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2" sheetId="2" r:id="rId1"/>
  </sheets>
  <definedNames>
    <definedName name="_xlnm.Print_Titles" localSheetId="0">Лист2!$3:$3</definedName>
  </definedNames>
  <calcPr calcId="145621" iterate="1"/>
</workbook>
</file>

<file path=xl/calcChain.xml><?xml version="1.0" encoding="utf-8"?>
<calcChain xmlns="http://schemas.openxmlformats.org/spreadsheetml/2006/main">
  <c r="E221" i="2" l="1"/>
  <c r="C216" i="2" l="1"/>
  <c r="D202" i="2"/>
  <c r="E202" i="2"/>
  <c r="G84" i="2"/>
  <c r="G85" i="2"/>
  <c r="D84" i="2"/>
  <c r="E84" i="2"/>
  <c r="G82" i="2"/>
  <c r="D219" i="2"/>
  <c r="E219" i="2"/>
  <c r="D220" i="2"/>
  <c r="E220" i="2"/>
  <c r="D221" i="2"/>
  <c r="C221" i="2"/>
  <c r="C220" i="2" s="1"/>
  <c r="C219" i="2" s="1"/>
  <c r="F106" i="2"/>
  <c r="D105" i="2"/>
  <c r="E105" i="2"/>
  <c r="C105" i="2"/>
  <c r="F105" i="2" l="1"/>
  <c r="C6" i="2"/>
  <c r="C84" i="2" l="1"/>
  <c r="C85" i="2"/>
  <c r="D81" i="2"/>
  <c r="D80" i="2" s="1"/>
  <c r="E81" i="2"/>
  <c r="E80" i="2" s="1"/>
  <c r="C81" i="2"/>
  <c r="C80" i="2" s="1"/>
  <c r="D138" i="2" l="1"/>
  <c r="E138" i="2"/>
  <c r="C138" i="2"/>
  <c r="D141" i="2"/>
  <c r="E141" i="2"/>
  <c r="C141" i="2"/>
  <c r="F100" i="2"/>
  <c r="C90" i="2"/>
  <c r="E90" i="2"/>
  <c r="D90" i="2"/>
  <c r="D86" i="2" s="1"/>
  <c r="D87" i="2"/>
  <c r="F91" i="2"/>
  <c r="F92" i="2"/>
  <c r="C133" i="2" l="1"/>
  <c r="C203" i="2"/>
  <c r="C202" i="2" s="1"/>
  <c r="F126" i="2"/>
  <c r="C124" i="2"/>
  <c r="E185" i="2" l="1"/>
  <c r="D185" i="2"/>
  <c r="G217" i="2"/>
  <c r="G218" i="2"/>
  <c r="F217" i="2"/>
  <c r="F218" i="2"/>
  <c r="E216" i="2"/>
  <c r="G216" i="2" s="1"/>
  <c r="D216" i="2"/>
  <c r="E192" i="2"/>
  <c r="D192" i="2"/>
  <c r="E198" i="2"/>
  <c r="G180" i="2"/>
  <c r="F180" i="2"/>
  <c r="E179" i="2"/>
  <c r="F179" i="2" s="1"/>
  <c r="D179" i="2"/>
  <c r="F174" i="2"/>
  <c r="E173" i="2"/>
  <c r="F173" i="2" s="1"/>
  <c r="D173" i="2"/>
  <c r="F216" i="2" l="1"/>
  <c r="G179" i="2"/>
  <c r="E6" i="2"/>
  <c r="D6" i="2" l="1"/>
  <c r="E124" i="2"/>
  <c r="D124" i="2"/>
  <c r="D121" i="2" s="1"/>
  <c r="G12" i="2"/>
  <c r="C224" i="2" l="1"/>
  <c r="C223" i="2" s="1"/>
  <c r="C209" i="2"/>
  <c r="C207" i="2"/>
  <c r="C205" i="2"/>
  <c r="C200" i="2"/>
  <c r="C198" i="2"/>
  <c r="C196" i="2"/>
  <c r="C192" i="2"/>
  <c r="C190" i="2"/>
  <c r="C188" i="2"/>
  <c r="C185" i="2"/>
  <c r="C181" i="2"/>
  <c r="C177" i="2"/>
  <c r="C175" i="2"/>
  <c r="C171" i="2"/>
  <c r="C169" i="2"/>
  <c r="C167" i="2"/>
  <c r="C165" i="2"/>
  <c r="C162" i="2"/>
  <c r="C160" i="2"/>
  <c r="C158" i="2"/>
  <c r="C155" i="2"/>
  <c r="C151" i="2"/>
  <c r="C148" i="2"/>
  <c r="C136" i="2"/>
  <c r="C130" i="2"/>
  <c r="C127" i="2" s="1"/>
  <c r="C128" i="2"/>
  <c r="C122" i="2"/>
  <c r="C119" i="2"/>
  <c r="C117" i="2"/>
  <c r="C115" i="2"/>
  <c r="C113" i="2"/>
  <c r="C111" i="2"/>
  <c r="C109" i="2"/>
  <c r="C107" i="2"/>
  <c r="C102" i="2"/>
  <c r="C94" i="2" s="1"/>
  <c r="C99" i="2"/>
  <c r="C97" i="2"/>
  <c r="C95" i="2"/>
  <c r="C87" i="2"/>
  <c r="C76" i="2"/>
  <c r="C74" i="2"/>
  <c r="C69" i="2"/>
  <c r="C66" i="2"/>
  <c r="C65" i="2" s="1"/>
  <c r="C63" i="2"/>
  <c r="C62" i="2" s="1"/>
  <c r="C60" i="2"/>
  <c r="C59" i="2" s="1"/>
  <c r="C55" i="2"/>
  <c r="C52" i="2"/>
  <c r="C48" i="2"/>
  <c r="C47" i="2"/>
  <c r="C46" i="2"/>
  <c r="C44" i="2"/>
  <c r="C43" i="2" s="1"/>
  <c r="C40" i="2"/>
  <c r="C37" i="2"/>
  <c r="C33" i="2"/>
  <c r="C30" i="2"/>
  <c r="C28" i="2"/>
  <c r="C25" i="2"/>
  <c r="C22" i="2"/>
  <c r="C20" i="2"/>
  <c r="C18" i="2"/>
  <c r="C16" i="2"/>
  <c r="C5" i="2"/>
  <c r="C73" i="2" l="1"/>
  <c r="C72" i="2" s="1"/>
  <c r="C24" i="2"/>
  <c r="C147" i="2"/>
  <c r="C86" i="2"/>
  <c r="C79" i="2" s="1"/>
  <c r="C51" i="2"/>
  <c r="C50" i="2" s="1"/>
  <c r="C36" i="2"/>
  <c r="C32" i="2" s="1"/>
  <c r="C15" i="2"/>
  <c r="C14" i="2" s="1"/>
  <c r="C184" i="2"/>
  <c r="C154" i="2"/>
  <c r="C121" i="2"/>
  <c r="D79" i="2"/>
  <c r="E74" i="2"/>
  <c r="E69" i="2"/>
  <c r="E66" i="2" s="1"/>
  <c r="E63" i="2"/>
  <c r="G206" i="2"/>
  <c r="F206" i="2"/>
  <c r="E205" i="2"/>
  <c r="D205" i="2"/>
  <c r="C146" i="2" l="1"/>
  <c r="C145" i="2" s="1"/>
  <c r="C93" i="2"/>
  <c r="F205" i="2"/>
  <c r="C4" i="2"/>
  <c r="G205" i="2"/>
  <c r="C227" i="2" l="1"/>
  <c r="D148" i="2"/>
  <c r="F164" i="2"/>
  <c r="G164" i="2"/>
  <c r="D188" i="2"/>
  <c r="F183" i="2"/>
  <c r="E181" i="2"/>
  <c r="D181" i="2"/>
  <c r="E162" i="2"/>
  <c r="D162" i="2"/>
  <c r="E48" i="2"/>
  <c r="E47" i="2" s="1"/>
  <c r="E136" i="2"/>
  <c r="D44" i="2"/>
  <c r="E102" i="2"/>
  <c r="E94" i="2" s="1"/>
  <c r="D102" i="2"/>
  <c r="D94" i="2" s="1"/>
  <c r="D99" i="2"/>
  <c r="D74" i="2"/>
  <c r="D122" i="2" l="1"/>
  <c r="E122" i="2"/>
  <c r="F125" i="2"/>
  <c r="F123" i="2"/>
  <c r="F114" i="2"/>
  <c r="D113" i="2"/>
  <c r="E113" i="2"/>
  <c r="F112" i="2"/>
  <c r="D111" i="2"/>
  <c r="E111" i="2"/>
  <c r="E99" i="2"/>
  <c r="F101" i="2"/>
  <c r="F113" i="2" l="1"/>
  <c r="F111" i="2"/>
  <c r="F124" i="2"/>
  <c r="E121" i="2"/>
  <c r="F122" i="2"/>
  <c r="F121" i="2" l="1"/>
  <c r="E28" i="2" l="1"/>
  <c r="D28" i="2" l="1"/>
  <c r="E177" i="2"/>
  <c r="G177" i="2" s="1"/>
  <c r="D177" i="2"/>
  <c r="F159" i="2"/>
  <c r="E158" i="2"/>
  <c r="D158" i="2"/>
  <c r="D154" i="2" s="1"/>
  <c r="F157" i="2"/>
  <c r="F156" i="2"/>
  <c r="E155" i="2"/>
  <c r="D155" i="2"/>
  <c r="G226" i="2"/>
  <c r="G225" i="2"/>
  <c r="E224" i="2"/>
  <c r="E223" i="2" s="1"/>
  <c r="D224" i="2"/>
  <c r="D223" i="2" s="1"/>
  <c r="G215" i="2"/>
  <c r="F215" i="2"/>
  <c r="F214" i="2"/>
  <c r="G213" i="2"/>
  <c r="F213" i="2"/>
  <c r="F212" i="2"/>
  <c r="D211" i="2"/>
  <c r="F211" i="2" s="1"/>
  <c r="G210" i="2"/>
  <c r="F210" i="2"/>
  <c r="E209" i="2"/>
  <c r="D209" i="2"/>
  <c r="G208" i="2"/>
  <c r="F208" i="2"/>
  <c r="E207" i="2"/>
  <c r="D207" i="2"/>
  <c r="G204" i="2"/>
  <c r="F204" i="2"/>
  <c r="F201" i="2"/>
  <c r="E200" i="2"/>
  <c r="D200" i="2"/>
  <c r="F199" i="2"/>
  <c r="D198" i="2"/>
  <c r="F197" i="2"/>
  <c r="E196" i="2"/>
  <c r="D196" i="2"/>
  <c r="F195" i="2"/>
  <c r="F194" i="2"/>
  <c r="G193" i="2"/>
  <c r="G192" i="2"/>
  <c r="F191" i="2"/>
  <c r="E190" i="2"/>
  <c r="D190" i="2"/>
  <c r="G189" i="2"/>
  <c r="F189" i="2"/>
  <c r="E188" i="2"/>
  <c r="G188" i="2" s="1"/>
  <c r="G187" i="2"/>
  <c r="F187" i="2"/>
  <c r="G186" i="2"/>
  <c r="F186" i="2"/>
  <c r="F185" i="2"/>
  <c r="F182" i="2"/>
  <c r="G178" i="2"/>
  <c r="F178" i="2"/>
  <c r="F176" i="2"/>
  <c r="E175" i="2"/>
  <c r="D175" i="2"/>
  <c r="F172" i="2"/>
  <c r="E171" i="2"/>
  <c r="D171" i="2"/>
  <c r="F170" i="2"/>
  <c r="E169" i="2"/>
  <c r="D169" i="2"/>
  <c r="G168" i="2"/>
  <c r="F168" i="2"/>
  <c r="E167" i="2"/>
  <c r="D167" i="2"/>
  <c r="G166" i="2"/>
  <c r="F166" i="2"/>
  <c r="E165" i="2"/>
  <c r="G165" i="2" s="1"/>
  <c r="D165" i="2"/>
  <c r="G163" i="2"/>
  <c r="F163" i="2"/>
  <c r="G162" i="2"/>
  <c r="G161" i="2"/>
  <c r="F161" i="2"/>
  <c r="E160" i="2"/>
  <c r="G160" i="2" s="1"/>
  <c r="D160" i="2"/>
  <c r="G153" i="2"/>
  <c r="F153" i="2"/>
  <c r="G152" i="2"/>
  <c r="F152" i="2"/>
  <c r="E151" i="2"/>
  <c r="D151" i="2"/>
  <c r="D147" i="2" s="1"/>
  <c r="G150" i="2"/>
  <c r="F150" i="2"/>
  <c r="G149" i="2"/>
  <c r="F149" i="2"/>
  <c r="E148" i="2"/>
  <c r="G148" i="2" s="1"/>
  <c r="E133" i="2"/>
  <c r="F132" i="2"/>
  <c r="F131" i="2"/>
  <c r="E130" i="2"/>
  <c r="D130" i="2"/>
  <c r="D127" i="2" s="1"/>
  <c r="D93" i="2" s="1"/>
  <c r="F129" i="2"/>
  <c r="E128" i="2"/>
  <c r="F128" i="2" s="1"/>
  <c r="F120" i="2"/>
  <c r="E119" i="2"/>
  <c r="D119" i="2"/>
  <c r="F118" i="2"/>
  <c r="E117" i="2"/>
  <c r="D117" i="2"/>
  <c r="F116" i="2"/>
  <c r="E115" i="2"/>
  <c r="D115" i="2"/>
  <c r="F110" i="2"/>
  <c r="E109" i="2"/>
  <c r="D109" i="2"/>
  <c r="F108" i="2"/>
  <c r="E107" i="2"/>
  <c r="D107" i="2"/>
  <c r="F104" i="2"/>
  <c r="F103" i="2"/>
  <c r="F98" i="2"/>
  <c r="E97" i="2"/>
  <c r="D97" i="2"/>
  <c r="F96" i="2"/>
  <c r="E95" i="2"/>
  <c r="D95" i="2"/>
  <c r="G167" i="2" l="1"/>
  <c r="E154" i="2"/>
  <c r="D146" i="2"/>
  <c r="D145" i="2" s="1"/>
  <c r="D184" i="2"/>
  <c r="F207" i="2"/>
  <c r="F160" i="2"/>
  <c r="F165" i="2"/>
  <c r="G209" i="2"/>
  <c r="F148" i="2"/>
  <c r="G185" i="2"/>
  <c r="F158" i="2"/>
  <c r="F190" i="2"/>
  <c r="F167" i="2"/>
  <c r="F188" i="2"/>
  <c r="G202" i="2"/>
  <c r="F181" i="2"/>
  <c r="F177" i="2"/>
  <c r="F169" i="2"/>
  <c r="G224" i="2"/>
  <c r="E147" i="2"/>
  <c r="F147" i="2" s="1"/>
  <c r="F200" i="2"/>
  <c r="G223" i="2"/>
  <c r="F175" i="2"/>
  <c r="F171" i="2"/>
  <c r="G203" i="2"/>
  <c r="F155" i="2"/>
  <c r="F151" i="2"/>
  <c r="G151" i="2"/>
  <c r="F196" i="2"/>
  <c r="E184" i="2"/>
  <c r="F198" i="2"/>
  <c r="F162" i="2"/>
  <c r="G207" i="2"/>
  <c r="F192" i="2"/>
  <c r="F203" i="2"/>
  <c r="F209" i="2"/>
  <c r="F109" i="2"/>
  <c r="F119" i="2"/>
  <c r="F102" i="2"/>
  <c r="F99" i="2"/>
  <c r="F97" i="2"/>
  <c r="F130" i="2"/>
  <c r="F95" i="2"/>
  <c r="F107" i="2"/>
  <c r="F117" i="2"/>
  <c r="F115" i="2"/>
  <c r="E127" i="2"/>
  <c r="E146" i="2" l="1"/>
  <c r="F146" i="2" s="1"/>
  <c r="E93" i="2"/>
  <c r="F127" i="2"/>
  <c r="G147" i="2"/>
  <c r="F184" i="2"/>
  <c r="F202" i="2"/>
  <c r="G184" i="2"/>
  <c r="F154" i="2"/>
  <c r="F94" i="2"/>
  <c r="G146" i="2" l="1"/>
  <c r="E145" i="2"/>
  <c r="G93" i="2"/>
  <c r="F93" i="2"/>
  <c r="G145" i="2" l="1"/>
  <c r="F145" i="2"/>
  <c r="E33" i="2"/>
  <c r="E30" i="2"/>
  <c r="D30" i="2"/>
  <c r="E22" i="2"/>
  <c r="E20" i="2"/>
  <c r="D22" i="2"/>
  <c r="D20" i="2"/>
  <c r="E18" i="2"/>
  <c r="E16" i="2"/>
  <c r="D16" i="2"/>
  <c r="D18" i="2"/>
  <c r="G7" i="2" l="1"/>
  <c r="G8" i="2"/>
  <c r="G9" i="2"/>
  <c r="G10" i="2"/>
  <c r="G13" i="2"/>
  <c r="G16" i="2"/>
  <c r="G17" i="2"/>
  <c r="G18" i="2"/>
  <c r="G19" i="2"/>
  <c r="G20" i="2"/>
  <c r="G21" i="2"/>
  <c r="G22" i="2"/>
  <c r="G23" i="2"/>
  <c r="G26" i="2"/>
  <c r="G27" i="2"/>
  <c r="G28" i="2"/>
  <c r="G29" i="2"/>
  <c r="G30" i="2"/>
  <c r="G31" i="2"/>
  <c r="G33" i="2"/>
  <c r="G34" i="2"/>
  <c r="G35" i="2"/>
  <c r="G38" i="2"/>
  <c r="G39" i="2"/>
  <c r="G41" i="2"/>
  <c r="G42" i="2"/>
  <c r="G45" i="2"/>
  <c r="G53" i="2"/>
  <c r="G54" i="2"/>
  <c r="G56" i="2"/>
  <c r="G57" i="2"/>
  <c r="G58" i="2"/>
  <c r="G63" i="2"/>
  <c r="G64" i="2"/>
  <c r="G67" i="2"/>
  <c r="G69" i="2"/>
  <c r="G70" i="2"/>
  <c r="G71" i="2"/>
  <c r="G77" i="2"/>
  <c r="G78" i="2"/>
  <c r="G80" i="2"/>
  <c r="G81" i="2"/>
  <c r="G83" i="2"/>
  <c r="G88" i="2"/>
  <c r="G89" i="2"/>
  <c r="G144" i="2"/>
  <c r="F7" i="2"/>
  <c r="F8" i="2"/>
  <c r="F9" i="2"/>
  <c r="F10" i="2"/>
  <c r="F16" i="2"/>
  <c r="F17" i="2"/>
  <c r="F18" i="2"/>
  <c r="F19" i="2"/>
  <c r="F20" i="2"/>
  <c r="F21" i="2"/>
  <c r="F22" i="2"/>
  <c r="F23" i="2"/>
  <c r="F26" i="2"/>
  <c r="F28" i="2"/>
  <c r="F29" i="2"/>
  <c r="F30" i="2"/>
  <c r="F31" i="2"/>
  <c r="F34" i="2"/>
  <c r="F35" i="2"/>
  <c r="F38" i="2"/>
  <c r="F39" i="2"/>
  <c r="F41" i="2"/>
  <c r="F42" i="2"/>
  <c r="F45" i="2"/>
  <c r="F53" i="2"/>
  <c r="F54" i="2"/>
  <c r="F56" i="2"/>
  <c r="F57" i="2"/>
  <c r="F58" i="2"/>
  <c r="F61" i="2"/>
  <c r="F64" i="2"/>
  <c r="F67" i="2"/>
  <c r="F68" i="2"/>
  <c r="F69" i="2"/>
  <c r="F70" i="2"/>
  <c r="F74" i="2"/>
  <c r="F75" i="2"/>
  <c r="F78" i="2"/>
  <c r="F88" i="2"/>
  <c r="F89" i="2"/>
  <c r="F90" i="2"/>
  <c r="F144" i="2"/>
  <c r="D63" i="2" l="1"/>
  <c r="D59" i="2"/>
  <c r="E60" i="2"/>
  <c r="D52" i="2"/>
  <c r="E52" i="2"/>
  <c r="G52" i="2" s="1"/>
  <c r="E46" i="2"/>
  <c r="E44" i="2"/>
  <c r="E43" i="2" s="1"/>
  <c r="D37" i="2"/>
  <c r="E37" i="2"/>
  <c r="G37" i="2" s="1"/>
  <c r="D33" i="2"/>
  <c r="F33" i="2" s="1"/>
  <c r="G6" i="2"/>
  <c r="D15" i="2"/>
  <c r="E15" i="2"/>
  <c r="D25" i="2"/>
  <c r="E25" i="2"/>
  <c r="E24" i="2" s="1"/>
  <c r="D40" i="2"/>
  <c r="E40" i="2"/>
  <c r="G40" i="2" s="1"/>
  <c r="D55" i="2"/>
  <c r="E55" i="2"/>
  <c r="G55" i="2" s="1"/>
  <c r="D66" i="2"/>
  <c r="D76" i="2"/>
  <c r="D73" i="2" s="1"/>
  <c r="E76" i="2"/>
  <c r="E87" i="2"/>
  <c r="E86" i="2" s="1"/>
  <c r="E79" i="2" s="1"/>
  <c r="G87" i="2" l="1"/>
  <c r="E59" i="2"/>
  <c r="F59" i="2" s="1"/>
  <c r="F60" i="2"/>
  <c r="D62" i="2"/>
  <c r="F63" i="2"/>
  <c r="F87" i="2"/>
  <c r="E73" i="2"/>
  <c r="G73" i="2" s="1"/>
  <c r="G76" i="2"/>
  <c r="F76" i="2"/>
  <c r="E65" i="2"/>
  <c r="G65" i="2" s="1"/>
  <c r="G66" i="2"/>
  <c r="D65" i="2"/>
  <c r="F66" i="2"/>
  <c r="F55" i="2"/>
  <c r="F52" i="2"/>
  <c r="F44" i="2"/>
  <c r="G44" i="2"/>
  <c r="F40" i="2"/>
  <c r="F37" i="2"/>
  <c r="G24" i="2"/>
  <c r="G25" i="2"/>
  <c r="D24" i="2"/>
  <c r="F25" i="2"/>
  <c r="E14" i="2"/>
  <c r="G14" i="2" s="1"/>
  <c r="G15" i="2"/>
  <c r="D14" i="2"/>
  <c r="F15" i="2"/>
  <c r="D5" i="2"/>
  <c r="F6" i="2"/>
  <c r="E5" i="2"/>
  <c r="G5" i="2" s="1"/>
  <c r="E36" i="2"/>
  <c r="G36" i="2" s="1"/>
  <c r="E62" i="2"/>
  <c r="D51" i="2"/>
  <c r="D36" i="2"/>
  <c r="E51" i="2"/>
  <c r="G51" i="2" s="1"/>
  <c r="D43" i="2"/>
  <c r="D72" i="2"/>
  <c r="E32" i="2" l="1"/>
  <c r="G32" i="2" s="1"/>
  <c r="G79" i="2"/>
  <c r="G86" i="2"/>
  <c r="F86" i="2"/>
  <c r="F73" i="2"/>
  <c r="E72" i="2"/>
  <c r="G72" i="2" s="1"/>
  <c r="F65" i="2"/>
  <c r="F62" i="2"/>
  <c r="G62" i="2"/>
  <c r="D50" i="2"/>
  <c r="D4" i="2" s="1"/>
  <c r="D227" i="2" s="1"/>
  <c r="F51" i="2"/>
  <c r="F36" i="2"/>
  <c r="D32" i="2"/>
  <c r="F24" i="2"/>
  <c r="F14" i="2"/>
  <c r="F5" i="2"/>
  <c r="G43" i="2"/>
  <c r="F43" i="2"/>
  <c r="E50" i="2"/>
  <c r="G50" i="2" l="1"/>
  <c r="E4" i="2"/>
  <c r="E227" i="2" s="1"/>
  <c r="F32" i="2"/>
  <c r="F72" i="2"/>
  <c r="F79" i="2"/>
  <c r="F50" i="2"/>
  <c r="G4" i="2" l="1"/>
  <c r="F4" i="2"/>
  <c r="F227" i="2" l="1"/>
  <c r="G227" i="2"/>
</calcChain>
</file>

<file path=xl/sharedStrings.xml><?xml version="1.0" encoding="utf-8"?>
<sst xmlns="http://schemas.openxmlformats.org/spreadsheetml/2006/main" count="462" uniqueCount="447">
  <si>
    <t>Наименование доходов</t>
  </si>
  <si>
    <t>КБК</t>
  </si>
  <si>
    <t>Процент исполнения к прогнозным показателям</t>
  </si>
  <si>
    <t>Всего доходов</t>
  </si>
  <si>
    <t>В.Н.Кортелева</t>
  </si>
  <si>
    <t>Доходы от продажи земельных участков, государственная собственность на которые  разграничена (за исключением земельных участков бюджетных и автономных учреждений)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</si>
  <si>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</si>
  <si>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</si>
  <si>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</si>
  <si>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</si>
  <si>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</si>
  <si>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-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</si>
  <si>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</si>
  <si>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</si>
  <si>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</si>
  <si>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</si>
  <si>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</si>
  <si>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</si>
  <si>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</si>
  <si>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</si>
  <si>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</si>
  <si>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</si>
  <si>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</si>
  <si>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</si>
  <si>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</si>
  <si>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</si>
  <si>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</si>
  <si>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</si>
  <si>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</si>
  <si>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</si>
  <si>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</si>
  <si>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</si>
  <si>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</si>
  <si>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</si>
  <si>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</si>
  <si>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</si>
  <si>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</si>
  <si>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</si>
  <si>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</si>
  <si>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</si>
  <si>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</si>
  <si>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</si>
  <si>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</si>
  <si>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</si>
  <si>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</si>
  <si>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</si>
  <si>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</si>
  <si>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</si>
  <si>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</si>
  <si>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</si>
  <si>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</si>
  <si>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</si>
  <si>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</si>
  <si>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</si>
  <si>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</si>
  <si>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</si>
  <si>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</si>
  <si>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</si>
  <si>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</si>
  <si>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</si>
  <si>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</si>
  <si>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</si>
  <si>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</si>
  <si>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</si>
  <si>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</si>
  <si>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</si>
  <si>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</si>
  <si>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</si>
  <si>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</si>
  <si>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</si>
  <si>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</si>
  <si>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</si>
  <si>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</si>
  <si>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</si>
  <si>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</si>
  <si>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</si>
  <si>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</si>
  <si>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</si>
  <si>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</si>
  <si>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</si>
  <si>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</si>
  <si>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</si>
  <si>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</si>
  <si>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</si>
  <si>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</si>
  <si>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</si>
  <si>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</si>
  <si>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</si>
  <si>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</si>
  <si>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</si>
  <si>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</si>
  <si>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</si>
  <si>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</si>
  <si>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</si>
  <si>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</si>
  <si>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</si>
  <si>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</si>
  <si>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</si>
  <si>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</si>
  <si>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</si>
  <si>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</si>
  <si>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</si>
  <si>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000 1110503510 0000 120</t>
  </si>
  <si>
    <t xml:space="preserve">  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</si>
  <si>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 000 1110503513 0000 120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</si>
  <si>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</si>
  <si>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</si>
  <si>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</si>
  <si>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</si>
  <si>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</si>
  <si>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 xml:space="preserve"> 000 1110701513 0000 120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</si>
  <si>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</si>
  <si>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</si>
  <si>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</si>
  <si>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</si>
  <si>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</si>
  <si>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</si>
  <si>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</si>
  <si>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</si>
  <si>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</si>
  <si>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</si>
  <si>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</si>
  <si>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</si>
  <si>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</si>
  <si>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</si>
  <si>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</si>
  <si>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</si>
  <si>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</si>
  <si>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</si>
  <si>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</si>
  <si>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</si>
  <si>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</si>
  <si>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</si>
  <si>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</si>
  <si>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</si>
  <si>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</si>
  <si>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</si>
  <si>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</si>
  <si>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</si>
  <si>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</si>
  <si>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000 1140200000 0000 000</t>
  </si>
  <si>
    <t xml:space="preserve"> 000 1140205005 0000 410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</si>
  <si>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</si>
  <si>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</si>
  <si>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</si>
  <si>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</si>
  <si>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</si>
  <si>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</si>
  <si>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</si>
  <si>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</si>
  <si>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</si>
  <si>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</si>
  <si>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</si>
  <si>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</si>
  <si>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</si>
  <si>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</si>
  <si>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</si>
  <si>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</si>
  <si>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</si>
  <si>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</si>
  <si>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</si>
  <si>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</t>
  </si>
  <si>
    <t xml:space="preserve"> 000 2021500105 0000 150</t>
  </si>
  <si>
    <t xml:space="preserve">  Дотации бюджетам сельских поселений на выравнивание бюджетной обеспеченности</t>
  </si>
  <si>
    <t xml:space="preserve"> 000 2021500110 0000 150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</si>
  <si>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</si>
  <si>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</si>
  <si>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</si>
  <si>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</si>
  <si>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</si>
  <si>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000 2021500210 0000 150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</si>
  <si>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</si>
  <si>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</si>
  <si>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софинансирование капитальных вложений в объекты государственной (муниципальной) собственности</t>
  </si>
  <si>
    <t xml:space="preserve"> 000 2022007700 0000 150</t>
  </si>
  <si>
    <t xml:space="preserve"> 000 2022007713 0000 150</t>
  </si>
  <si>
    <t xml:space="preserve"> 000 2022021600 0000 150</t>
  </si>
  <si>
    <t xml:space="preserve"> 000 2022021613 0000 150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</si>
  <si>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</si>
  <si>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</si>
  <si>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</si>
  <si>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</si>
  <si>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</si>
  <si>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</si>
  <si>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</si>
  <si>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</si>
  <si>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Субсидия бюджетам на поддержку отрасли культуры</t>
  </si>
  <si>
    <t xml:space="preserve"> 000 2022551900 0000 150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</si>
  <si>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</si>
  <si>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</si>
  <si>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</si>
  <si>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</si>
  <si>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</si>
  <si>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</si>
  <si>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</si>
  <si>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</si>
  <si>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</si>
  <si>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</si>
  <si>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</si>
  <si>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</si>
  <si>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</si>
  <si>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</si>
  <si>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</si>
  <si>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</si>
  <si>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</si>
  <si>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</si>
  <si>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</si>
  <si>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</si>
  <si>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</si>
  <si>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</si>
  <si>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</si>
  <si>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</si>
  <si>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</si>
  <si>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</si>
  <si>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</si>
  <si>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</si>
  <si>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</si>
  <si>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</si>
  <si>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</si>
  <si>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</si>
  <si>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</si>
  <si>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 xml:space="preserve"> 000 2023511813 0000 150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</si>
  <si>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</si>
  <si>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</si>
  <si>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</si>
  <si>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</si>
  <si>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Субвенции бюджетам на выплату единовременного пособия при всех формах устройства детей, лишенных родительского попечения, в семью</t>
  </si>
  <si>
    <t xml:space="preserve"> 000 2023526000 0000 150</t>
  </si>
  <si>
    <t xml:space="preserve">  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</si>
  <si>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 xml:space="preserve"> 000 2023526005 0000 150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</si>
  <si>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</si>
  <si>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</si>
  <si>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</si>
  <si>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</si>
  <si>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</si>
  <si>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</si>
  <si>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</si>
  <si>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</si>
  <si>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</si>
  <si>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</si>
  <si>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</si>
  <si>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</si>
  <si>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</si>
  <si>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</si>
  <si>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 Прочие безвозмездные поступления в бюджеты сельских поселений</t>
  </si>
  <si>
    <t xml:space="preserve"> 000 2070500010 0000 150</t>
  </si>
  <si>
    <t xml:space="preserve"> 000 2070503005 0000 150</t>
  </si>
  <si>
    <t xml:space="preserve"> 000 2070503010 0000 150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</si>
  <si>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</si>
  <si>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</si>
  <si>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000 2190000005 0000 150</t>
  </si>
  <si>
    <t xml:space="preserve"> 000 2196001005 0000 150</t>
  </si>
  <si>
    <t>(в рублях)</t>
  </si>
  <si>
    <t xml:space="preserve">  Плата за выбросы загрязняющих веществ в атмосферный воздух стационарными объектами 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</si>
  <si>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</si>
  <si>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>000 1130206000 0000 130</t>
  </si>
  <si>
    <t>000 1130206505 0000 130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</si>
  <si>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</si>
  <si>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000 1140602000 0000 430</t>
  </si>
  <si>
    <t>000 1140602510 0000 430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</si>
  <si>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</si>
  <si>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</si>
  <si>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</si>
  <si>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</si>
  <si>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</si>
  <si>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</si>
  <si>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</si>
  <si>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</si>
  <si>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</si>
  <si>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</si>
  <si>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</si>
  <si>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</si>
  <si>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 Платежи в целях возмещения причиненного ущерба (убытков)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</si>
  <si>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</si>
  <si>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 xml:space="preserve">  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</si>
  <si>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</si>
  <si>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</si>
  <si>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</si>
  <si>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 Платежи, уплачиваемые в целях возмещения вреда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</si>
  <si>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</si>
  <si>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 xml:space="preserve"> 000 1160105001 0000 140</t>
  </si>
  <si>
    <t xml:space="preserve"> 000 1160105301 0000 140</t>
  </si>
  <si>
    <t xml:space="preserve"> 000 1160106001 0000 140</t>
  </si>
  <si>
    <t xml:space="preserve"> 000 1160106301 0000 140</t>
  </si>
  <si>
    <t xml:space="preserve"> 000 1160107001 0000 140</t>
  </si>
  <si>
    <t xml:space="preserve"> 000 1160107301 0000 140</t>
  </si>
  <si>
    <t xml:space="preserve"> 000 1160108001 0000 140</t>
  </si>
  <si>
    <t xml:space="preserve"> 000 1160108301 0000 140</t>
  </si>
  <si>
    <t xml:space="preserve"> 000 1160114301 0000 140</t>
  </si>
  <si>
    <t xml:space="preserve"> 000 1160120001 0000 140</t>
  </si>
  <si>
    <t xml:space="preserve"> 000 1160120301 0000 140</t>
  </si>
  <si>
    <t xml:space="preserve"> 000 1161000000 0000 140</t>
  </si>
  <si>
    <t xml:space="preserve"> 000 1161003005 0000 140</t>
  </si>
  <si>
    <t xml:space="preserve"> 000 1161003105 0000 140</t>
  </si>
  <si>
    <t xml:space="preserve"> 000 1161012000 0000 140</t>
  </si>
  <si>
    <t xml:space="preserve"> 000 1161012301 0000 140</t>
  </si>
  <si>
    <t xml:space="preserve"> 000 1161012901 0000 140</t>
  </si>
  <si>
    <t xml:space="preserve"> 000 1161100001 0000 140</t>
  </si>
  <si>
    <t xml:space="preserve"> 000 1161105001 0000 140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</si>
  <si>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</si>
  <si>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</si>
  <si>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</si>
  <si>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000 2022007705 0000 150</t>
  </si>
  <si>
    <t xml:space="preserve">  Субвенции бюджетам на проведение Всероссийской переписи населения 2020 года</t>
  </si>
  <si>
    <t xml:space="preserve">  Субвенции бюджетам муниципальных районов на проведение Всероссийской переписи населения 2020 года</t>
  </si>
  <si>
    <t xml:space="preserve"> 000 2023546900 0000 150</t>
  </si>
  <si>
    <t xml:space="preserve"> 000 2023546905 0000 150</t>
  </si>
  <si>
    <t xml:space="preserve">  ПРОЧИЕ НЕНАЛОГОВЫЕ ДОХОДЫ</t>
  </si>
  <si>
    <t xml:space="preserve">  Невыясненные поступления</t>
  </si>
  <si>
    <t xml:space="preserve">  Невыясненные поступления, зачисляемые в бюджеты сельских поселений</t>
  </si>
  <si>
    <t xml:space="preserve"> 000 1170000000 0000 000</t>
  </si>
  <si>
    <t xml:space="preserve"> 000 1170100000 0000 180</t>
  </si>
  <si>
    <t xml:space="preserve"> 000 1170105010 0000 180</t>
  </si>
  <si>
    <t xml:space="preserve">  Доходы, поступающие в порядке возмещения расходов, понесенных в связи с эксплуатацией имущества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</si>
  <si>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</si>
  <si>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
</t>
  </si>
  <si>
    <t>000 1160108401 0000 140</t>
  </si>
  <si>
    <t xml:space="preserve">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
</t>
  </si>
  <si>
    <t xml:space="preserve"> 000 1160115001 0000 140</t>
  </si>
  <si>
    <t xml:space="preserve">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</si>
  <si>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 000 1160115301 0000 140</t>
  </si>
  <si>
    <t xml:space="preserve"> 000 1160119001 0000 140</t>
  </si>
  <si>
    <t xml:space="preserve">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</si>
  <si>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000 1160119301 0000 140</t>
  </si>
  <si>
    <t xml:space="preserve">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
</t>
  </si>
  <si>
    <t xml:space="preserve"> 000 1160133000 0000 140</t>
  </si>
  <si>
    <t xml:space="preserve"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
</t>
  </si>
  <si>
    <t xml:space="preserve">
 000 1160133301 0000 140
</t>
  </si>
  <si>
    <t xml:space="preserve">Административные штрафы, установленные законами субъектов Российской Федерации об административных правонарушениях
</t>
  </si>
  <si>
    <t xml:space="preserve"> 000 1160200002 0000 140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</si>
  <si>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
</t>
  </si>
  <si>
    <t xml:space="preserve"> 000 1160201002 0000 140</t>
  </si>
  <si>
    <t xml:space="preserve"> 000 2024530300 0000 150</t>
  </si>
  <si>
    <t xml:space="preserve"> Субсидии бюджетам на оснащение объектов спортивной инфраструктуры спортивно-технологическим оборудованием
</t>
  </si>
  <si>
    <t xml:space="preserve"> 000 2022522800 0000 150</t>
  </si>
  <si>
    <t xml:space="preserve"> Субсидии бюджетам муниципальных районов на оснащение объектов спортивной инфраструктуры спортивно-технологическим оборудованием
</t>
  </si>
  <si>
    <t xml:space="preserve"> 000 2022522805 0000 150</t>
  </si>
  <si>
    <t xml:space="preserve"> Субсидии бюджетам на строительство и реконструкцию (модернизацию) объектов питьевого водоснабжения
</t>
  </si>
  <si>
    <t xml:space="preserve"> 000 2022524300 0000 150</t>
  </si>
  <si>
    <t xml:space="preserve">Субсидии бюджетам муниципальных районов на строительство и реконструкцию (модернизацию) объектов питьевого водоснабжения
</t>
  </si>
  <si>
    <t xml:space="preserve"> 000 2022524305 0000 150</t>
  </si>
  <si>
    <t xml:space="preserve"> 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</si>
  <si>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 000 2022529900 0000 150</t>
  </si>
  <si>
    <t xml:space="preserve">Субсидии бюджетам муниципальных районов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</si>
  <si>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 000 2022529905 0000 150</t>
  </si>
  <si>
    <t xml:space="preserve">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</si>
  <si>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000 2022530400 0000 150</t>
  </si>
  <si>
    <t xml:space="preserve">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</si>
  <si>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000 2022530405 0000 150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</si>
  <si>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</si>
  <si>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</si>
  <si>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 000 2024530305 0000 150</t>
  </si>
  <si>
    <t xml:space="preserve"> 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районов
</t>
  </si>
  <si>
    <t xml:space="preserve"> 000 2194530305 0000 150</t>
  </si>
  <si>
    <t xml:space="preserve"> Субсидии бюджетам городских поселений на софинансирование капитальных вложений в объекты муниципальной собственности
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</si>
  <si>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</si>
  <si>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</si>
  <si>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000 1120104201 0000 120</t>
  </si>
  <si>
    <t xml:space="preserve">  Плата за размещение твердых коммунальных отходов </t>
  </si>
  <si>
    <t xml:space="preserve"> 000 1160107401 0000 140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</si>
  <si>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</si>
  <si>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</si>
  <si>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</si>
  <si>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000 1160117001 0000 140</t>
  </si>
  <si>
    <t xml:space="preserve"> 000 1160117301 0000 140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</si>
  <si>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</si>
  <si>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</si>
  <si>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</si>
  <si>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</si>
  <si>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</si>
  <si>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</si>
  <si>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</si>
  <si>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</si>
  <si>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</si>
  <si>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</si>
  <si>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000 1160709005 0000 140</t>
  </si>
  <si>
    <t xml:space="preserve">  ЗАДОЛЖЕННОСТЬ И ПЕРЕРАСЧЕТЫ ПО ОТМЕНЕННЫМ НАЛОГАМ, СБОРАМ И ИНЫМ ОБЯЗАТЕЛЬНЫМ ПЛАТЕЖАМ</t>
  </si>
  <si>
    <t xml:space="preserve">  Налоги на имущество</t>
  </si>
  <si>
    <t xml:space="preserve">  Земельный налог (по обязательствам, возникшим до 1 января 2006 года)</t>
  </si>
  <si>
    <t xml:space="preserve">  Земельный налог (по обязательствам, возникшим до 1 января 2006 года), мобилизуемый на территориях городских поселений</t>
  </si>
  <si>
    <t xml:space="preserve"> 000 1090000000 0000 000</t>
  </si>
  <si>
    <t xml:space="preserve"> 000 1090400000 0000 110</t>
  </si>
  <si>
    <t xml:space="preserve"> 000 1090405000 0000 110</t>
  </si>
  <si>
    <t xml:space="preserve"> 000 1090405313 0000 110</t>
  </si>
  <si>
    <t xml:space="preserve">  Субсидии бюджетам городских поселений на строительство и реконструкцию (модернизацию) объектов питьевого водоснабжения</t>
  </si>
  <si>
    <t xml:space="preserve"> 000 2022524313 0000 150</t>
  </si>
  <si>
    <t xml:space="preserve">  Прочие субсидии бюджетам городских поселений</t>
  </si>
  <si>
    <t xml:space="preserve"> 000 2022999913 0000 150</t>
  </si>
  <si>
    <t>Исп.С.Н.Запецкая</t>
  </si>
  <si>
    <t>тел.9 16 37</t>
  </si>
  <si>
    <t>Межбюджетные трансферты, передаваемые бюджетам  на проведение мероприятий по обеспечению деятельности советников директора по воспитанию и взаимодействию с детскими общественными объединениями  в общеобразовательных организациях</t>
  </si>
  <si>
    <t>000 2024517900 0000 150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</si>
  <si>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 в общеобразовательных организациях</t>
  </si>
  <si>
    <t>000 2024517905 0000 150</t>
  </si>
  <si>
    <t xml:space="preserve"> Прогноз доходов на 2024 год</t>
  </si>
  <si>
    <t>Темп роста к соответствующему периоду прошлого периода 2023 года</t>
  </si>
  <si>
    <t>Налог на доходы физических лиц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компании).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</si>
  <si>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
</t>
  </si>
  <si>
    <t xml:space="preserve">НДФЛ с доходов от долевого участия в организации, полученных в виде дивидендов (в части суммы налога, превышающей 650 000 руб.)
</t>
  </si>
  <si>
    <t>000 1010208001 1000 110</t>
  </si>
  <si>
    <t xml:space="preserve"> 000 1010213001 1000 110
</t>
  </si>
  <si>
    <t xml:space="preserve"> 000 1010214001 1000 110
</t>
  </si>
  <si>
    <t>000  1160709013 0000 140</t>
  </si>
  <si>
    <t>Штрафы, неустойки, пени, уплаченные в соответствие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</si>
  <si>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 xml:space="preserve"> Субсидия бюджетам на развитие сети учреждений культурно- досугового типа</t>
  </si>
  <si>
    <t xml:space="preserve"> Субсидия бюджетам муниципальных районов на развитие сети учреждений культурно- досугового типа</t>
  </si>
  <si>
    <t>000 2022551300 0000 150</t>
  </si>
  <si>
    <t>000 2022551305 0000 150</t>
  </si>
  <si>
    <t xml:space="preserve">  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</si>
  <si>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 xml:space="preserve">  Субсидии бюджетам муниципальных районов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</si>
  <si>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 xml:space="preserve"> 000 2022713900 0000 150</t>
  </si>
  <si>
    <t xml:space="preserve"> 000 2022713905 0000 150</t>
  </si>
  <si>
    <t xml:space="preserve">  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</si>
  <si>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</si>
  <si>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</si>
  <si>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000 2080000000 0000 000</t>
  </si>
  <si>
    <t xml:space="preserve"> 000 2080500005 0000 150</t>
  </si>
  <si>
    <t xml:space="preserve"> 000 2080500013 0000 150</t>
  </si>
  <si>
    <t xml:space="preserve">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</si>
  <si>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</si>
  <si>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Инициативные платежи</t>
  </si>
  <si>
    <t>Инициативные платежи, зачисляемые в бюджеты городских поселений</t>
  </si>
  <si>
    <t>000 1171500000 0000 150</t>
  </si>
  <si>
    <t xml:space="preserve"> 000 1171503013 0000 150</t>
  </si>
  <si>
    <t>Сведения об исполнении консолидированного бюджета Клетнянского района по доходам  за 9 месяцев 2024 год в разрезе видов доходов в сравнении с соответствующим периодом прошлого года</t>
  </si>
  <si>
    <t>Кассовое исполнение за 9 месяцев 2023 года</t>
  </si>
  <si>
    <t>Кассовое исполнение за 9 месяцев 2024 года</t>
  </si>
  <si>
    <t xml:space="preserve"> 000 1140205205 0000 410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</si>
  <si>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</si>
  <si>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 от продажи  земельных участков,  государственная  собственность  на которые  не разграничена и которые  расположены  в границах городских поселений</t>
  </si>
  <si>
    <t xml:space="preserve"> 000 1140205013 0000 410</t>
  </si>
  <si>
    <t>000 11402053 13 0000 410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</si>
  <si>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</si>
  <si>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</si>
  <si>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</si>
  <si>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000 1160113001 0000 140</t>
  </si>
  <si>
    <t>000 1160113301 0000 140</t>
  </si>
  <si>
    <t>000 1160114001 0000 140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</si>
  <si>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</si>
  <si>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</si>
  <si>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</si>
  <si>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прочих остатков межбюджетных трансфертов, имеющих целевое назначение, прошлых лет из бюджетов субъектов Российской Федерации</t>
  </si>
  <si>
    <t xml:space="preserve"> 000 2180000000 0000 000</t>
  </si>
  <si>
    <t xml:space="preserve"> 000 2180000000 0000 150</t>
  </si>
  <si>
    <t xml:space="preserve"> 000 2180000005 0000 150</t>
  </si>
  <si>
    <t xml:space="preserve"> 000 2186003005 0000 150</t>
  </si>
  <si>
    <t>Заместитель главы администрации - начальник финансового управления администрации Клетнянского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</si>
</sst>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2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0.5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57">
    <xf numFmtId="0" fontId="0" fillId="0" borderId="0"/>
    <xf numFmtId="0" fontId="1" fillId="0" borderId="2">
      <alignment horizontal="left" wrapText="1" indent="2"/>
    </xf>
    <xf numFmtId="49" fontId="1" fillId="0" borderId="3">
      <alignment horizontal="center"/>
    </xf>
    <xf numFmtId="0" fontId="11" fillId="0" borderId="4">
      <alignment horizontal="left" wrapText="1" indent="2"/>
    </xf>
    <xf numFmtId="0" fontId="13" fillId="0" borderId="0"/>
    <xf numFmtId="0" fontId="14" fillId="0" borderId="0">
      <alignment horizontal="center" wrapText="1"/>
    </xf>
    <xf numFmtId="0" fontId="15" fillId="0" borderId="5"/>
    <xf numFmtId="0" fontId="15" fillId="0" borderId="0"/>
    <xf numFmtId="0" fontId="16" fillId="0" borderId="0"/>
    <xf numFmtId="0" fontId="14" fillId="0" borderId="0">
      <alignment horizontal="left" wrapText="1"/>
    </xf>
    <xf numFmtId="0" fontId="17" fillId="0" borderId="0"/>
    <xf numFmtId="0" fontId="18" fillId="0" borderId="0"/>
    <xf numFmtId="0" fontId="11" fillId="0" borderId="6">
      <alignment horizontal="center"/>
    </xf>
    <xf numFmtId="0" fontId="16" fillId="0" borderId="7"/>
    <xf numFmtId="0" fontId="11" fillId="0" borderId="0">
      <alignment horizontal="left"/>
    </xf>
    <xf numFmtId="0" fontId="19" fillId="0" borderId="0">
      <alignment horizontal="center" vertical="top"/>
    </xf>
    <xf numFmtId="49" fontId="20" fillId="0" borderId="8">
      <alignment horizontal="right"/>
    </xf>
    <xf numFmtId="49" fontId="16" fillId="0" borderId="9">
      <alignment horizontal="center"/>
    </xf>
    <xf numFmtId="0" fontId="16" fillId="0" borderId="10"/>
    <xf numFmtId="49" fontId="16" fillId="0" borderId="0"/>
    <xf numFmtId="49" fontId="11" fillId="0" borderId="0">
      <alignment horizontal="right"/>
    </xf>
    <xf numFmtId="0" fontId="11" fillId="0" borderId="0"/>
    <xf numFmtId="0" fontId="11" fillId="0" borderId="0">
      <alignment horizontal="center"/>
    </xf>
    <xf numFmtId="0" fontId="11" fillId="0" borderId="8">
      <alignment horizontal="right"/>
    </xf>
    <xf numFmtId="165" fontId="11" fillId="0" borderId="11">
      <alignment horizontal="center"/>
    </xf>
    <xf numFmtId="49" fontId="11" fillId="0" borderId="0"/>
    <xf numFmtId="0" fontId="11" fillId="0" borderId="0">
      <alignment horizontal="right"/>
    </xf>
    <xf numFmtId="0" fontId="11" fillId="0" borderId="12">
      <alignment horizontal="center"/>
    </xf>
    <xf numFmtId="0" fontId="11" fillId="0" borderId="5">
      <alignment wrapText="1"/>
    </xf>
    <xf numFmtId="49" fontId="11" fillId="0" borderId="13">
      <alignment horizontal="center"/>
    </xf>
    <xf numFmtId="0" fontId="11" fillId="0" borderId="14">
      <alignment wrapText="1"/>
    </xf>
    <xf numFmtId="49" fontId="11" fillId="0" borderId="11">
      <alignment horizontal="center"/>
    </xf>
    <xf numFmtId="49" fontId="11" fillId="0" borderId="15"/>
    <xf numFmtId="0" fontId="11" fillId="0" borderId="11">
      <alignment horizontal="center"/>
    </xf>
    <xf numFmtId="49" fontId="11" fillId="0" borderId="16">
      <alignment horizontal="center"/>
    </xf>
    <xf numFmtId="0" fontId="17" fillId="0" borderId="0"/>
    <xf numFmtId="0" fontId="17" fillId="0" borderId="17"/>
    <xf numFmtId="49" fontId="11" fillId="0" borderId="3">
      <alignment horizontal="center" vertical="center" wrapText="1"/>
    </xf>
    <xf numFmtId="49" fontId="11" fillId="0" borderId="6">
      <alignment horizontal="center" vertical="center" wrapText="1"/>
    </xf>
    <xf numFmtId="0" fontId="11" fillId="0" borderId="18">
      <alignment horizontal="left" wrapText="1"/>
    </xf>
    <xf numFmtId="49" fontId="11" fillId="0" borderId="19">
      <alignment horizontal="center" wrapText="1"/>
    </xf>
    <xf numFmtId="49" fontId="11" fillId="0" borderId="20">
      <alignment horizontal="center"/>
    </xf>
    <xf numFmtId="4" fontId="11" fillId="0" borderId="3">
      <alignment horizontal="right"/>
    </xf>
    <xf numFmtId="4" fontId="11" fillId="0" borderId="4">
      <alignment horizontal="right"/>
    </xf>
    <xf numFmtId="0" fontId="11" fillId="0" borderId="21">
      <alignment horizontal="left" wrapText="1"/>
    </xf>
    <xf numFmtId="0" fontId="11" fillId="0" borderId="22">
      <alignment horizontal="left" wrapText="1" indent="1"/>
    </xf>
    <xf numFmtId="49" fontId="11" fillId="0" borderId="23">
      <alignment horizontal="center" wrapText="1"/>
    </xf>
    <xf numFmtId="49" fontId="11" fillId="0" borderId="24">
      <alignment horizontal="center"/>
    </xf>
    <xf numFmtId="49" fontId="11" fillId="0" borderId="25">
      <alignment horizontal="center"/>
    </xf>
    <xf numFmtId="0" fontId="11" fillId="0" borderId="26">
      <alignment horizontal="left" wrapText="1" indent="1"/>
    </xf>
    <xf numFmtId="49" fontId="11" fillId="0" borderId="27">
      <alignment horizontal="center"/>
    </xf>
    <xf numFmtId="49" fontId="11" fillId="0" borderId="3">
      <alignment horizontal="center"/>
    </xf>
    <xf numFmtId="0" fontId="11" fillId="0" borderId="11">
      <alignment horizontal="left" wrapText="1" indent="2"/>
    </xf>
    <xf numFmtId="0" fontId="11" fillId="0" borderId="17"/>
    <xf numFmtId="0" fontId="11" fillId="2" borderId="17"/>
    <xf numFmtId="0" fontId="11" fillId="2" borderId="28"/>
    <xf numFmtId="0" fontId="11" fillId="2" borderId="0"/>
  </cellStyleXfs>
  <cellXfs count="65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1" xfId="0" applyFont="1" applyBorder="1" applyAlignment="1">
      <alignment vertical="top" wrapText="1"/>
    </xf>
    <xf numFmtId="0" fontId="0" fillId="0" borderId="0" xfId="0" applyAlignment="1" applyProtection="1">
      <alignment vertical="top"/>
      <protection locked="0"/>
    </xf>
    <xf numFmtId="0" fontId="11" fillId="0" borderId="0" xfId="21" applyNumberFormat="1" applyAlignment="1" applyProtection="1">
      <alignment vertical="top"/>
    </xf>
    <xf numFmtId="0" fontId="21" fillId="0" borderId="0" xfId="0" applyFont="1" applyAlignment="1" applyProtection="1">
      <alignment vertical="top"/>
      <protection locked="0"/>
    </xf>
    <xf numFmtId="0" fontId="22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/>
      <protection locked="0"/>
    </xf>
    <xf numFmtId="4" fontId="5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4" fontId="4" fillId="0" borderId="0" xfId="0" applyNumberFormat="1" applyFont="1" applyAlignment="1" applyProtection="1">
      <alignment vertical="top"/>
      <protection locked="0"/>
    </xf>
    <xf numFmtId="0" fontId="9" fillId="0" borderId="1" xfId="3" applyNumberFormat="1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vertical="top"/>
      <protection locked="0"/>
    </xf>
    <xf numFmtId="4" fontId="7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4" fontId="9" fillId="3" borderId="1" xfId="51" applyNumberFormat="1" applyFont="1" applyFill="1" applyBorder="1" applyAlignment="1" applyProtection="1">
      <alignment horizontal="center" vertical="top"/>
    </xf>
    <xf numFmtId="4" fontId="9" fillId="3" borderId="1" xfId="42" applyNumberFormat="1" applyFont="1" applyFill="1" applyBorder="1" applyAlignment="1" applyProtection="1">
      <alignment horizontal="center" vertical="top"/>
    </xf>
    <xf numFmtId="0" fontId="11" fillId="3" borderId="0" xfId="56" applyNumberFormat="1" applyFill="1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6" fillId="3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 vertical="top" wrapText="1"/>
    </xf>
    <xf numFmtId="0" fontId="8" fillId="0" borderId="1" xfId="0" applyNumberFormat="1" applyFont="1" applyBorder="1" applyAlignment="1">
      <alignment vertical="top" wrapText="1"/>
    </xf>
    <xf numFmtId="0" fontId="8" fillId="3" borderId="1" xfId="0" applyNumberFormat="1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4" fontId="4" fillId="3" borderId="0" xfId="0" applyNumberFormat="1" applyFont="1" applyFill="1" applyAlignment="1" applyProtection="1">
      <alignment vertical="top"/>
      <protection locked="0"/>
    </xf>
    <xf numFmtId="4" fontId="6" fillId="3" borderId="1" xfId="42" applyNumberFormat="1" applyFont="1" applyFill="1" applyBorder="1" applyAlignment="1" applyProtection="1">
      <alignment horizontal="center" vertical="top"/>
    </xf>
    <xf numFmtId="0" fontId="9" fillId="3" borderId="1" xfId="3" applyNumberFormat="1" applyFont="1" applyFill="1" applyBorder="1" applyAlignment="1" applyProtection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4" fontId="9" fillId="3" borderId="1" xfId="38" applyNumberFormat="1" applyFont="1" applyFill="1" applyBorder="1" applyAlignment="1" applyProtection="1">
      <alignment horizontal="center" vertical="top" shrinkToFit="1"/>
    </xf>
    <xf numFmtId="0" fontId="9" fillId="0" borderId="1" xfId="3" applyNumberFormat="1" applyFont="1" applyBorder="1" applyAlignment="1" applyProtection="1">
      <alignment vertical="top" wrapText="1"/>
    </xf>
    <xf numFmtId="0" fontId="9" fillId="0" borderId="1" xfId="3" applyNumberFormat="1" applyFont="1" applyBorder="1" applyProtection="1">
      <alignment horizontal="left" wrapText="1" indent="2"/>
    </xf>
    <xf numFmtId="164" fontId="6" fillId="0" borderId="1" xfId="0" applyNumberFormat="1" applyFont="1" applyBorder="1" applyAlignment="1">
      <alignment horizontal="center" vertical="top"/>
    </xf>
    <xf numFmtId="164" fontId="6" fillId="3" borderId="1" xfId="0" applyNumberFormat="1" applyFont="1" applyFill="1" applyBorder="1" applyAlignment="1">
      <alignment horizontal="center" vertical="top"/>
    </xf>
    <xf numFmtId="4" fontId="6" fillId="3" borderId="1" xfId="0" applyNumberFormat="1" applyFont="1" applyFill="1" applyBorder="1" applyAlignment="1">
      <alignment horizontal="center" vertical="top" wrapText="1"/>
    </xf>
    <xf numFmtId="49" fontId="25" fillId="0" borderId="1" xfId="51" applyFont="1" applyBorder="1" applyAlignment="1" applyProtection="1">
      <alignment horizontal="center" vertical="top" wrapText="1"/>
    </xf>
    <xf numFmtId="49" fontId="12" fillId="0" borderId="1" xfId="51" applyFont="1" applyBorder="1" applyAlignment="1" applyProtection="1">
      <alignment horizontal="center" vertical="top" wrapText="1"/>
    </xf>
    <xf numFmtId="49" fontId="12" fillId="0" borderId="1" xfId="47" applyNumberFormat="1" applyFont="1" applyBorder="1" applyAlignment="1" applyProtection="1">
      <alignment horizontal="center" vertical="top" wrapText="1"/>
    </xf>
    <xf numFmtId="49" fontId="12" fillId="3" borderId="1" xfId="51" applyFont="1" applyFill="1" applyBorder="1" applyAlignment="1" applyProtection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49" fontId="12" fillId="3" borderId="1" xfId="47" applyNumberFormat="1" applyFont="1" applyFill="1" applyBorder="1" applyAlignment="1" applyProtection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24" fillId="0" borderId="0" xfId="21" applyNumberFormat="1" applyFont="1" applyAlignment="1" applyProtection="1">
      <alignment horizontal="center" vertical="top" wrapText="1"/>
    </xf>
    <xf numFmtId="0" fontId="10" fillId="0" borderId="0" xfId="0" applyFont="1" applyAlignment="1" applyProtection="1">
      <alignment horizontal="center" vertical="top" wrapText="1"/>
      <protection locked="0"/>
    </xf>
    <xf numFmtId="0" fontId="26" fillId="0" borderId="1" xfId="0" applyFont="1" applyFill="1" applyBorder="1" applyAlignment="1">
      <alignment horizontal="center" vertical="top" wrapText="1"/>
    </xf>
    <xf numFmtId="0" fontId="0" fillId="0" borderId="0" xfId="0" applyFill="1" applyAlignment="1" applyProtection="1">
      <alignment vertical="top"/>
      <protection locked="0"/>
    </xf>
    <xf numFmtId="0" fontId="10" fillId="0" borderId="0" xfId="0" applyFont="1" applyFill="1" applyAlignment="1" applyProtection="1">
      <alignment horizontal="center" vertical="top" wrapText="1"/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7" fillId="0" borderId="0" xfId="0" applyFont="1" applyFill="1" applyAlignment="1" applyProtection="1">
      <alignment horizontal="center" vertical="top" wrapText="1"/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7" fillId="0" borderId="0" xfId="0" applyFont="1" applyFill="1" applyAlignment="1" applyProtection="1">
      <alignment horizontal="left" vertical="top" wrapText="1"/>
      <protection locked="0"/>
    </xf>
    <xf numFmtId="0" fontId="23" fillId="0" borderId="0" xfId="14" applyNumberFormat="1" applyFont="1" applyFill="1" applyAlignment="1" applyProtection="1">
      <alignment horizontal="center" vertical="top" wrapText="1"/>
    </xf>
    <xf numFmtId="0" fontId="13" fillId="0" borderId="0" xfId="4" applyNumberFormat="1" applyFill="1" applyAlignment="1" applyProtection="1">
      <alignment vertical="top"/>
    </xf>
    <xf numFmtId="0" fontId="24" fillId="0" borderId="0" xfId="14" applyNumberFormat="1" applyFont="1" applyFill="1" applyAlignment="1" applyProtection="1">
      <alignment horizontal="center" vertical="top" wrapText="1"/>
    </xf>
    <xf numFmtId="4" fontId="11" fillId="0" borderId="0" xfId="25" applyNumberFormat="1" applyFill="1" applyAlignment="1" applyProtection="1">
      <alignment vertical="top"/>
    </xf>
  </cellXfs>
  <cellStyles count="57">
    <cellStyle name="xl22" xfId="4"/>
    <cellStyle name="xl23" xfId="11"/>
    <cellStyle name="xl24" xfId="14"/>
    <cellStyle name="xl25" xfId="21"/>
    <cellStyle name="xl26" xfId="35"/>
    <cellStyle name="xl27" xfId="8"/>
    <cellStyle name="xl28" xfId="37"/>
    <cellStyle name="xl29" xfId="39"/>
    <cellStyle name="xl30" xfId="45"/>
    <cellStyle name="xl31" xfId="3"/>
    <cellStyle name="xl32" xfId="10"/>
    <cellStyle name="xl33" xfId="15"/>
    <cellStyle name="xl34" xfId="1"/>
    <cellStyle name="xl35" xfId="40"/>
    <cellStyle name="xl36" xfId="46"/>
    <cellStyle name="xl37" xfId="50"/>
    <cellStyle name="xl39" xfId="53"/>
    <cellStyle name="xl40" xfId="32"/>
    <cellStyle name="xl41" xfId="25"/>
    <cellStyle name="xl42" xfId="41"/>
    <cellStyle name="xl43" xfId="47"/>
    <cellStyle name="xl44" xfId="51"/>
    <cellStyle name="xl45" xfId="38"/>
    <cellStyle name="xl46" xfId="42"/>
    <cellStyle name="xl47" xfId="54"/>
    <cellStyle name="xl48" xfId="56"/>
    <cellStyle name="xl49" xfId="5"/>
    <cellStyle name="xl50" xfId="22"/>
    <cellStyle name="xl51" xfId="28"/>
    <cellStyle name="xl52" xfId="30"/>
    <cellStyle name="xl53" xfId="2"/>
    <cellStyle name="xl54" xfId="16"/>
    <cellStyle name="xl55" xfId="23"/>
    <cellStyle name="xl56" xfId="6"/>
    <cellStyle name="xl57" xfId="36"/>
    <cellStyle name="xl58" xfId="12"/>
    <cellStyle name="xl59" xfId="17"/>
    <cellStyle name="xl60" xfId="24"/>
    <cellStyle name="xl61" xfId="27"/>
    <cellStyle name="xl62" xfId="29"/>
    <cellStyle name="xl63" xfId="31"/>
    <cellStyle name="xl64" xfId="33"/>
    <cellStyle name="xl65" xfId="34"/>
    <cellStyle name="xl66" xfId="7"/>
    <cellStyle name="xl67" xfId="13"/>
    <cellStyle name="xl68" xfId="18"/>
    <cellStyle name="xl69" xfId="43"/>
    <cellStyle name="xl70" xfId="48"/>
    <cellStyle name="xl71" xfId="44"/>
    <cellStyle name="xl72" xfId="49"/>
    <cellStyle name="xl73" xfId="52"/>
    <cellStyle name="xl74" xfId="55"/>
    <cellStyle name="xl75" xfId="9"/>
    <cellStyle name="xl76" xfId="19"/>
    <cellStyle name="xl77" xfId="26"/>
    <cellStyle name="xl78" xfId="20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7"/>
  <sheetViews>
    <sheetView tabSelected="1" zoomScale="80" zoomScaleNormal="80" workbookViewId="0">
      <selection activeCell="C10" sqref="C10"/>
    </sheetView>
  </sheetViews>
  <sheetFormatPr defaultRowHeight="15" x14ac:dyDescent="0.25"/>
  <cols>
    <col min="1" max="1" width="62.42578125" style="7" customWidth="1"/>
    <col min="2" max="2" width="16" style="52" customWidth="1"/>
    <col min="3" max="5" width="15.85546875" style="24" customWidth="1"/>
    <col min="6" max="6" width="10.140625" style="7" customWidth="1"/>
    <col min="7" max="7" width="9.5703125" style="7" customWidth="1"/>
    <col min="8" max="16384" width="9.140625" style="7"/>
  </cols>
  <sheetData>
    <row r="1" spans="1:8" ht="38.25" customHeight="1" x14ac:dyDescent="0.25">
      <c r="A1" s="61" t="s">
        <v>424</v>
      </c>
      <c r="B1" s="61"/>
      <c r="C1" s="61"/>
      <c r="D1" s="61"/>
      <c r="E1" s="61"/>
      <c r="F1" s="61"/>
      <c r="G1" s="61"/>
    </row>
    <row r="2" spans="1:8" ht="15" customHeight="1" x14ac:dyDescent="0.25">
      <c r="A2" s="62"/>
      <c r="B2" s="63"/>
      <c r="C2" s="64"/>
      <c r="D2" s="64"/>
      <c r="E2" s="64"/>
      <c r="F2" s="54"/>
      <c r="G2" s="58" t="s">
        <v>252</v>
      </c>
    </row>
    <row r="3" spans="1:8" ht="64.5" customHeight="1" x14ac:dyDescent="0.25">
      <c r="A3" s="1" t="s">
        <v>0</v>
      </c>
      <c r="B3" s="1" t="s">
        <v>1</v>
      </c>
      <c r="C3" s="1" t="s">
        <v>425</v>
      </c>
      <c r="D3" s="1" t="s">
        <v>394</v>
      </c>
      <c r="E3" s="1" t="s">
        <v>426</v>
      </c>
      <c r="F3" s="53" t="s">
        <v>2</v>
      </c>
      <c r="G3" s="53" t="s">
        <v>395</v>
      </c>
      <c r="H3" s="11"/>
    </row>
    <row r="4" spans="1:8" s="9" customFormat="1" ht="27" x14ac:dyDescent="0.25">
      <c r="A4" s="15" t="s">
        <v>12</v>
      </c>
      <c r="B4" s="42" t="s">
        <v>13</v>
      </c>
      <c r="C4" s="21">
        <f>C5+C14+C24+C32+C43+C50+C65+C72+C79+C93+C138+C46</f>
        <v>95495057.030000016</v>
      </c>
      <c r="D4" s="21">
        <f>D5+D14+D24+D32+D43+D50+D65+D72+D79+D93+D138+D46</f>
        <v>133425476.34999999</v>
      </c>
      <c r="E4" s="21">
        <f>E5+E14+E24+E32+E43+E50+E65+E72+E79+E93+E138+E46</f>
        <v>106887508.55000001</v>
      </c>
      <c r="F4" s="39">
        <f t="shared" ref="F4:F70" si="0">E4/D4*100</f>
        <v>80.110269398337437</v>
      </c>
      <c r="G4" s="39">
        <f t="shared" ref="G4:G71" si="1">E4/C4*100</f>
        <v>111.92988608449235</v>
      </c>
      <c r="H4" s="17"/>
    </row>
    <row r="5" spans="1:8" s="10" customFormat="1" ht="19.5" customHeight="1" x14ac:dyDescent="0.25">
      <c r="A5" s="15" t="s">
        <v>14</v>
      </c>
      <c r="B5" s="43" t="s">
        <v>15</v>
      </c>
      <c r="C5" s="21">
        <f t="shared" ref="C5:E5" si="2">C6</f>
        <v>61643430.609999999</v>
      </c>
      <c r="D5" s="21">
        <f t="shared" si="2"/>
        <v>88912700</v>
      </c>
      <c r="E5" s="21">
        <f t="shared" si="2"/>
        <v>71522403.980000004</v>
      </c>
      <c r="F5" s="39">
        <f t="shared" si="0"/>
        <v>80.441156302755402</v>
      </c>
      <c r="G5" s="39">
        <f t="shared" si="1"/>
        <v>116.02599542601935</v>
      </c>
      <c r="H5" s="12"/>
    </row>
    <row r="6" spans="1:8" ht="19.5" customHeight="1" x14ac:dyDescent="0.25">
      <c r="A6" s="15" t="s">
        <v>16</v>
      </c>
      <c r="B6" s="43" t="s">
        <v>17</v>
      </c>
      <c r="C6" s="21">
        <f>C7+C8+C9+C10+C13+C11+C12</f>
        <v>61643430.609999999</v>
      </c>
      <c r="D6" s="21">
        <f>D7+D8+D9+D10+D13+D11+D12</f>
        <v>88912700</v>
      </c>
      <c r="E6" s="21">
        <f>E7+E8+E9+E10+E13+E11+E12</f>
        <v>71522403.980000004</v>
      </c>
      <c r="F6" s="39">
        <f t="shared" si="0"/>
        <v>80.441156302755402</v>
      </c>
      <c r="G6" s="39">
        <f t="shared" si="1"/>
        <v>116.02599542601935</v>
      </c>
      <c r="H6" s="12"/>
    </row>
    <row r="7" spans="1:8" ht="81.75" customHeight="1" x14ac:dyDescent="0.25">
      <c r="A7" s="15" t="s">
        <v>18</v>
      </c>
      <c r="B7" s="43" t="s">
        <v>19</v>
      </c>
      <c r="C7" s="22">
        <v>58362726.170000002</v>
      </c>
      <c r="D7" s="22">
        <v>88171700</v>
      </c>
      <c r="E7" s="22">
        <v>63172474.100000001</v>
      </c>
      <c r="F7" s="39">
        <f t="shared" si="0"/>
        <v>71.647109106436645</v>
      </c>
      <c r="G7" s="39">
        <f t="shared" si="1"/>
        <v>108.24112964838221</v>
      </c>
      <c r="H7" s="12"/>
    </row>
    <row r="8" spans="1:8" ht="114" customHeight="1" x14ac:dyDescent="0.25">
      <c r="A8" s="15" t="s">
        <v>20</v>
      </c>
      <c r="B8" s="43" t="s">
        <v>21</v>
      </c>
      <c r="C8" s="22">
        <v>302707.37</v>
      </c>
      <c r="D8" s="22">
        <v>248000</v>
      </c>
      <c r="E8" s="22">
        <v>750408.81</v>
      </c>
      <c r="F8" s="39">
        <f t="shared" si="0"/>
        <v>302.5841975806452</v>
      </c>
      <c r="G8" s="39">
        <f t="shared" si="1"/>
        <v>247.89908815236313</v>
      </c>
      <c r="H8" s="12"/>
    </row>
    <row r="9" spans="1:8" ht="48.75" customHeight="1" x14ac:dyDescent="0.25">
      <c r="A9" s="15" t="s">
        <v>22</v>
      </c>
      <c r="B9" s="43" t="s">
        <v>23</v>
      </c>
      <c r="C9" s="22">
        <v>463957.29</v>
      </c>
      <c r="D9" s="22">
        <v>476000</v>
      </c>
      <c r="E9" s="22">
        <v>1644191.96</v>
      </c>
      <c r="F9" s="39">
        <f t="shared" si="0"/>
        <v>345.4184789915966</v>
      </c>
      <c r="G9" s="39">
        <f t="shared" si="1"/>
        <v>354.38433567882942</v>
      </c>
      <c r="H9" s="12"/>
    </row>
    <row r="10" spans="1:8" ht="82.5" customHeight="1" x14ac:dyDescent="0.25">
      <c r="A10" s="15" t="s">
        <v>24</v>
      </c>
      <c r="B10" s="43" t="s">
        <v>25</v>
      </c>
      <c r="C10" s="22">
        <v>5982.9</v>
      </c>
      <c r="D10" s="22">
        <v>17000</v>
      </c>
      <c r="E10" s="22">
        <v>0</v>
      </c>
      <c r="F10" s="39">
        <f t="shared" si="0"/>
        <v>0</v>
      </c>
      <c r="G10" s="39">
        <f t="shared" si="1"/>
        <v>0</v>
      </c>
      <c r="H10" s="12"/>
    </row>
    <row r="11" spans="1:8" ht="89.25" customHeight="1" x14ac:dyDescent="0.25">
      <c r="A11" s="28" t="s">
        <v>396</v>
      </c>
      <c r="B11" s="46" t="s">
        <v>399</v>
      </c>
      <c r="C11" s="22">
        <v>0</v>
      </c>
      <c r="D11" s="22">
        <v>0</v>
      </c>
      <c r="E11" s="22">
        <v>243000</v>
      </c>
      <c r="F11" s="39"/>
      <c r="G11" s="39"/>
      <c r="H11" s="12"/>
    </row>
    <row r="12" spans="1:8" ht="82.5" customHeight="1" x14ac:dyDescent="0.25">
      <c r="A12" s="28" t="s">
        <v>397</v>
      </c>
      <c r="B12" s="46" t="s">
        <v>400</v>
      </c>
      <c r="C12" s="22">
        <v>573056.88</v>
      </c>
      <c r="D12" s="22">
        <v>0</v>
      </c>
      <c r="E12" s="22">
        <v>730829.11</v>
      </c>
      <c r="F12" s="39"/>
      <c r="G12" s="39">
        <f t="shared" si="1"/>
        <v>127.53168760490232</v>
      </c>
      <c r="H12" s="12"/>
    </row>
    <row r="13" spans="1:8" ht="45" customHeight="1" x14ac:dyDescent="0.25">
      <c r="A13" s="29" t="s">
        <v>398</v>
      </c>
      <c r="B13" s="46" t="s">
        <v>401</v>
      </c>
      <c r="C13" s="22">
        <v>1935000</v>
      </c>
      <c r="D13" s="22">
        <v>0</v>
      </c>
      <c r="E13" s="22">
        <v>4981500</v>
      </c>
      <c r="F13" s="39">
        <v>0</v>
      </c>
      <c r="G13" s="39">
        <f t="shared" si="1"/>
        <v>257.44186046511629</v>
      </c>
      <c r="H13" s="12"/>
    </row>
    <row r="14" spans="1:8" s="10" customFormat="1" ht="31.5" customHeight="1" x14ac:dyDescent="0.25">
      <c r="A14" s="15" t="s">
        <v>26</v>
      </c>
      <c r="B14" s="43" t="s">
        <v>27</v>
      </c>
      <c r="C14" s="21">
        <f t="shared" ref="C14:E14" si="3">C15</f>
        <v>11111360.92</v>
      </c>
      <c r="D14" s="21">
        <f t="shared" si="3"/>
        <v>15019900</v>
      </c>
      <c r="E14" s="21">
        <f t="shared" si="3"/>
        <v>10739964.229999999</v>
      </c>
      <c r="F14" s="39">
        <f t="shared" si="0"/>
        <v>71.504898368164888</v>
      </c>
      <c r="G14" s="39">
        <f t="shared" si="1"/>
        <v>96.657504938647946</v>
      </c>
      <c r="H14" s="12"/>
    </row>
    <row r="15" spans="1:8" ht="34.5" customHeight="1" x14ac:dyDescent="0.25">
      <c r="A15" s="15" t="s">
        <v>28</v>
      </c>
      <c r="B15" s="43" t="s">
        <v>29</v>
      </c>
      <c r="C15" s="21">
        <f t="shared" ref="C15" si="4">C16+C18+C20+C22</f>
        <v>11111360.92</v>
      </c>
      <c r="D15" s="21">
        <f t="shared" ref="D15:E15" si="5">D16+D18+D20+D22</f>
        <v>15019900</v>
      </c>
      <c r="E15" s="21">
        <f t="shared" si="5"/>
        <v>10739964.229999999</v>
      </c>
      <c r="F15" s="39">
        <f t="shared" si="0"/>
        <v>71.504898368164888</v>
      </c>
      <c r="G15" s="39">
        <f t="shared" si="1"/>
        <v>96.657504938647946</v>
      </c>
      <c r="H15" s="12"/>
    </row>
    <row r="16" spans="1:8" ht="70.5" customHeight="1" x14ac:dyDescent="0.25">
      <c r="A16" s="15" t="s">
        <v>30</v>
      </c>
      <c r="B16" s="43" t="s">
        <v>31</v>
      </c>
      <c r="C16" s="22">
        <f>C17</f>
        <v>5691648.0199999996</v>
      </c>
      <c r="D16" s="22">
        <f>D17</f>
        <v>7833500</v>
      </c>
      <c r="E16" s="22">
        <f>E17</f>
        <v>5572994.6799999997</v>
      </c>
      <c r="F16" s="39">
        <f t="shared" si="0"/>
        <v>71.143099253207382</v>
      </c>
      <c r="G16" s="39">
        <f t="shared" si="1"/>
        <v>97.915307840838693</v>
      </c>
      <c r="H16" s="12"/>
    </row>
    <row r="17" spans="1:8" ht="114.75" customHeight="1" x14ac:dyDescent="0.25">
      <c r="A17" s="15" t="s">
        <v>32</v>
      </c>
      <c r="B17" s="43" t="s">
        <v>33</v>
      </c>
      <c r="C17" s="22">
        <v>5691648.0199999996</v>
      </c>
      <c r="D17" s="22">
        <v>7833500</v>
      </c>
      <c r="E17" s="22">
        <v>5572994.6799999997</v>
      </c>
      <c r="F17" s="39">
        <f t="shared" si="0"/>
        <v>71.143099253207382</v>
      </c>
      <c r="G17" s="39">
        <f t="shared" si="1"/>
        <v>97.915307840838693</v>
      </c>
      <c r="H17" s="12"/>
    </row>
    <row r="18" spans="1:8" ht="84.75" customHeight="1" x14ac:dyDescent="0.25">
      <c r="A18" s="15" t="s">
        <v>34</v>
      </c>
      <c r="B18" s="43" t="s">
        <v>35</v>
      </c>
      <c r="C18" s="22">
        <f>C19</f>
        <v>30667.49</v>
      </c>
      <c r="D18" s="22">
        <f>D19</f>
        <v>37400</v>
      </c>
      <c r="E18" s="22">
        <f>E19</f>
        <v>31848</v>
      </c>
      <c r="F18" s="39">
        <f t="shared" si="0"/>
        <v>85.155080213903744</v>
      </c>
      <c r="G18" s="39">
        <f t="shared" si="1"/>
        <v>103.84938578279474</v>
      </c>
      <c r="H18" s="12"/>
    </row>
    <row r="19" spans="1:8" ht="128.25" customHeight="1" x14ac:dyDescent="0.25">
      <c r="A19" s="15" t="s">
        <v>36</v>
      </c>
      <c r="B19" s="43" t="s">
        <v>37</v>
      </c>
      <c r="C19" s="22">
        <v>30667.49</v>
      </c>
      <c r="D19" s="22">
        <v>37400</v>
      </c>
      <c r="E19" s="22">
        <v>31848</v>
      </c>
      <c r="F19" s="39">
        <f t="shared" si="0"/>
        <v>85.155080213903744</v>
      </c>
      <c r="G19" s="39">
        <f t="shared" si="1"/>
        <v>103.84938578279474</v>
      </c>
      <c r="H19" s="12"/>
    </row>
    <row r="20" spans="1:8" ht="71.25" customHeight="1" x14ac:dyDescent="0.25">
      <c r="A20" s="15" t="s">
        <v>38</v>
      </c>
      <c r="B20" s="43" t="s">
        <v>39</v>
      </c>
      <c r="C20" s="22">
        <f>C21</f>
        <v>6056831.5599999996</v>
      </c>
      <c r="D20" s="22">
        <f>D21</f>
        <v>8122400</v>
      </c>
      <c r="E20" s="22">
        <f>E21</f>
        <v>5854467.5199999996</v>
      </c>
      <c r="F20" s="39">
        <f t="shared" si="0"/>
        <v>72.078049837486446</v>
      </c>
      <c r="G20" s="39">
        <f t="shared" si="1"/>
        <v>96.658912535451122</v>
      </c>
      <c r="H20" s="12"/>
    </row>
    <row r="21" spans="1:8" ht="111.75" customHeight="1" x14ac:dyDescent="0.25">
      <c r="A21" s="15" t="s">
        <v>40</v>
      </c>
      <c r="B21" s="43" t="s">
        <v>41</v>
      </c>
      <c r="C21" s="22">
        <v>6056831.5599999996</v>
      </c>
      <c r="D21" s="22">
        <v>8122400</v>
      </c>
      <c r="E21" s="22">
        <v>5854467.5199999996</v>
      </c>
      <c r="F21" s="39">
        <f t="shared" si="0"/>
        <v>72.078049837486446</v>
      </c>
      <c r="G21" s="39">
        <f t="shared" si="1"/>
        <v>96.658912535451122</v>
      </c>
      <c r="H21" s="12"/>
    </row>
    <row r="22" spans="1:8" ht="71.25" customHeight="1" x14ac:dyDescent="0.25">
      <c r="A22" s="15" t="s">
        <v>42</v>
      </c>
      <c r="B22" s="43" t="s">
        <v>43</v>
      </c>
      <c r="C22" s="22">
        <f>C23</f>
        <v>-667786.15</v>
      </c>
      <c r="D22" s="22">
        <f>D23</f>
        <v>-973400</v>
      </c>
      <c r="E22" s="22">
        <f>E23</f>
        <v>-719345.97</v>
      </c>
      <c r="F22" s="39">
        <f t="shared" si="0"/>
        <v>73.900346209163743</v>
      </c>
      <c r="G22" s="39">
        <f t="shared" si="1"/>
        <v>107.7210076908603</v>
      </c>
      <c r="H22" s="12"/>
    </row>
    <row r="23" spans="1:8" ht="111" customHeight="1" x14ac:dyDescent="0.25">
      <c r="A23" s="15" t="s">
        <v>44</v>
      </c>
      <c r="B23" s="43" t="s">
        <v>45</v>
      </c>
      <c r="C23" s="22">
        <v>-667786.15</v>
      </c>
      <c r="D23" s="22">
        <v>-973400</v>
      </c>
      <c r="E23" s="22">
        <v>-719345.97</v>
      </c>
      <c r="F23" s="39">
        <f t="shared" si="0"/>
        <v>73.900346209163743</v>
      </c>
      <c r="G23" s="39">
        <f t="shared" si="1"/>
        <v>107.7210076908603</v>
      </c>
      <c r="H23" s="12"/>
    </row>
    <row r="24" spans="1:8" s="10" customFormat="1" ht="21" customHeight="1" x14ac:dyDescent="0.25">
      <c r="A24" s="15" t="s">
        <v>46</v>
      </c>
      <c r="B24" s="43" t="s">
        <v>47</v>
      </c>
      <c r="C24" s="21">
        <f t="shared" ref="C24" si="6">C25+C28+C30</f>
        <v>1466943.76</v>
      </c>
      <c r="D24" s="21">
        <f t="shared" ref="D24" si="7">D25+D28+D30</f>
        <v>3641000</v>
      </c>
      <c r="E24" s="21">
        <f>E25+E28+E30</f>
        <v>3413100.9</v>
      </c>
      <c r="F24" s="39">
        <f t="shared" si="0"/>
        <v>93.740755287009065</v>
      </c>
      <c r="G24" s="39">
        <f t="shared" si="1"/>
        <v>232.66746776986187</v>
      </c>
      <c r="H24" s="12"/>
    </row>
    <row r="25" spans="1:8" ht="33.75" customHeight="1" x14ac:dyDescent="0.25">
      <c r="A25" s="15" t="s">
        <v>48</v>
      </c>
      <c r="B25" s="43" t="s">
        <v>49</v>
      </c>
      <c r="C25" s="21">
        <f t="shared" ref="C25" si="8">C26+C27</f>
        <v>-76411.73</v>
      </c>
      <c r="D25" s="21">
        <f t="shared" ref="D25:E25" si="9">D26+D27</f>
        <v>0</v>
      </c>
      <c r="E25" s="21">
        <f t="shared" si="9"/>
        <v>1795.87</v>
      </c>
      <c r="F25" s="39" t="e">
        <f t="shared" si="0"/>
        <v>#DIV/0!</v>
      </c>
      <c r="G25" s="39">
        <f t="shared" si="1"/>
        <v>-2.3502543392225248</v>
      </c>
      <c r="H25" s="12"/>
    </row>
    <row r="26" spans="1:8" ht="30" customHeight="1" x14ac:dyDescent="0.25">
      <c r="A26" s="15" t="s">
        <v>48</v>
      </c>
      <c r="B26" s="43" t="s">
        <v>50</v>
      </c>
      <c r="C26" s="22">
        <v>-76411.73</v>
      </c>
      <c r="D26" s="22">
        <v>0</v>
      </c>
      <c r="E26" s="22">
        <v>1795.87</v>
      </c>
      <c r="F26" s="39" t="e">
        <f t="shared" si="0"/>
        <v>#DIV/0!</v>
      </c>
      <c r="G26" s="39">
        <f t="shared" si="1"/>
        <v>-2.3502543392225248</v>
      </c>
      <c r="H26" s="12"/>
    </row>
    <row r="27" spans="1:8" ht="39" hidden="1" customHeight="1" x14ac:dyDescent="0.25">
      <c r="A27" s="15" t="s">
        <v>51</v>
      </c>
      <c r="B27" s="43" t="s">
        <v>52</v>
      </c>
      <c r="C27" s="22">
        <v>0</v>
      </c>
      <c r="D27" s="22">
        <v>0</v>
      </c>
      <c r="E27" s="22">
        <v>0</v>
      </c>
      <c r="F27" s="39">
        <v>0</v>
      </c>
      <c r="G27" s="39" t="e">
        <f t="shared" si="1"/>
        <v>#DIV/0!</v>
      </c>
      <c r="H27" s="12"/>
    </row>
    <row r="28" spans="1:8" ht="19.5" customHeight="1" x14ac:dyDescent="0.25">
      <c r="A28" s="15" t="s">
        <v>53</v>
      </c>
      <c r="B28" s="43" t="s">
        <v>54</v>
      </c>
      <c r="C28" s="22">
        <f>C29</f>
        <v>191631.33</v>
      </c>
      <c r="D28" s="22">
        <f>D29</f>
        <v>297000</v>
      </c>
      <c r="E28" s="22">
        <f>E29</f>
        <v>223823</v>
      </c>
      <c r="F28" s="39">
        <f t="shared" si="0"/>
        <v>75.361279461279466</v>
      </c>
      <c r="G28" s="39">
        <f t="shared" si="1"/>
        <v>116.7987510184269</v>
      </c>
      <c r="H28" s="12"/>
    </row>
    <row r="29" spans="1:8" ht="19.5" customHeight="1" x14ac:dyDescent="0.25">
      <c r="A29" s="15" t="s">
        <v>53</v>
      </c>
      <c r="B29" s="43" t="s">
        <v>55</v>
      </c>
      <c r="C29" s="22">
        <v>191631.33</v>
      </c>
      <c r="D29" s="22">
        <v>297000</v>
      </c>
      <c r="E29" s="22">
        <v>223823</v>
      </c>
      <c r="F29" s="39">
        <f t="shared" si="0"/>
        <v>75.361279461279466</v>
      </c>
      <c r="G29" s="39">
        <f t="shared" si="1"/>
        <v>116.7987510184269</v>
      </c>
      <c r="H29" s="12"/>
    </row>
    <row r="30" spans="1:8" ht="33.75" customHeight="1" x14ac:dyDescent="0.25">
      <c r="A30" s="15" t="s">
        <v>56</v>
      </c>
      <c r="B30" s="43" t="s">
        <v>57</v>
      </c>
      <c r="C30" s="22">
        <f>C31</f>
        <v>1351724.16</v>
      </c>
      <c r="D30" s="22">
        <f>D31</f>
        <v>3344000</v>
      </c>
      <c r="E30" s="22">
        <f>E31</f>
        <v>3187482.03</v>
      </c>
      <c r="F30" s="39">
        <f t="shared" si="0"/>
        <v>95.319438696172242</v>
      </c>
      <c r="G30" s="39">
        <f t="shared" si="1"/>
        <v>235.80861571638994</v>
      </c>
      <c r="H30" s="12"/>
    </row>
    <row r="31" spans="1:8" ht="42.75" customHeight="1" x14ac:dyDescent="0.25">
      <c r="A31" s="15" t="s">
        <v>254</v>
      </c>
      <c r="B31" s="43" t="s">
        <v>58</v>
      </c>
      <c r="C31" s="22">
        <v>1351724.16</v>
      </c>
      <c r="D31" s="22">
        <v>3344000</v>
      </c>
      <c r="E31" s="22">
        <v>3187482.03</v>
      </c>
      <c r="F31" s="39">
        <f t="shared" si="0"/>
        <v>95.319438696172242</v>
      </c>
      <c r="G31" s="39">
        <f t="shared" si="1"/>
        <v>235.80861571638994</v>
      </c>
      <c r="H31" s="12"/>
    </row>
    <row r="32" spans="1:8" s="10" customFormat="1" ht="30" x14ac:dyDescent="0.25">
      <c r="A32" s="15" t="s">
        <v>59</v>
      </c>
      <c r="B32" s="43" t="s">
        <v>60</v>
      </c>
      <c r="C32" s="21">
        <f t="shared" ref="C32" si="10">C33+C36</f>
        <v>6425873.8700000001</v>
      </c>
      <c r="D32" s="21">
        <f t="shared" ref="D32:E32" si="11">D33+D36</f>
        <v>17608000</v>
      </c>
      <c r="E32" s="21">
        <f t="shared" si="11"/>
        <v>6802798.1900000004</v>
      </c>
      <c r="F32" s="39">
        <f t="shared" si="0"/>
        <v>38.634701215356657</v>
      </c>
      <c r="G32" s="39">
        <f t="shared" si="1"/>
        <v>105.86572857832954</v>
      </c>
      <c r="H32" s="12"/>
    </row>
    <row r="33" spans="1:8" ht="20.25" customHeight="1" x14ac:dyDescent="0.25">
      <c r="A33" s="15" t="s">
        <v>61</v>
      </c>
      <c r="B33" s="43" t="s">
        <v>62</v>
      </c>
      <c r="C33" s="21">
        <f t="shared" ref="C33" si="12">C34+C35</f>
        <v>38672.479999999996</v>
      </c>
      <c r="D33" s="21">
        <f t="shared" ref="D33:E33" si="13">D34+D35</f>
        <v>5630000</v>
      </c>
      <c r="E33" s="21">
        <f t="shared" si="13"/>
        <v>1521925.88</v>
      </c>
      <c r="F33" s="39">
        <f t="shared" si="0"/>
        <v>27.032431261101241</v>
      </c>
      <c r="G33" s="39">
        <f t="shared" si="1"/>
        <v>3935.4235363235048</v>
      </c>
      <c r="H33" s="12"/>
    </row>
    <row r="34" spans="1:8" ht="48" customHeight="1" x14ac:dyDescent="0.25">
      <c r="A34" s="15" t="s">
        <v>63</v>
      </c>
      <c r="B34" s="43" t="s">
        <v>64</v>
      </c>
      <c r="C34" s="22">
        <v>21383.03</v>
      </c>
      <c r="D34" s="22">
        <v>309000</v>
      </c>
      <c r="E34" s="22">
        <v>115154.22</v>
      </c>
      <c r="F34" s="39">
        <f t="shared" si="0"/>
        <v>37.266737864077669</v>
      </c>
      <c r="G34" s="39">
        <f t="shared" si="1"/>
        <v>538.53088173191543</v>
      </c>
      <c r="H34" s="12"/>
    </row>
    <row r="35" spans="1:8" ht="48" customHeight="1" x14ac:dyDescent="0.25">
      <c r="A35" s="15" t="s">
        <v>65</v>
      </c>
      <c r="B35" s="43" t="s">
        <v>66</v>
      </c>
      <c r="C35" s="22">
        <v>17289.45</v>
      </c>
      <c r="D35" s="22">
        <v>5321000</v>
      </c>
      <c r="E35" s="22">
        <v>1406771.66</v>
      </c>
      <c r="F35" s="39">
        <f t="shared" si="0"/>
        <v>26.438106746852092</v>
      </c>
      <c r="G35" s="39">
        <f t="shared" si="1"/>
        <v>8136.5900014170475</v>
      </c>
      <c r="H35" s="12"/>
    </row>
    <row r="36" spans="1:8" ht="30" x14ac:dyDescent="0.25">
      <c r="A36" s="15" t="s">
        <v>67</v>
      </c>
      <c r="B36" s="43" t="s">
        <v>68</v>
      </c>
      <c r="C36" s="21">
        <f t="shared" ref="C36" si="14">C37+C40</f>
        <v>6387201.3899999997</v>
      </c>
      <c r="D36" s="21">
        <f t="shared" ref="D36:E36" si="15">D37+D40</f>
        <v>11978000</v>
      </c>
      <c r="E36" s="21">
        <f t="shared" si="15"/>
        <v>5280872.3100000005</v>
      </c>
      <c r="F36" s="39">
        <f t="shared" si="0"/>
        <v>44.088097428619136</v>
      </c>
      <c r="G36" s="39">
        <f t="shared" si="1"/>
        <v>82.678969826564384</v>
      </c>
      <c r="H36" s="12"/>
    </row>
    <row r="37" spans="1:8" ht="30" x14ac:dyDescent="0.25">
      <c r="A37" s="15" t="s">
        <v>69</v>
      </c>
      <c r="B37" s="43" t="s">
        <v>70</v>
      </c>
      <c r="C37" s="21">
        <f t="shared" ref="C37" si="16">C38+C39</f>
        <v>5958121.6499999994</v>
      </c>
      <c r="D37" s="21">
        <f t="shared" ref="D37:E37" si="17">D38+D39</f>
        <v>7371000</v>
      </c>
      <c r="E37" s="21">
        <f t="shared" si="17"/>
        <v>4177087.0700000003</v>
      </c>
      <c r="F37" s="39">
        <f t="shared" si="0"/>
        <v>56.669204585537926</v>
      </c>
      <c r="G37" s="39">
        <f t="shared" si="1"/>
        <v>70.107448544626479</v>
      </c>
      <c r="H37" s="12"/>
    </row>
    <row r="38" spans="1:8" ht="31.5" customHeight="1" x14ac:dyDescent="0.25">
      <c r="A38" s="15" t="s">
        <v>71</v>
      </c>
      <c r="B38" s="43" t="s">
        <v>72</v>
      </c>
      <c r="C38" s="22">
        <v>1527546.51</v>
      </c>
      <c r="D38" s="22">
        <v>1789000</v>
      </c>
      <c r="E38" s="22">
        <v>1174179.95</v>
      </c>
      <c r="F38" s="39">
        <f t="shared" si="0"/>
        <v>65.633311906092786</v>
      </c>
      <c r="G38" s="39">
        <f t="shared" si="1"/>
        <v>76.867050679851317</v>
      </c>
      <c r="H38" s="12"/>
    </row>
    <row r="39" spans="1:8" ht="31.5" customHeight="1" x14ac:dyDescent="0.25">
      <c r="A39" s="15" t="s">
        <v>73</v>
      </c>
      <c r="B39" s="43" t="s">
        <v>74</v>
      </c>
      <c r="C39" s="22">
        <v>4430575.1399999997</v>
      </c>
      <c r="D39" s="22">
        <v>5582000</v>
      </c>
      <c r="E39" s="22">
        <v>3002907.12</v>
      </c>
      <c r="F39" s="39">
        <f t="shared" si="0"/>
        <v>53.796257972053027</v>
      </c>
      <c r="G39" s="39">
        <f t="shared" si="1"/>
        <v>67.776914398522095</v>
      </c>
      <c r="H39" s="12"/>
    </row>
    <row r="40" spans="1:8" ht="16.5" customHeight="1" x14ac:dyDescent="0.25">
      <c r="A40" s="15" t="s">
        <v>75</v>
      </c>
      <c r="B40" s="43" t="s">
        <v>76</v>
      </c>
      <c r="C40" s="21">
        <f t="shared" ref="C40" si="18">C41+C42</f>
        <v>429079.74</v>
      </c>
      <c r="D40" s="21">
        <f t="shared" ref="D40:E40" si="19">D41+D42</f>
        <v>4607000</v>
      </c>
      <c r="E40" s="21">
        <f t="shared" si="19"/>
        <v>1103785.24</v>
      </c>
      <c r="F40" s="39">
        <f t="shared" si="0"/>
        <v>23.958872151074452</v>
      </c>
      <c r="G40" s="39">
        <f t="shared" si="1"/>
        <v>257.24478158768346</v>
      </c>
      <c r="H40" s="12"/>
    </row>
    <row r="41" spans="1:8" ht="31.5" customHeight="1" x14ac:dyDescent="0.25">
      <c r="A41" s="15" t="s">
        <v>77</v>
      </c>
      <c r="B41" s="43" t="s">
        <v>78</v>
      </c>
      <c r="C41" s="22">
        <v>187225.88</v>
      </c>
      <c r="D41" s="22">
        <v>1778000</v>
      </c>
      <c r="E41" s="22">
        <v>348129.46</v>
      </c>
      <c r="F41" s="39">
        <f t="shared" si="0"/>
        <v>19.57983464566929</v>
      </c>
      <c r="G41" s="39">
        <f t="shared" si="1"/>
        <v>185.94088595016888</v>
      </c>
      <c r="H41" s="12"/>
    </row>
    <row r="42" spans="1:8" ht="31.5" customHeight="1" x14ac:dyDescent="0.25">
      <c r="A42" s="15" t="s">
        <v>79</v>
      </c>
      <c r="B42" s="43" t="s">
        <v>80</v>
      </c>
      <c r="C42" s="22">
        <v>241853.86</v>
      </c>
      <c r="D42" s="22">
        <v>2829000</v>
      </c>
      <c r="E42" s="22">
        <v>755655.78</v>
      </c>
      <c r="F42" s="39">
        <f t="shared" si="0"/>
        <v>26.711056203605516</v>
      </c>
      <c r="G42" s="39">
        <f t="shared" si="1"/>
        <v>312.4431340479743</v>
      </c>
      <c r="H42" s="12"/>
    </row>
    <row r="43" spans="1:8" s="10" customFormat="1" ht="30" x14ac:dyDescent="0.25">
      <c r="A43" s="15" t="s">
        <v>81</v>
      </c>
      <c r="B43" s="43" t="s">
        <v>82</v>
      </c>
      <c r="C43" s="21">
        <f>C44</f>
        <v>1305872.25</v>
      </c>
      <c r="D43" s="21">
        <f t="shared" ref="D43" si="20">D44+D46</f>
        <v>2001000</v>
      </c>
      <c r="E43" s="21">
        <f>E44</f>
        <v>1487179.86</v>
      </c>
      <c r="F43" s="39">
        <f t="shared" si="0"/>
        <v>74.321832083958029</v>
      </c>
      <c r="G43" s="39">
        <f t="shared" si="1"/>
        <v>113.88402349464124</v>
      </c>
      <c r="H43" s="12"/>
    </row>
    <row r="44" spans="1:8" ht="31.5" customHeight="1" x14ac:dyDescent="0.25">
      <c r="A44" s="15" t="s">
        <v>83</v>
      </c>
      <c r="B44" s="43" t="s">
        <v>84</v>
      </c>
      <c r="C44" s="21">
        <f t="shared" ref="C44:E44" si="21">C45</f>
        <v>1305872.25</v>
      </c>
      <c r="D44" s="21">
        <f>D45</f>
        <v>2001000</v>
      </c>
      <c r="E44" s="21">
        <f t="shared" si="21"/>
        <v>1487179.86</v>
      </c>
      <c r="F44" s="39">
        <f t="shared" si="0"/>
        <v>74.321832083958029</v>
      </c>
      <c r="G44" s="39">
        <f t="shared" si="1"/>
        <v>113.88402349464124</v>
      </c>
      <c r="H44" s="12"/>
    </row>
    <row r="45" spans="1:8" ht="49.5" customHeight="1" x14ac:dyDescent="0.25">
      <c r="A45" s="15" t="s">
        <v>85</v>
      </c>
      <c r="B45" s="43" t="s">
        <v>86</v>
      </c>
      <c r="C45" s="22">
        <v>1305872.25</v>
      </c>
      <c r="D45" s="22">
        <v>2001000</v>
      </c>
      <c r="E45" s="22">
        <v>1487179.86</v>
      </c>
      <c r="F45" s="39">
        <f t="shared" si="0"/>
        <v>74.321832083958029</v>
      </c>
      <c r="G45" s="39">
        <f t="shared" si="1"/>
        <v>113.88402349464124</v>
      </c>
      <c r="H45" s="12"/>
    </row>
    <row r="46" spans="1:8" ht="31.5" x14ac:dyDescent="0.25">
      <c r="A46" s="15" t="s">
        <v>376</v>
      </c>
      <c r="B46" s="44" t="s">
        <v>380</v>
      </c>
      <c r="C46" s="21">
        <f t="shared" ref="C46:E46" si="22">C47</f>
        <v>0.92</v>
      </c>
      <c r="D46" s="21">
        <v>0</v>
      </c>
      <c r="E46" s="21">
        <f t="shared" si="22"/>
        <v>0</v>
      </c>
      <c r="F46" s="39">
        <v>0</v>
      </c>
      <c r="G46" s="39">
        <v>0</v>
      </c>
      <c r="H46" s="12"/>
    </row>
    <row r="47" spans="1:8" ht="30" x14ac:dyDescent="0.25">
      <c r="A47" s="15" t="s">
        <v>377</v>
      </c>
      <c r="B47" s="44" t="s">
        <v>381</v>
      </c>
      <c r="C47" s="22">
        <f>C48</f>
        <v>0.92</v>
      </c>
      <c r="D47" s="22">
        <v>0</v>
      </c>
      <c r="E47" s="22">
        <f>E48</f>
        <v>0</v>
      </c>
      <c r="F47" s="39">
        <v>0</v>
      </c>
      <c r="G47" s="39">
        <v>0</v>
      </c>
      <c r="H47" s="12"/>
    </row>
    <row r="48" spans="1:8" ht="31.5" x14ac:dyDescent="0.25">
      <c r="A48" s="15" t="s">
        <v>378</v>
      </c>
      <c r="B48" s="44" t="s">
        <v>382</v>
      </c>
      <c r="C48" s="22">
        <f>C49</f>
        <v>0.92</v>
      </c>
      <c r="D48" s="22">
        <v>0</v>
      </c>
      <c r="E48" s="22">
        <f>E49</f>
        <v>0</v>
      </c>
      <c r="F48" s="39">
        <v>0</v>
      </c>
      <c r="G48" s="39">
        <v>0</v>
      </c>
      <c r="H48" s="12"/>
    </row>
    <row r="49" spans="1:8" ht="31.5" x14ac:dyDescent="0.25">
      <c r="A49" s="15" t="s">
        <v>379</v>
      </c>
      <c r="B49" s="44" t="s">
        <v>383</v>
      </c>
      <c r="C49" s="22">
        <v>0.92</v>
      </c>
      <c r="D49" s="22">
        <v>0</v>
      </c>
      <c r="E49" s="22">
        <v>0</v>
      </c>
      <c r="F49" s="39">
        <v>0</v>
      </c>
      <c r="G49" s="39">
        <v>0</v>
      </c>
      <c r="H49" s="12"/>
    </row>
    <row r="50" spans="1:8" s="10" customFormat="1" ht="45.75" customHeight="1" x14ac:dyDescent="0.25">
      <c r="A50" s="15" t="s">
        <v>87</v>
      </c>
      <c r="B50" s="43" t="s">
        <v>88</v>
      </c>
      <c r="C50" s="21">
        <f t="shared" ref="C50" si="23">C51+C59+C62</f>
        <v>1819941.13</v>
      </c>
      <c r="D50" s="21">
        <f t="shared" ref="D50:E50" si="24">D51+D59+D62</f>
        <v>3544800</v>
      </c>
      <c r="E50" s="21">
        <f t="shared" si="24"/>
        <v>1637662.3099999998</v>
      </c>
      <c r="F50" s="39">
        <f t="shared" si="0"/>
        <v>46.199004457233123</v>
      </c>
      <c r="G50" s="39">
        <f t="shared" si="1"/>
        <v>89.984356252226689</v>
      </c>
      <c r="H50" s="12"/>
    </row>
    <row r="51" spans="1:8" ht="83.25" customHeight="1" x14ac:dyDescent="0.25">
      <c r="A51" s="15" t="s">
        <v>89</v>
      </c>
      <c r="B51" s="43" t="s">
        <v>90</v>
      </c>
      <c r="C51" s="21">
        <f t="shared" ref="C51" si="25">C52+C55</f>
        <v>1812968.65</v>
      </c>
      <c r="D51" s="21">
        <f t="shared" ref="D51:E51" si="26">D52+D55</f>
        <v>3424000</v>
      </c>
      <c r="E51" s="21">
        <f t="shared" si="26"/>
        <v>1611523.0499999998</v>
      </c>
      <c r="F51" s="39">
        <f t="shared" si="0"/>
        <v>47.065509637850461</v>
      </c>
      <c r="G51" s="39">
        <f t="shared" si="1"/>
        <v>88.888633016351378</v>
      </c>
      <c r="H51" s="12"/>
    </row>
    <row r="52" spans="1:8" ht="63" customHeight="1" x14ac:dyDescent="0.25">
      <c r="A52" s="15" t="s">
        <v>91</v>
      </c>
      <c r="B52" s="43" t="s">
        <v>92</v>
      </c>
      <c r="C52" s="21">
        <f t="shared" ref="C52" si="27">C53+C54</f>
        <v>1069892.3599999999</v>
      </c>
      <c r="D52" s="21">
        <f t="shared" ref="D52:E52" si="28">D53+D54</f>
        <v>2264300</v>
      </c>
      <c r="E52" s="21">
        <f t="shared" si="28"/>
        <v>799945.36</v>
      </c>
      <c r="F52" s="39">
        <f t="shared" si="0"/>
        <v>35.328594267544048</v>
      </c>
      <c r="G52" s="39">
        <f t="shared" si="1"/>
        <v>74.768770196657925</v>
      </c>
      <c r="H52" s="12"/>
    </row>
    <row r="53" spans="1:8" ht="95.25" customHeight="1" x14ac:dyDescent="0.25">
      <c r="A53" s="15" t="s">
        <v>93</v>
      </c>
      <c r="B53" s="43" t="s">
        <v>94</v>
      </c>
      <c r="C53" s="22">
        <v>341487.61</v>
      </c>
      <c r="D53" s="22">
        <v>724700</v>
      </c>
      <c r="E53" s="22">
        <v>316455.43</v>
      </c>
      <c r="F53" s="39">
        <f t="shared" si="0"/>
        <v>43.667093969918582</v>
      </c>
      <c r="G53" s="39">
        <f t="shared" si="1"/>
        <v>92.669666697424248</v>
      </c>
      <c r="H53" s="12"/>
    </row>
    <row r="54" spans="1:8" ht="82.5" customHeight="1" x14ac:dyDescent="0.25">
      <c r="A54" s="15" t="s">
        <v>95</v>
      </c>
      <c r="B54" s="43" t="s">
        <v>96</v>
      </c>
      <c r="C54" s="22">
        <v>728404.75</v>
      </c>
      <c r="D54" s="22">
        <v>1539600</v>
      </c>
      <c r="E54" s="22">
        <v>483489.93</v>
      </c>
      <c r="F54" s="39">
        <f t="shared" si="0"/>
        <v>31.403606780982074</v>
      </c>
      <c r="G54" s="39">
        <f t="shared" si="1"/>
        <v>66.376548203454192</v>
      </c>
      <c r="H54" s="12"/>
    </row>
    <row r="55" spans="1:8" ht="80.25" customHeight="1" x14ac:dyDescent="0.25">
      <c r="A55" s="15" t="s">
        <v>97</v>
      </c>
      <c r="B55" s="43" t="s">
        <v>98</v>
      </c>
      <c r="C55" s="21">
        <f t="shared" ref="C55" si="29">C56+C57+C58</f>
        <v>743076.29</v>
      </c>
      <c r="D55" s="21">
        <f t="shared" ref="D55:E55" si="30">D56+D57+D58</f>
        <v>1159700</v>
      </c>
      <c r="E55" s="21">
        <f t="shared" si="30"/>
        <v>811577.69</v>
      </c>
      <c r="F55" s="39">
        <f t="shared" si="0"/>
        <v>69.981692679141148</v>
      </c>
      <c r="G55" s="39">
        <f t="shared" si="1"/>
        <v>109.21862276079351</v>
      </c>
      <c r="H55" s="12"/>
    </row>
    <row r="56" spans="1:8" ht="65.25" customHeight="1" x14ac:dyDescent="0.25">
      <c r="A56" s="15" t="s">
        <v>99</v>
      </c>
      <c r="B56" s="43" t="s">
        <v>100</v>
      </c>
      <c r="C56" s="22">
        <v>72941.990000000005</v>
      </c>
      <c r="D56" s="22">
        <v>151000</v>
      </c>
      <c r="E56" s="22">
        <v>114030.47</v>
      </c>
      <c r="F56" s="39">
        <f t="shared" si="0"/>
        <v>75.516867549668873</v>
      </c>
      <c r="G56" s="39">
        <f t="shared" si="1"/>
        <v>156.33035238002142</v>
      </c>
      <c r="H56" s="12"/>
    </row>
    <row r="57" spans="1:8" ht="68.25" customHeight="1" x14ac:dyDescent="0.25">
      <c r="A57" s="15" t="s">
        <v>101</v>
      </c>
      <c r="B57" s="43" t="s">
        <v>102</v>
      </c>
      <c r="C57" s="22">
        <v>228118.81</v>
      </c>
      <c r="D57" s="22">
        <v>318500</v>
      </c>
      <c r="E57" s="22">
        <v>206682.81</v>
      </c>
      <c r="F57" s="39">
        <f t="shared" si="0"/>
        <v>64.892562009419152</v>
      </c>
      <c r="G57" s="39">
        <f t="shared" si="1"/>
        <v>90.603142283619661</v>
      </c>
      <c r="H57" s="12"/>
    </row>
    <row r="58" spans="1:8" ht="64.5" customHeight="1" x14ac:dyDescent="0.25">
      <c r="A58" s="15" t="s">
        <v>103</v>
      </c>
      <c r="B58" s="43" t="s">
        <v>104</v>
      </c>
      <c r="C58" s="22">
        <v>442015.49</v>
      </c>
      <c r="D58" s="22">
        <v>690200</v>
      </c>
      <c r="E58" s="22">
        <v>490864.41</v>
      </c>
      <c r="F58" s="39">
        <f t="shared" si="0"/>
        <v>71.119155317299331</v>
      </c>
      <c r="G58" s="39">
        <f t="shared" si="1"/>
        <v>111.0514045559806</v>
      </c>
      <c r="H58" s="12"/>
    </row>
    <row r="59" spans="1:8" ht="31.5" hidden="1" x14ac:dyDescent="0.25">
      <c r="A59" s="15" t="s">
        <v>105</v>
      </c>
      <c r="B59" s="43" t="s">
        <v>106</v>
      </c>
      <c r="C59" s="21">
        <f t="shared" ref="C59:E60" si="31">C60</f>
        <v>0</v>
      </c>
      <c r="D59" s="21">
        <f t="shared" si="31"/>
        <v>0</v>
      </c>
      <c r="E59" s="21">
        <f t="shared" si="31"/>
        <v>0</v>
      </c>
      <c r="F59" s="39" t="e">
        <f t="shared" si="0"/>
        <v>#DIV/0!</v>
      </c>
      <c r="G59" s="39">
        <v>0</v>
      </c>
      <c r="H59" s="12"/>
    </row>
    <row r="60" spans="1:8" ht="48.75" hidden="1" customHeight="1" x14ac:dyDescent="0.25">
      <c r="A60" s="15" t="s">
        <v>107</v>
      </c>
      <c r="B60" s="43" t="s">
        <v>108</v>
      </c>
      <c r="C60" s="21">
        <f t="shared" si="31"/>
        <v>0</v>
      </c>
      <c r="D60" s="21">
        <v>0</v>
      </c>
      <c r="E60" s="21">
        <f t="shared" si="31"/>
        <v>0</v>
      </c>
      <c r="F60" s="39" t="e">
        <f t="shared" si="0"/>
        <v>#DIV/0!</v>
      </c>
      <c r="G60" s="39">
        <v>0</v>
      </c>
      <c r="H60" s="12"/>
    </row>
    <row r="61" spans="1:8" ht="49.5" hidden="1" customHeight="1" x14ac:dyDescent="0.25">
      <c r="A61" s="15" t="s">
        <v>109</v>
      </c>
      <c r="B61" s="43" t="s">
        <v>110</v>
      </c>
      <c r="C61" s="22"/>
      <c r="D61" s="22">
        <v>0</v>
      </c>
      <c r="E61" s="22"/>
      <c r="F61" s="39" t="e">
        <f t="shared" si="0"/>
        <v>#DIV/0!</v>
      </c>
      <c r="G61" s="39">
        <v>0</v>
      </c>
      <c r="H61" s="12"/>
    </row>
    <row r="62" spans="1:8" ht="81.75" customHeight="1" x14ac:dyDescent="0.25">
      <c r="A62" s="15" t="s">
        <v>111</v>
      </c>
      <c r="B62" s="43" t="s">
        <v>112</v>
      </c>
      <c r="C62" s="21">
        <f t="shared" ref="C62:E63" si="32">C63</f>
        <v>6972.48</v>
      </c>
      <c r="D62" s="21">
        <f t="shared" si="32"/>
        <v>120800</v>
      </c>
      <c r="E62" s="21">
        <f t="shared" si="32"/>
        <v>26139.26</v>
      </c>
      <c r="F62" s="39">
        <f t="shared" si="0"/>
        <v>21.638460264900662</v>
      </c>
      <c r="G62" s="39">
        <f t="shared" si="1"/>
        <v>374.89186057184816</v>
      </c>
      <c r="H62" s="12"/>
    </row>
    <row r="63" spans="1:8" ht="83.25" customHeight="1" x14ac:dyDescent="0.25">
      <c r="A63" s="15" t="s">
        <v>113</v>
      </c>
      <c r="B63" s="43" t="s">
        <v>114</v>
      </c>
      <c r="C63" s="21">
        <f>C64</f>
        <v>6972.48</v>
      </c>
      <c r="D63" s="21">
        <f t="shared" si="32"/>
        <v>120800</v>
      </c>
      <c r="E63" s="21">
        <f>E64</f>
        <v>26139.26</v>
      </c>
      <c r="F63" s="39">
        <f t="shared" si="0"/>
        <v>21.638460264900662</v>
      </c>
      <c r="G63" s="39">
        <f t="shared" si="1"/>
        <v>374.89186057184816</v>
      </c>
      <c r="H63" s="14"/>
    </row>
    <row r="64" spans="1:8" ht="82.5" customHeight="1" x14ac:dyDescent="0.25">
      <c r="A64" s="15" t="s">
        <v>115</v>
      </c>
      <c r="B64" s="43" t="s">
        <v>116</v>
      </c>
      <c r="C64" s="22">
        <v>6972.48</v>
      </c>
      <c r="D64" s="22">
        <v>120800</v>
      </c>
      <c r="E64" s="22">
        <v>26139.26</v>
      </c>
      <c r="F64" s="39">
        <f t="shared" si="0"/>
        <v>21.638460264900662</v>
      </c>
      <c r="G64" s="39">
        <f t="shared" si="1"/>
        <v>374.89186057184816</v>
      </c>
      <c r="H64" s="14"/>
    </row>
    <row r="65" spans="1:8" s="10" customFormat="1" ht="30" x14ac:dyDescent="0.25">
      <c r="A65" s="15" t="s">
        <v>117</v>
      </c>
      <c r="B65" s="43" t="s">
        <v>118</v>
      </c>
      <c r="C65" s="21">
        <f t="shared" ref="C65:E65" si="33">C66</f>
        <v>56898.44</v>
      </c>
      <c r="D65" s="21">
        <f t="shared" si="33"/>
        <v>37000</v>
      </c>
      <c r="E65" s="21">
        <f t="shared" si="33"/>
        <v>15889.7</v>
      </c>
      <c r="F65" s="39">
        <f t="shared" si="0"/>
        <v>42.945135135135139</v>
      </c>
      <c r="G65" s="39">
        <f t="shared" si="1"/>
        <v>27.926424696353713</v>
      </c>
      <c r="H65" s="14"/>
    </row>
    <row r="66" spans="1:8" ht="20.25" customHeight="1" x14ac:dyDescent="0.25">
      <c r="A66" s="15" t="s">
        <v>119</v>
      </c>
      <c r="B66" s="43" t="s">
        <v>120</v>
      </c>
      <c r="C66" s="21">
        <f t="shared" ref="C66" si="34">C67+C68+C69+C71</f>
        <v>56898.44</v>
      </c>
      <c r="D66" s="21">
        <f t="shared" ref="D66" si="35">D67+D68+D69+D71</f>
        <v>37000</v>
      </c>
      <c r="E66" s="21">
        <f>E67+E68+E69+E71</f>
        <v>15889.7</v>
      </c>
      <c r="F66" s="39">
        <f t="shared" si="0"/>
        <v>42.945135135135139</v>
      </c>
      <c r="G66" s="39">
        <f t="shared" si="1"/>
        <v>27.926424696353713</v>
      </c>
      <c r="H66" s="14"/>
    </row>
    <row r="67" spans="1:8" ht="33.75" customHeight="1" x14ac:dyDescent="0.25">
      <c r="A67" s="15" t="s">
        <v>253</v>
      </c>
      <c r="B67" s="43" t="s">
        <v>121</v>
      </c>
      <c r="C67" s="22">
        <v>16600.72</v>
      </c>
      <c r="D67" s="22">
        <v>7500</v>
      </c>
      <c r="E67" s="22">
        <v>863.39</v>
      </c>
      <c r="F67" s="39">
        <f t="shared" si="0"/>
        <v>11.511866666666666</v>
      </c>
      <c r="G67" s="39">
        <f t="shared" si="1"/>
        <v>5.2009189962844982</v>
      </c>
      <c r="H67" s="14"/>
    </row>
    <row r="68" spans="1:8" ht="19.5" customHeight="1" x14ac:dyDescent="0.25">
      <c r="A68" s="15" t="s">
        <v>122</v>
      </c>
      <c r="B68" s="43" t="s">
        <v>123</v>
      </c>
      <c r="C68" s="22">
        <v>26599.599999999999</v>
      </c>
      <c r="D68" s="22">
        <v>0</v>
      </c>
      <c r="E68" s="22">
        <v>0</v>
      </c>
      <c r="F68" s="39" t="e">
        <f t="shared" si="0"/>
        <v>#DIV/0!</v>
      </c>
      <c r="G68" s="39">
        <v>0</v>
      </c>
      <c r="H68" s="14"/>
    </row>
    <row r="69" spans="1:8" ht="19.5" customHeight="1" x14ac:dyDescent="0.25">
      <c r="A69" s="15" t="s">
        <v>124</v>
      </c>
      <c r="B69" s="43" t="s">
        <v>125</v>
      </c>
      <c r="C69" s="22">
        <f>C70</f>
        <v>13698.12</v>
      </c>
      <c r="D69" s="22">
        <v>29500</v>
      </c>
      <c r="E69" s="22">
        <f>E70</f>
        <v>14921.77</v>
      </c>
      <c r="F69" s="39">
        <f t="shared" si="0"/>
        <v>50.582271186440678</v>
      </c>
      <c r="G69" s="39">
        <f t="shared" si="1"/>
        <v>108.9329776640882</v>
      </c>
      <c r="H69" s="14"/>
    </row>
    <row r="70" spans="1:8" ht="19.5" customHeight="1" x14ac:dyDescent="0.25">
      <c r="A70" s="15" t="s">
        <v>126</v>
      </c>
      <c r="B70" s="43" t="s">
        <v>127</v>
      </c>
      <c r="C70" s="22">
        <v>13698.12</v>
      </c>
      <c r="D70" s="22">
        <v>29500</v>
      </c>
      <c r="E70" s="22">
        <v>14921.77</v>
      </c>
      <c r="F70" s="39">
        <f t="shared" si="0"/>
        <v>50.582271186440678</v>
      </c>
      <c r="G70" s="39">
        <f t="shared" si="1"/>
        <v>108.9329776640882</v>
      </c>
      <c r="H70" s="14"/>
    </row>
    <row r="71" spans="1:8" ht="24" customHeight="1" x14ac:dyDescent="0.25">
      <c r="A71" s="15" t="s">
        <v>358</v>
      </c>
      <c r="B71" s="43" t="s">
        <v>357</v>
      </c>
      <c r="C71" s="22">
        <v>0</v>
      </c>
      <c r="D71" s="22">
        <v>0</v>
      </c>
      <c r="E71" s="22">
        <v>104.54</v>
      </c>
      <c r="F71" s="39">
        <v>0</v>
      </c>
      <c r="G71" s="39" t="e">
        <f t="shared" si="1"/>
        <v>#DIV/0!</v>
      </c>
      <c r="H71" s="14"/>
    </row>
    <row r="72" spans="1:8" s="10" customFormat="1" ht="33" customHeight="1" x14ac:dyDescent="0.25">
      <c r="A72" s="15" t="s">
        <v>128</v>
      </c>
      <c r="B72" s="43" t="s">
        <v>129</v>
      </c>
      <c r="C72" s="21">
        <f t="shared" ref="C72:E72" si="36">C73</f>
        <v>182447.06</v>
      </c>
      <c r="D72" s="21">
        <f t="shared" si="36"/>
        <v>308300</v>
      </c>
      <c r="E72" s="21">
        <f t="shared" si="36"/>
        <v>277671.3</v>
      </c>
      <c r="F72" s="39">
        <f t="shared" ref="F72:F153" si="37">E72/D72*100</f>
        <v>90.065293545248124</v>
      </c>
      <c r="G72" s="39">
        <f t="shared" ref="G72:G153" si="38">E72/C72*100</f>
        <v>152.19280595697185</v>
      </c>
      <c r="H72" s="14"/>
    </row>
    <row r="73" spans="1:8" ht="20.25" customHeight="1" x14ac:dyDescent="0.25">
      <c r="A73" s="15" t="s">
        <v>130</v>
      </c>
      <c r="B73" s="43" t="s">
        <v>131</v>
      </c>
      <c r="C73" s="21">
        <f>C76+C74</f>
        <v>182447.06</v>
      </c>
      <c r="D73" s="21">
        <f>D76+D74</f>
        <v>308300</v>
      </c>
      <c r="E73" s="21">
        <f>E76+E74</f>
        <v>277671.3</v>
      </c>
      <c r="F73" s="39">
        <f t="shared" si="37"/>
        <v>90.065293545248124</v>
      </c>
      <c r="G73" s="39">
        <f t="shared" si="38"/>
        <v>152.19280595697185</v>
      </c>
      <c r="H73" s="14"/>
    </row>
    <row r="74" spans="1:8" ht="30" x14ac:dyDescent="0.25">
      <c r="A74" s="20" t="s">
        <v>313</v>
      </c>
      <c r="B74" s="43" t="s">
        <v>255</v>
      </c>
      <c r="C74" s="21">
        <f>C75</f>
        <v>164764.6</v>
      </c>
      <c r="D74" s="21">
        <f>D75</f>
        <v>287800</v>
      </c>
      <c r="E74" s="21">
        <f>E75</f>
        <v>245046.66</v>
      </c>
      <c r="F74" s="39">
        <f t="shared" si="37"/>
        <v>85.14477414871439</v>
      </c>
      <c r="G74" s="39">
        <v>0</v>
      </c>
      <c r="H74" s="14"/>
    </row>
    <row r="75" spans="1:8" ht="30.75" customHeight="1" x14ac:dyDescent="0.25">
      <c r="A75" s="19" t="s">
        <v>314</v>
      </c>
      <c r="B75" s="43" t="s">
        <v>256</v>
      </c>
      <c r="C75" s="21">
        <v>164764.6</v>
      </c>
      <c r="D75" s="21">
        <v>287800</v>
      </c>
      <c r="E75" s="21">
        <v>245046.66</v>
      </c>
      <c r="F75" s="39">
        <f t="shared" si="37"/>
        <v>85.14477414871439</v>
      </c>
      <c r="G75" s="39">
        <v>0</v>
      </c>
      <c r="H75" s="14"/>
    </row>
    <row r="76" spans="1:8" ht="19.5" customHeight="1" x14ac:dyDescent="0.25">
      <c r="A76" s="15" t="s">
        <v>132</v>
      </c>
      <c r="B76" s="43" t="s">
        <v>133</v>
      </c>
      <c r="C76" s="21">
        <f t="shared" ref="C76" si="39">C77+C78</f>
        <v>17682.46</v>
      </c>
      <c r="D76" s="21">
        <f t="shared" ref="D76:E76" si="40">D77+D78</f>
        <v>20500</v>
      </c>
      <c r="E76" s="21">
        <f t="shared" si="40"/>
        <v>32624.639999999999</v>
      </c>
      <c r="F76" s="39">
        <f t="shared" si="37"/>
        <v>159.14458536585366</v>
      </c>
      <c r="G76" s="39">
        <f t="shared" si="38"/>
        <v>184.50283501277539</v>
      </c>
      <c r="H76" s="14"/>
    </row>
    <row r="77" spans="1:8" ht="33.75" hidden="1" customHeight="1" x14ac:dyDescent="0.25">
      <c r="A77" s="15" t="s">
        <v>134</v>
      </c>
      <c r="B77" s="43" t="s">
        <v>135</v>
      </c>
      <c r="C77" s="22">
        <v>0</v>
      </c>
      <c r="D77" s="22">
        <v>0</v>
      </c>
      <c r="E77" s="22">
        <v>0</v>
      </c>
      <c r="F77" s="39">
        <v>0</v>
      </c>
      <c r="G77" s="39" t="e">
        <f t="shared" si="38"/>
        <v>#DIV/0!</v>
      </c>
      <c r="H77" s="14"/>
    </row>
    <row r="78" spans="1:8" ht="33.75" customHeight="1" x14ac:dyDescent="0.25">
      <c r="A78" s="15" t="s">
        <v>136</v>
      </c>
      <c r="B78" s="43" t="s">
        <v>137</v>
      </c>
      <c r="C78" s="22">
        <v>17682.46</v>
      </c>
      <c r="D78" s="22">
        <v>20500</v>
      </c>
      <c r="E78" s="22">
        <v>32624.639999999999</v>
      </c>
      <c r="F78" s="39">
        <f t="shared" si="37"/>
        <v>159.14458536585366</v>
      </c>
      <c r="G78" s="39">
        <f t="shared" si="38"/>
        <v>184.50283501277539</v>
      </c>
      <c r="H78" s="14"/>
    </row>
    <row r="79" spans="1:8" s="10" customFormat="1" ht="33.75" customHeight="1" x14ac:dyDescent="0.25">
      <c r="A79" s="15" t="s">
        <v>138</v>
      </c>
      <c r="B79" s="43" t="s">
        <v>139</v>
      </c>
      <c r="C79" s="21">
        <f>C80+C86</f>
        <v>10770330.26</v>
      </c>
      <c r="D79" s="21">
        <f>D80+D86</f>
        <v>1512776.35</v>
      </c>
      <c r="E79" s="21">
        <f>E80+E86</f>
        <v>10572923.109999999</v>
      </c>
      <c r="F79" s="39">
        <f t="shared" si="37"/>
        <v>698.90854057838737</v>
      </c>
      <c r="G79" s="39">
        <f t="shared" si="38"/>
        <v>98.167120735998665</v>
      </c>
      <c r="H79" s="14"/>
    </row>
    <row r="80" spans="1:8" ht="83.25" customHeight="1" x14ac:dyDescent="0.25">
      <c r="A80" s="15" t="s">
        <v>8</v>
      </c>
      <c r="B80" s="43" t="s">
        <v>140</v>
      </c>
      <c r="C80" s="22">
        <f>C81+C84</f>
        <v>342624</v>
      </c>
      <c r="D80" s="22">
        <f t="shared" ref="D80:E80" si="41">D81+D84</f>
        <v>0</v>
      </c>
      <c r="E80" s="22">
        <f t="shared" si="41"/>
        <v>0</v>
      </c>
      <c r="F80" s="39">
        <v>0</v>
      </c>
      <c r="G80" s="39">
        <f t="shared" si="38"/>
        <v>0</v>
      </c>
      <c r="H80" s="14"/>
    </row>
    <row r="81" spans="1:8" ht="96.75" customHeight="1" x14ac:dyDescent="0.25">
      <c r="A81" s="15" t="s">
        <v>9</v>
      </c>
      <c r="B81" s="43" t="s">
        <v>141</v>
      </c>
      <c r="C81" s="22">
        <f>C83+C82</f>
        <v>46784</v>
      </c>
      <c r="D81" s="22">
        <f t="shared" ref="D81:E81" si="42">D83+D82</f>
        <v>0</v>
      </c>
      <c r="E81" s="22">
        <f t="shared" si="42"/>
        <v>0</v>
      </c>
      <c r="F81" s="39">
        <v>0</v>
      </c>
      <c r="G81" s="39">
        <f t="shared" si="38"/>
        <v>0</v>
      </c>
      <c r="H81" s="14"/>
    </row>
    <row r="82" spans="1:8" ht="96.75" customHeight="1" x14ac:dyDescent="0.25">
      <c r="A82" s="15" t="s">
        <v>432</v>
      </c>
      <c r="B82" s="43" t="s">
        <v>427</v>
      </c>
      <c r="C82" s="22">
        <v>46784</v>
      </c>
      <c r="D82" s="22">
        <v>0</v>
      </c>
      <c r="E82" s="22">
        <v>0</v>
      </c>
      <c r="F82" s="39">
        <v>0</v>
      </c>
      <c r="G82" s="39">
        <f t="shared" si="38"/>
        <v>0</v>
      </c>
      <c r="H82" s="14"/>
    </row>
    <row r="83" spans="1:8" ht="97.5" hidden="1" customHeight="1" x14ac:dyDescent="0.25">
      <c r="A83" s="15" t="s">
        <v>10</v>
      </c>
      <c r="B83" s="43" t="s">
        <v>142</v>
      </c>
      <c r="C83" s="22">
        <v>0</v>
      </c>
      <c r="D83" s="22">
        <v>0</v>
      </c>
      <c r="E83" s="22">
        <v>0</v>
      </c>
      <c r="F83" s="39">
        <v>0</v>
      </c>
      <c r="G83" s="39" t="e">
        <f t="shared" si="38"/>
        <v>#DIV/0!</v>
      </c>
      <c r="H83" s="14"/>
    </row>
    <row r="84" spans="1:8" ht="97.5" customHeight="1" x14ac:dyDescent="0.25">
      <c r="A84" s="34" t="s">
        <v>428</v>
      </c>
      <c r="B84" s="45" t="s">
        <v>430</v>
      </c>
      <c r="C84" s="22">
        <f>C85</f>
        <v>295840</v>
      </c>
      <c r="D84" s="22">
        <f t="shared" ref="D84:E84" si="43">D85</f>
        <v>0</v>
      </c>
      <c r="E84" s="22">
        <f t="shared" si="43"/>
        <v>0</v>
      </c>
      <c r="F84" s="39">
        <v>0</v>
      </c>
      <c r="G84" s="39">
        <f t="shared" si="38"/>
        <v>0</v>
      </c>
      <c r="H84" s="14"/>
    </row>
    <row r="85" spans="1:8" ht="97.5" customHeight="1" x14ac:dyDescent="0.25">
      <c r="A85" s="35" t="s">
        <v>429</v>
      </c>
      <c r="B85" s="47" t="s">
        <v>431</v>
      </c>
      <c r="C85" s="22">
        <f>295840</f>
        <v>295840</v>
      </c>
      <c r="D85" s="22">
        <v>0</v>
      </c>
      <c r="E85" s="22">
        <v>0</v>
      </c>
      <c r="F85" s="39">
        <v>0</v>
      </c>
      <c r="G85" s="39">
        <f t="shared" si="38"/>
        <v>0</v>
      </c>
      <c r="H85" s="14"/>
    </row>
    <row r="86" spans="1:8" ht="34.5" customHeight="1" x14ac:dyDescent="0.25">
      <c r="A86" s="15" t="s">
        <v>143</v>
      </c>
      <c r="B86" s="43" t="s">
        <v>144</v>
      </c>
      <c r="C86" s="21">
        <f>C87+C90</f>
        <v>10427706.26</v>
      </c>
      <c r="D86" s="21">
        <f>D87+D90</f>
        <v>1512776.35</v>
      </c>
      <c r="E86" s="21">
        <f>E87+E90</f>
        <v>10572923.109999999</v>
      </c>
      <c r="F86" s="39">
        <f t="shared" si="37"/>
        <v>698.90854057838737</v>
      </c>
      <c r="G86" s="39">
        <f t="shared" si="38"/>
        <v>101.39260587495681</v>
      </c>
      <c r="H86" s="14"/>
    </row>
    <row r="87" spans="1:8" ht="34.5" customHeight="1" x14ac:dyDescent="0.25">
      <c r="A87" s="15" t="s">
        <v>145</v>
      </c>
      <c r="B87" s="43" t="s">
        <v>146</v>
      </c>
      <c r="C87" s="21">
        <f t="shared" ref="C87" si="44">C88+C89</f>
        <v>1112050.24</v>
      </c>
      <c r="D87" s="21">
        <f>D88+D89</f>
        <v>150000</v>
      </c>
      <c r="E87" s="21">
        <f t="shared" ref="E87" si="45">E88+E89</f>
        <v>4623262.46</v>
      </c>
      <c r="F87" s="39">
        <f t="shared" si="37"/>
        <v>3082.1749733333336</v>
      </c>
      <c r="G87" s="39">
        <f t="shared" si="38"/>
        <v>415.74222941582207</v>
      </c>
      <c r="H87" s="14"/>
    </row>
    <row r="88" spans="1:8" ht="63" customHeight="1" x14ac:dyDescent="0.25">
      <c r="A88" s="15" t="s">
        <v>147</v>
      </c>
      <c r="B88" s="43" t="s">
        <v>148</v>
      </c>
      <c r="C88" s="22">
        <v>152769.71</v>
      </c>
      <c r="D88" s="22">
        <v>50000</v>
      </c>
      <c r="E88" s="22">
        <v>4249263.22</v>
      </c>
      <c r="F88" s="39">
        <f t="shared" si="37"/>
        <v>8498.5264399999996</v>
      </c>
      <c r="G88" s="39">
        <f t="shared" si="38"/>
        <v>2781.4828083394277</v>
      </c>
      <c r="H88" s="14"/>
    </row>
    <row r="89" spans="1:8" ht="48.75" customHeight="1" x14ac:dyDescent="0.25">
      <c r="A89" s="15" t="s">
        <v>149</v>
      </c>
      <c r="B89" s="43" t="s">
        <v>150</v>
      </c>
      <c r="C89" s="22">
        <v>959280.53</v>
      </c>
      <c r="D89" s="22">
        <v>100000</v>
      </c>
      <c r="E89" s="22">
        <v>373999.24</v>
      </c>
      <c r="F89" s="39">
        <f t="shared" si="37"/>
        <v>373.99923999999999</v>
      </c>
      <c r="G89" s="39">
        <f t="shared" si="38"/>
        <v>38.987473247267928</v>
      </c>
      <c r="H89" s="14"/>
    </row>
    <row r="90" spans="1:8" ht="48.75" customHeight="1" x14ac:dyDescent="0.25">
      <c r="A90" s="6" t="s">
        <v>5</v>
      </c>
      <c r="B90" s="26" t="s">
        <v>258</v>
      </c>
      <c r="C90" s="22">
        <f>C92+C91</f>
        <v>9315656.0199999996</v>
      </c>
      <c r="D90" s="22">
        <f>D92+D91</f>
        <v>1362776.35</v>
      </c>
      <c r="E90" s="22">
        <f>E92+E91</f>
        <v>5949660.6500000004</v>
      </c>
      <c r="F90" s="39">
        <f t="shared" si="37"/>
        <v>436.5837908766174</v>
      </c>
      <c r="G90" s="39">
        <v>0</v>
      </c>
      <c r="H90" s="14"/>
    </row>
    <row r="91" spans="1:8" s="24" customFormat="1" ht="48.75" customHeight="1" x14ac:dyDescent="0.25">
      <c r="A91" s="31" t="s">
        <v>418</v>
      </c>
      <c r="B91" s="48" t="s">
        <v>419</v>
      </c>
      <c r="C91" s="22">
        <v>18696.02</v>
      </c>
      <c r="D91" s="22">
        <v>0</v>
      </c>
      <c r="E91" s="22">
        <v>16339.37</v>
      </c>
      <c r="F91" s="40" t="e">
        <f t="shared" si="37"/>
        <v>#DIV/0!</v>
      </c>
      <c r="G91" s="40">
        <v>0</v>
      </c>
      <c r="H91" s="32"/>
    </row>
    <row r="92" spans="1:8" ht="49.5" customHeight="1" x14ac:dyDescent="0.25">
      <c r="A92" s="6" t="s">
        <v>257</v>
      </c>
      <c r="B92" s="26" t="s">
        <v>259</v>
      </c>
      <c r="C92" s="22">
        <v>9296960</v>
      </c>
      <c r="D92" s="22">
        <v>1362776.35</v>
      </c>
      <c r="E92" s="22">
        <v>5933321.2800000003</v>
      </c>
      <c r="F92" s="39">
        <f t="shared" si="37"/>
        <v>435.3848142433643</v>
      </c>
      <c r="G92" s="39">
        <v>0</v>
      </c>
      <c r="H92" s="14"/>
    </row>
    <row r="93" spans="1:8" s="10" customFormat="1" ht="20.25" customHeight="1" x14ac:dyDescent="0.25">
      <c r="A93" s="15" t="s">
        <v>151</v>
      </c>
      <c r="B93" s="43" t="s">
        <v>152</v>
      </c>
      <c r="C93" s="21">
        <f>C94+C127+C133+C119+C121</f>
        <v>711957.80999999994</v>
      </c>
      <c r="D93" s="21">
        <f>D94+D127+D133+D119+D125</f>
        <v>710000</v>
      </c>
      <c r="E93" s="21">
        <f>E94+E127+E133+E119+E121</f>
        <v>417914.97000000003</v>
      </c>
      <c r="F93" s="39">
        <f t="shared" si="37"/>
        <v>58.861263380281692</v>
      </c>
      <c r="G93" s="39">
        <f t="shared" ref="G93" si="46">E93/C93*100</f>
        <v>58.699401022091472</v>
      </c>
      <c r="H93" s="14"/>
    </row>
    <row r="94" spans="1:8" ht="33" customHeight="1" x14ac:dyDescent="0.25">
      <c r="A94" s="15" t="s">
        <v>299</v>
      </c>
      <c r="B94" s="44" t="s">
        <v>300</v>
      </c>
      <c r="C94" s="22">
        <f>C95+C97+C99+C102+C107+C109+C115+C117+C111+C113+C105</f>
        <v>550381.5</v>
      </c>
      <c r="D94" s="22">
        <f t="shared" ref="D94:E94" si="47">D95+D97+D99+D102+D107+D109+D115+D117+D111+D113+D105</f>
        <v>688328</v>
      </c>
      <c r="E94" s="22">
        <f t="shared" si="47"/>
        <v>348775.97000000003</v>
      </c>
      <c r="F94" s="39">
        <f t="shared" si="37"/>
        <v>50.670025046198909</v>
      </c>
      <c r="G94" s="39">
        <v>0</v>
      </c>
      <c r="H94" s="14"/>
    </row>
    <row r="95" spans="1:8" ht="66" customHeight="1" x14ac:dyDescent="0.25">
      <c r="A95" s="15" t="s">
        <v>260</v>
      </c>
      <c r="B95" s="44" t="s">
        <v>280</v>
      </c>
      <c r="C95" s="22">
        <f>C96</f>
        <v>22837.4</v>
      </c>
      <c r="D95" s="36">
        <f>D96</f>
        <v>22000</v>
      </c>
      <c r="E95" s="22">
        <f>E96</f>
        <v>20092</v>
      </c>
      <c r="F95" s="39">
        <f t="shared" si="37"/>
        <v>91.327272727272728</v>
      </c>
      <c r="G95" s="39">
        <v>0</v>
      </c>
      <c r="H95" s="14"/>
    </row>
    <row r="96" spans="1:8" ht="63.75" customHeight="1" x14ac:dyDescent="0.25">
      <c r="A96" s="15" t="s">
        <v>261</v>
      </c>
      <c r="B96" s="44" t="s">
        <v>281</v>
      </c>
      <c r="C96" s="22">
        <v>22837.4</v>
      </c>
      <c r="D96" s="36">
        <v>22000</v>
      </c>
      <c r="E96" s="22">
        <v>20092</v>
      </c>
      <c r="F96" s="39">
        <f t="shared" si="37"/>
        <v>91.327272727272728</v>
      </c>
      <c r="G96" s="39">
        <v>0</v>
      </c>
      <c r="H96" s="14"/>
    </row>
    <row r="97" spans="1:8" ht="65.25" customHeight="1" x14ac:dyDescent="0.25">
      <c r="A97" s="15" t="s">
        <v>262</v>
      </c>
      <c r="B97" s="44" t="s">
        <v>282</v>
      </c>
      <c r="C97" s="22">
        <f>C98</f>
        <v>114338.13</v>
      </c>
      <c r="D97" s="36">
        <f>D98</f>
        <v>138328</v>
      </c>
      <c r="E97" s="22">
        <f>E98</f>
        <v>83013.37</v>
      </c>
      <c r="F97" s="39">
        <f t="shared" si="37"/>
        <v>60.011978775085304</v>
      </c>
      <c r="G97" s="39">
        <v>0</v>
      </c>
      <c r="H97" s="14"/>
    </row>
    <row r="98" spans="1:8" ht="96.75" customHeight="1" x14ac:dyDescent="0.25">
      <c r="A98" s="15" t="s">
        <v>263</v>
      </c>
      <c r="B98" s="44" t="s">
        <v>283</v>
      </c>
      <c r="C98" s="22">
        <v>114338.13</v>
      </c>
      <c r="D98" s="36">
        <v>138328</v>
      </c>
      <c r="E98" s="22">
        <v>83013.37</v>
      </c>
      <c r="F98" s="39">
        <f t="shared" si="37"/>
        <v>60.011978775085304</v>
      </c>
      <c r="G98" s="39">
        <v>0</v>
      </c>
      <c r="H98" s="14"/>
    </row>
    <row r="99" spans="1:8" ht="32.25" customHeight="1" x14ac:dyDescent="0.25">
      <c r="A99" s="15" t="s">
        <v>264</v>
      </c>
      <c r="B99" s="44" t="s">
        <v>284</v>
      </c>
      <c r="C99" s="22">
        <f>C100+C101</f>
        <v>37314.28</v>
      </c>
      <c r="D99" s="36">
        <f>D100+D101</f>
        <v>74106</v>
      </c>
      <c r="E99" s="22">
        <f>E100+E101</f>
        <v>21417.48</v>
      </c>
      <c r="F99" s="39">
        <f t="shared" si="37"/>
        <v>28.901141607966967</v>
      </c>
      <c r="G99" s="39">
        <v>0</v>
      </c>
      <c r="H99" s="14"/>
    </row>
    <row r="100" spans="1:8" ht="53.25" customHeight="1" x14ac:dyDescent="0.25">
      <c r="A100" s="15" t="s">
        <v>265</v>
      </c>
      <c r="B100" s="44" t="s">
        <v>285</v>
      </c>
      <c r="C100" s="22">
        <v>37314.28</v>
      </c>
      <c r="D100" s="36">
        <v>74106</v>
      </c>
      <c r="E100" s="22">
        <v>21417.48</v>
      </c>
      <c r="F100" s="39">
        <f t="shared" si="37"/>
        <v>28.901141607966967</v>
      </c>
      <c r="G100" s="39">
        <v>0</v>
      </c>
      <c r="H100" s="14"/>
    </row>
    <row r="101" spans="1:8" ht="53.25" customHeight="1" x14ac:dyDescent="0.25">
      <c r="A101" s="15" t="s">
        <v>360</v>
      </c>
      <c r="B101" s="44" t="s">
        <v>359</v>
      </c>
      <c r="C101" s="22">
        <v>0</v>
      </c>
      <c r="D101" s="36">
        <v>0</v>
      </c>
      <c r="E101" s="22">
        <v>0</v>
      </c>
      <c r="F101" s="39" t="e">
        <f t="shared" si="37"/>
        <v>#DIV/0!</v>
      </c>
      <c r="G101" s="39">
        <v>0</v>
      </c>
      <c r="H101" s="14"/>
    </row>
    <row r="102" spans="1:8" ht="65.25" customHeight="1" x14ac:dyDescent="0.25">
      <c r="A102" s="15" t="s">
        <v>266</v>
      </c>
      <c r="B102" s="44" t="s">
        <v>286</v>
      </c>
      <c r="C102" s="36">
        <f>C103+C104</f>
        <v>2000</v>
      </c>
      <c r="D102" s="36">
        <f>D103+D104</f>
        <v>31533</v>
      </c>
      <c r="E102" s="36">
        <f>E103+E104</f>
        <v>2300</v>
      </c>
      <c r="F102" s="39">
        <f t="shared" si="37"/>
        <v>7.2939460247994168</v>
      </c>
      <c r="G102" s="39">
        <v>0</v>
      </c>
      <c r="H102" s="14"/>
    </row>
    <row r="103" spans="1:8" ht="78" customHeight="1" x14ac:dyDescent="0.25">
      <c r="A103" s="15" t="s">
        <v>267</v>
      </c>
      <c r="B103" s="44" t="s">
        <v>287</v>
      </c>
      <c r="C103" s="22">
        <v>2000</v>
      </c>
      <c r="D103" s="36">
        <v>31533</v>
      </c>
      <c r="E103" s="22">
        <v>2300</v>
      </c>
      <c r="F103" s="39">
        <f t="shared" si="37"/>
        <v>7.2939460247994168</v>
      </c>
      <c r="G103" s="39">
        <v>0</v>
      </c>
      <c r="H103" s="14"/>
    </row>
    <row r="104" spans="1:8" ht="66" hidden="1" customHeight="1" x14ac:dyDescent="0.25">
      <c r="A104" s="15" t="s">
        <v>315</v>
      </c>
      <c r="B104" s="44" t="s">
        <v>316</v>
      </c>
      <c r="C104" s="22">
        <v>0</v>
      </c>
      <c r="D104" s="36">
        <v>0</v>
      </c>
      <c r="E104" s="22">
        <v>0</v>
      </c>
      <c r="F104" s="39" t="e">
        <f t="shared" si="37"/>
        <v>#DIV/0!</v>
      </c>
      <c r="G104" s="39">
        <v>0</v>
      </c>
      <c r="H104" s="14"/>
    </row>
    <row r="105" spans="1:8" s="24" customFormat="1" ht="66" customHeight="1" x14ac:dyDescent="0.25">
      <c r="A105" s="34" t="s">
        <v>433</v>
      </c>
      <c r="B105" s="49" t="s">
        <v>435</v>
      </c>
      <c r="C105" s="22">
        <f>C106</f>
        <v>0</v>
      </c>
      <c r="D105" s="22">
        <f t="shared" ref="D105:E105" si="48">D106</f>
        <v>0</v>
      </c>
      <c r="E105" s="22">
        <f t="shared" si="48"/>
        <v>3000</v>
      </c>
      <c r="F105" s="40" t="e">
        <f t="shared" si="37"/>
        <v>#DIV/0!</v>
      </c>
      <c r="G105" s="40">
        <v>0</v>
      </c>
      <c r="H105" s="32"/>
    </row>
    <row r="106" spans="1:8" s="24" customFormat="1" ht="66" customHeight="1" x14ac:dyDescent="0.25">
      <c r="A106" s="34" t="s">
        <v>434</v>
      </c>
      <c r="B106" s="49" t="s">
        <v>436</v>
      </c>
      <c r="C106" s="22">
        <v>0</v>
      </c>
      <c r="D106" s="36">
        <v>0</v>
      </c>
      <c r="E106" s="22">
        <v>3000</v>
      </c>
      <c r="F106" s="40" t="e">
        <f t="shared" si="37"/>
        <v>#DIV/0!</v>
      </c>
      <c r="G106" s="40">
        <v>0</v>
      </c>
      <c r="H106" s="32"/>
    </row>
    <row r="107" spans="1:8" ht="33" customHeight="1" x14ac:dyDescent="0.25">
      <c r="A107" s="15" t="s">
        <v>268</v>
      </c>
      <c r="B107" s="44" t="s">
        <v>437</v>
      </c>
      <c r="C107" s="22">
        <f>C108</f>
        <v>2500</v>
      </c>
      <c r="D107" s="36">
        <f>D108</f>
        <v>9500</v>
      </c>
      <c r="E107" s="22">
        <f>E108</f>
        <v>1196</v>
      </c>
      <c r="F107" s="39">
        <f t="shared" si="37"/>
        <v>12.589473684210525</v>
      </c>
      <c r="G107" s="39">
        <v>0</v>
      </c>
      <c r="H107" s="14"/>
    </row>
    <row r="108" spans="1:8" ht="48.75" customHeight="1" x14ac:dyDescent="0.25">
      <c r="A108" s="15" t="s">
        <v>269</v>
      </c>
      <c r="B108" s="44" t="s">
        <v>288</v>
      </c>
      <c r="C108" s="22">
        <v>2500</v>
      </c>
      <c r="D108" s="36">
        <v>9500</v>
      </c>
      <c r="E108" s="22">
        <v>1196</v>
      </c>
      <c r="F108" s="39">
        <f t="shared" si="37"/>
        <v>12.589473684210525</v>
      </c>
      <c r="G108" s="39">
        <v>0</v>
      </c>
      <c r="H108" s="14"/>
    </row>
    <row r="109" spans="1:8" ht="36" customHeight="1" x14ac:dyDescent="0.25">
      <c r="A109" s="15" t="s">
        <v>317</v>
      </c>
      <c r="B109" s="44" t="s">
        <v>318</v>
      </c>
      <c r="C109" s="36">
        <f>C110</f>
        <v>300</v>
      </c>
      <c r="D109" s="36">
        <f>D110</f>
        <v>1000</v>
      </c>
      <c r="E109" s="36">
        <f>E110</f>
        <v>2400</v>
      </c>
      <c r="F109" s="39">
        <f t="shared" si="37"/>
        <v>240</v>
      </c>
      <c r="G109" s="39">
        <v>0</v>
      </c>
      <c r="H109" s="14"/>
    </row>
    <row r="110" spans="1:8" ht="59.25" customHeight="1" x14ac:dyDescent="0.25">
      <c r="A110" s="15" t="s">
        <v>319</v>
      </c>
      <c r="B110" s="44" t="s">
        <v>320</v>
      </c>
      <c r="C110" s="22">
        <v>300</v>
      </c>
      <c r="D110" s="36">
        <v>1000</v>
      </c>
      <c r="E110" s="22">
        <v>2400</v>
      </c>
      <c r="F110" s="39">
        <f t="shared" si="37"/>
        <v>240</v>
      </c>
      <c r="G110" s="39">
        <v>0</v>
      </c>
      <c r="H110" s="14"/>
    </row>
    <row r="111" spans="1:8" ht="67.5" customHeight="1" x14ac:dyDescent="0.25">
      <c r="A111" s="15" t="s">
        <v>361</v>
      </c>
      <c r="B111" s="50" t="s">
        <v>363</v>
      </c>
      <c r="C111" s="36">
        <f t="shared" ref="C111:E111" si="49">C112</f>
        <v>4300</v>
      </c>
      <c r="D111" s="36">
        <f t="shared" si="49"/>
        <v>1954</v>
      </c>
      <c r="E111" s="36">
        <f t="shared" si="49"/>
        <v>1038.9000000000001</v>
      </c>
      <c r="F111" s="39">
        <f t="shared" si="37"/>
        <v>53.167860798362341</v>
      </c>
      <c r="G111" s="39">
        <v>0</v>
      </c>
      <c r="H111" s="14"/>
    </row>
    <row r="112" spans="1:8" ht="67.5" customHeight="1" x14ac:dyDescent="0.25">
      <c r="A112" s="15" t="s">
        <v>362</v>
      </c>
      <c r="B112" s="50" t="s">
        <v>364</v>
      </c>
      <c r="C112" s="36">
        <v>4300</v>
      </c>
      <c r="D112" s="36">
        <v>1954</v>
      </c>
      <c r="E112" s="36">
        <v>1038.9000000000001</v>
      </c>
      <c r="F112" s="39">
        <f t="shared" si="37"/>
        <v>53.167860798362341</v>
      </c>
      <c r="G112" s="39">
        <v>0</v>
      </c>
      <c r="H112" s="14"/>
    </row>
    <row r="113" spans="1:8" ht="67.5" customHeight="1" x14ac:dyDescent="0.25">
      <c r="A113" s="15" t="s">
        <v>365</v>
      </c>
      <c r="B113" s="44" t="s">
        <v>321</v>
      </c>
      <c r="C113" s="36">
        <f t="shared" ref="C113:E113" si="50">C114</f>
        <v>31500</v>
      </c>
      <c r="D113" s="36">
        <f t="shared" si="50"/>
        <v>24370</v>
      </c>
      <c r="E113" s="36">
        <f t="shared" si="50"/>
        <v>2750.64</v>
      </c>
      <c r="F113" s="39">
        <f t="shared" si="37"/>
        <v>11.286992203528929</v>
      </c>
      <c r="G113" s="39">
        <v>0</v>
      </c>
      <c r="H113" s="14"/>
    </row>
    <row r="114" spans="1:8" ht="80.25" customHeight="1" x14ac:dyDescent="0.25">
      <c r="A114" s="15" t="s">
        <v>322</v>
      </c>
      <c r="B114" s="44" t="s">
        <v>323</v>
      </c>
      <c r="C114" s="22">
        <v>31500</v>
      </c>
      <c r="D114" s="36">
        <v>24370</v>
      </c>
      <c r="E114" s="22">
        <v>2750.64</v>
      </c>
      <c r="F114" s="39">
        <f t="shared" si="37"/>
        <v>11.286992203528929</v>
      </c>
      <c r="G114" s="39">
        <v>0</v>
      </c>
      <c r="H114" s="14"/>
    </row>
    <row r="115" spans="1:8" ht="66.75" customHeight="1" x14ac:dyDescent="0.25">
      <c r="A115" s="15" t="s">
        <v>270</v>
      </c>
      <c r="B115" s="44" t="s">
        <v>289</v>
      </c>
      <c r="C115" s="22">
        <f>C116</f>
        <v>258290.67</v>
      </c>
      <c r="D115" s="36">
        <f>D116</f>
        <v>254832</v>
      </c>
      <c r="E115" s="22">
        <f>E116</f>
        <v>183712.83</v>
      </c>
      <c r="F115" s="39">
        <f t="shared" si="37"/>
        <v>72.091742795253339</v>
      </c>
      <c r="G115" s="39">
        <v>0</v>
      </c>
      <c r="H115" s="14"/>
    </row>
    <row r="116" spans="1:8" ht="94.5" x14ac:dyDescent="0.25">
      <c r="A116" s="15" t="s">
        <v>271</v>
      </c>
      <c r="B116" s="44" t="s">
        <v>290</v>
      </c>
      <c r="C116" s="22">
        <v>258290.67</v>
      </c>
      <c r="D116" s="36">
        <v>254832</v>
      </c>
      <c r="E116" s="22">
        <v>183712.83</v>
      </c>
      <c r="F116" s="39">
        <f t="shared" si="37"/>
        <v>72.091742795253339</v>
      </c>
      <c r="G116" s="39">
        <v>0</v>
      </c>
      <c r="H116" s="14"/>
    </row>
    <row r="117" spans="1:8" ht="36" customHeight="1" x14ac:dyDescent="0.25">
      <c r="A117" s="15" t="s">
        <v>324</v>
      </c>
      <c r="B117" s="44" t="s">
        <v>325</v>
      </c>
      <c r="C117" s="22">
        <f>C118</f>
        <v>77001.02</v>
      </c>
      <c r="D117" s="22">
        <f>D118</f>
        <v>130705</v>
      </c>
      <c r="E117" s="22">
        <f>E118</f>
        <v>27854.75</v>
      </c>
      <c r="F117" s="39">
        <f t="shared" si="37"/>
        <v>21.311158716192953</v>
      </c>
      <c r="G117" s="39">
        <v>0</v>
      </c>
      <c r="H117" s="14"/>
    </row>
    <row r="118" spans="1:8" ht="36" customHeight="1" x14ac:dyDescent="0.25">
      <c r="A118" s="3" t="s">
        <v>326</v>
      </c>
      <c r="B118" s="50" t="s">
        <v>327</v>
      </c>
      <c r="C118" s="22">
        <v>77001.02</v>
      </c>
      <c r="D118" s="36">
        <v>130705</v>
      </c>
      <c r="E118" s="22">
        <v>27854.75</v>
      </c>
      <c r="F118" s="39">
        <f t="shared" si="37"/>
        <v>21.311158716192953</v>
      </c>
      <c r="G118" s="39">
        <v>0</v>
      </c>
      <c r="H118" s="14"/>
    </row>
    <row r="119" spans="1:8" ht="36" customHeight="1" x14ac:dyDescent="0.25">
      <c r="A119" s="15" t="s">
        <v>328</v>
      </c>
      <c r="B119" s="44" t="s">
        <v>329</v>
      </c>
      <c r="C119" s="36">
        <f>C120</f>
        <v>1000</v>
      </c>
      <c r="D119" s="36">
        <f>D120</f>
        <v>8000</v>
      </c>
      <c r="E119" s="36">
        <f>E120</f>
        <v>6000</v>
      </c>
      <c r="F119" s="39">
        <f t="shared" si="37"/>
        <v>75</v>
      </c>
      <c r="G119" s="39">
        <v>0</v>
      </c>
      <c r="H119" s="14"/>
    </row>
    <row r="120" spans="1:8" ht="36" customHeight="1" x14ac:dyDescent="0.25">
      <c r="A120" s="15" t="s">
        <v>330</v>
      </c>
      <c r="B120" s="44" t="s">
        <v>331</v>
      </c>
      <c r="C120" s="22">
        <v>1000</v>
      </c>
      <c r="D120" s="36">
        <v>8000</v>
      </c>
      <c r="E120" s="22">
        <v>6000</v>
      </c>
      <c r="F120" s="39">
        <f t="shared" si="37"/>
        <v>75</v>
      </c>
      <c r="G120" s="39">
        <v>0</v>
      </c>
      <c r="H120" s="14"/>
    </row>
    <row r="121" spans="1:8" ht="36" customHeight="1" x14ac:dyDescent="0.25">
      <c r="A121" s="15" t="s">
        <v>366</v>
      </c>
      <c r="B121" s="44" t="s">
        <v>367</v>
      </c>
      <c r="C121" s="22">
        <f>C122+C124</f>
        <v>53491.229999999996</v>
      </c>
      <c r="D121" s="22">
        <f>D122+D124</f>
        <v>0</v>
      </c>
      <c r="E121" s="22">
        <f>E122+E124</f>
        <v>3292.9</v>
      </c>
      <c r="F121" s="39" t="e">
        <f t="shared" si="37"/>
        <v>#DIV/0!</v>
      </c>
      <c r="G121" s="39">
        <v>0</v>
      </c>
      <c r="H121" s="14"/>
    </row>
    <row r="122" spans="1:8" ht="36" customHeight="1" x14ac:dyDescent="0.25">
      <c r="A122" s="15" t="s">
        <v>368</v>
      </c>
      <c r="B122" s="44" t="s">
        <v>369</v>
      </c>
      <c r="C122" s="22">
        <f t="shared" ref="C122:E122" si="51">C123</f>
        <v>8116.99</v>
      </c>
      <c r="D122" s="22">
        <f t="shared" si="51"/>
        <v>0</v>
      </c>
      <c r="E122" s="22">
        <f t="shared" si="51"/>
        <v>0</v>
      </c>
      <c r="F122" s="39" t="e">
        <f t="shared" si="37"/>
        <v>#DIV/0!</v>
      </c>
      <c r="G122" s="39">
        <v>0</v>
      </c>
      <c r="H122" s="14"/>
    </row>
    <row r="123" spans="1:8" ht="36" customHeight="1" x14ac:dyDescent="0.25">
      <c r="A123" s="15" t="s">
        <v>370</v>
      </c>
      <c r="B123" s="44" t="s">
        <v>371</v>
      </c>
      <c r="C123" s="22">
        <v>8116.99</v>
      </c>
      <c r="D123" s="36">
        <v>0</v>
      </c>
      <c r="E123" s="22">
        <v>0</v>
      </c>
      <c r="F123" s="39" t="e">
        <f t="shared" si="37"/>
        <v>#DIV/0!</v>
      </c>
      <c r="G123" s="39">
        <v>0</v>
      </c>
      <c r="H123" s="14"/>
    </row>
    <row r="124" spans="1:8" ht="36" customHeight="1" x14ac:dyDescent="0.25">
      <c r="A124" s="15" t="s">
        <v>372</v>
      </c>
      <c r="B124" s="44" t="s">
        <v>373</v>
      </c>
      <c r="C124" s="22">
        <f>C125+C126</f>
        <v>45374.239999999998</v>
      </c>
      <c r="D124" s="22">
        <f>D125+D126</f>
        <v>0</v>
      </c>
      <c r="E124" s="22">
        <f>E125+E126</f>
        <v>3292.9</v>
      </c>
      <c r="F124" s="39" t="e">
        <f>E124/D124*100</f>
        <v>#DIV/0!</v>
      </c>
      <c r="G124" s="39">
        <v>0</v>
      </c>
      <c r="H124" s="14"/>
    </row>
    <row r="125" spans="1:8" ht="36" customHeight="1" x14ac:dyDescent="0.25">
      <c r="A125" s="15" t="s">
        <v>374</v>
      </c>
      <c r="B125" s="44" t="s">
        <v>375</v>
      </c>
      <c r="C125" s="22">
        <v>0</v>
      </c>
      <c r="D125" s="36">
        <v>0</v>
      </c>
      <c r="E125" s="22">
        <v>0</v>
      </c>
      <c r="F125" s="39" t="e">
        <f t="shared" si="37"/>
        <v>#DIV/0!</v>
      </c>
      <c r="G125" s="39">
        <v>0</v>
      </c>
      <c r="H125" s="14"/>
    </row>
    <row r="126" spans="1:8" ht="36" customHeight="1" x14ac:dyDescent="0.25">
      <c r="A126" s="34" t="s">
        <v>403</v>
      </c>
      <c r="B126" s="44" t="s">
        <v>402</v>
      </c>
      <c r="C126" s="22">
        <v>45374.239999999998</v>
      </c>
      <c r="D126" s="36">
        <v>0</v>
      </c>
      <c r="E126" s="22">
        <v>3292.9</v>
      </c>
      <c r="F126" s="39" t="e">
        <f t="shared" si="37"/>
        <v>#DIV/0!</v>
      </c>
      <c r="G126" s="39">
        <v>0</v>
      </c>
      <c r="H126" s="14"/>
    </row>
    <row r="127" spans="1:8" ht="36" customHeight="1" x14ac:dyDescent="0.25">
      <c r="A127" s="15" t="s">
        <v>272</v>
      </c>
      <c r="B127" s="44" t="s">
        <v>291</v>
      </c>
      <c r="C127" s="22">
        <f>C128+C130</f>
        <v>99910.61</v>
      </c>
      <c r="D127" s="22">
        <f>D128+D130</f>
        <v>13672</v>
      </c>
      <c r="E127" s="22">
        <f>E128+E130</f>
        <v>59846.1</v>
      </c>
      <c r="F127" s="39">
        <f t="shared" si="37"/>
        <v>437.72747220596841</v>
      </c>
      <c r="G127" s="39">
        <v>0</v>
      </c>
      <c r="H127" s="14"/>
    </row>
    <row r="128" spans="1:8" ht="36" hidden="1" customHeight="1" thickBot="1" x14ac:dyDescent="0.3">
      <c r="A128" s="15" t="s">
        <v>273</v>
      </c>
      <c r="B128" s="44" t="s">
        <v>292</v>
      </c>
      <c r="C128" s="22">
        <f>C129</f>
        <v>0</v>
      </c>
      <c r="D128" s="36">
        <v>0</v>
      </c>
      <c r="E128" s="22">
        <f>E129</f>
        <v>0</v>
      </c>
      <c r="F128" s="39" t="e">
        <f t="shared" si="37"/>
        <v>#DIV/0!</v>
      </c>
      <c r="G128" s="39">
        <v>0</v>
      </c>
      <c r="H128" s="14"/>
    </row>
    <row r="129" spans="1:8" ht="47.25" hidden="1" x14ac:dyDescent="0.25">
      <c r="A129" s="15" t="s">
        <v>274</v>
      </c>
      <c r="B129" s="44" t="s">
        <v>293</v>
      </c>
      <c r="C129" s="22">
        <v>0</v>
      </c>
      <c r="D129" s="36">
        <v>0</v>
      </c>
      <c r="E129" s="22">
        <v>0</v>
      </c>
      <c r="F129" s="39" t="e">
        <f t="shared" si="37"/>
        <v>#DIV/0!</v>
      </c>
      <c r="G129" s="39">
        <v>0</v>
      </c>
      <c r="H129" s="14"/>
    </row>
    <row r="130" spans="1:8" ht="78.75" x14ac:dyDescent="0.25">
      <c r="A130" s="15" t="s">
        <v>275</v>
      </c>
      <c r="B130" s="44" t="s">
        <v>294</v>
      </c>
      <c r="C130" s="22">
        <f>C131+C132</f>
        <v>99910.61</v>
      </c>
      <c r="D130" s="22">
        <f>D131+D132</f>
        <v>13672</v>
      </c>
      <c r="E130" s="22">
        <f>E131+E132</f>
        <v>59846.1</v>
      </c>
      <c r="F130" s="39">
        <f t="shared" si="37"/>
        <v>437.72747220596841</v>
      </c>
      <c r="G130" s="39">
        <v>0</v>
      </c>
      <c r="H130" s="14"/>
    </row>
    <row r="131" spans="1:8" ht="63" x14ac:dyDescent="0.25">
      <c r="A131" s="15" t="s">
        <v>276</v>
      </c>
      <c r="B131" s="44" t="s">
        <v>295</v>
      </c>
      <c r="C131" s="22">
        <v>99910.61</v>
      </c>
      <c r="D131" s="36">
        <v>13672</v>
      </c>
      <c r="E131" s="22">
        <v>59846.1</v>
      </c>
      <c r="F131" s="39">
        <f t="shared" si="37"/>
        <v>437.72747220596841</v>
      </c>
      <c r="G131" s="39">
        <v>0</v>
      </c>
      <c r="H131" s="14"/>
    </row>
    <row r="132" spans="1:8" ht="78.75" hidden="1" x14ac:dyDescent="0.25">
      <c r="A132" s="15" t="s">
        <v>277</v>
      </c>
      <c r="B132" s="44" t="s">
        <v>296</v>
      </c>
      <c r="C132" s="22">
        <v>0</v>
      </c>
      <c r="D132" s="36">
        <v>0</v>
      </c>
      <c r="E132" s="22">
        <v>0</v>
      </c>
      <c r="F132" s="39" t="e">
        <f t="shared" si="37"/>
        <v>#DIV/0!</v>
      </c>
      <c r="G132" s="39">
        <v>0</v>
      </c>
      <c r="H132" s="14"/>
    </row>
    <row r="133" spans="1:8" ht="30" x14ac:dyDescent="0.25">
      <c r="A133" s="15" t="s">
        <v>278</v>
      </c>
      <c r="B133" s="44" t="s">
        <v>297</v>
      </c>
      <c r="C133" s="22">
        <f>C134+C136</f>
        <v>7174.47</v>
      </c>
      <c r="D133" s="36">
        <v>0</v>
      </c>
      <c r="E133" s="22">
        <f>E134</f>
        <v>0</v>
      </c>
      <c r="F133" s="39">
        <v>0</v>
      </c>
      <c r="G133" s="39">
        <v>0</v>
      </c>
      <c r="H133" s="14"/>
    </row>
    <row r="134" spans="1:8" ht="94.5" hidden="1" x14ac:dyDescent="0.25">
      <c r="A134" s="15" t="s">
        <v>279</v>
      </c>
      <c r="B134" s="44" t="s">
        <v>298</v>
      </c>
      <c r="C134" s="22">
        <v>0</v>
      </c>
      <c r="D134" s="36">
        <v>0</v>
      </c>
      <c r="E134" s="22">
        <v>0</v>
      </c>
      <c r="F134" s="39">
        <v>0</v>
      </c>
      <c r="G134" s="39">
        <v>0</v>
      </c>
      <c r="H134" s="14"/>
    </row>
    <row r="135" spans="1:8" ht="68.25" hidden="1" customHeight="1" x14ac:dyDescent="0.25">
      <c r="A135" s="15" t="s">
        <v>277</v>
      </c>
      <c r="B135" s="44" t="s">
        <v>296</v>
      </c>
      <c r="C135" s="22">
        <v>0</v>
      </c>
      <c r="D135" s="36">
        <v>0</v>
      </c>
      <c r="E135" s="22">
        <v>0</v>
      </c>
      <c r="F135" s="39">
        <v>0</v>
      </c>
      <c r="G135" s="39">
        <v>0</v>
      </c>
      <c r="H135" s="14"/>
    </row>
    <row r="136" spans="1:8" ht="30" x14ac:dyDescent="0.25">
      <c r="A136" s="15" t="s">
        <v>278</v>
      </c>
      <c r="B136" s="44" t="s">
        <v>297</v>
      </c>
      <c r="C136" s="22">
        <f>C137</f>
        <v>7174.47</v>
      </c>
      <c r="D136" s="36">
        <v>0</v>
      </c>
      <c r="E136" s="22">
        <f>E137</f>
        <v>0</v>
      </c>
      <c r="F136" s="39">
        <v>0</v>
      </c>
      <c r="G136" s="39">
        <v>0</v>
      </c>
      <c r="H136" s="14"/>
    </row>
    <row r="137" spans="1:8" ht="97.5" customHeight="1" x14ac:dyDescent="0.25">
      <c r="A137" s="15" t="s">
        <v>279</v>
      </c>
      <c r="B137" s="44" t="s">
        <v>298</v>
      </c>
      <c r="C137" s="22">
        <v>7174.47</v>
      </c>
      <c r="D137" s="36">
        <v>0</v>
      </c>
      <c r="E137" s="22">
        <v>0</v>
      </c>
      <c r="F137" s="39">
        <v>0</v>
      </c>
      <c r="G137" s="39">
        <v>0</v>
      </c>
      <c r="H137" s="14"/>
    </row>
    <row r="138" spans="1:8" ht="30" x14ac:dyDescent="0.25">
      <c r="A138" s="37" t="s">
        <v>307</v>
      </c>
      <c r="B138" s="44" t="s">
        <v>310</v>
      </c>
      <c r="C138" s="22">
        <f>C139+C141</f>
        <v>0</v>
      </c>
      <c r="D138" s="22">
        <f t="shared" ref="D138:E138" si="52">D139+D141</f>
        <v>130000</v>
      </c>
      <c r="E138" s="22">
        <f t="shared" si="52"/>
        <v>0</v>
      </c>
      <c r="F138" s="39">
        <v>0</v>
      </c>
      <c r="G138" s="39">
        <v>0</v>
      </c>
      <c r="H138" s="14"/>
    </row>
    <row r="139" spans="1:8" ht="30" hidden="1" x14ac:dyDescent="0.25">
      <c r="A139" s="37" t="s">
        <v>308</v>
      </c>
      <c r="B139" s="44" t="s">
        <v>311</v>
      </c>
      <c r="C139" s="22">
        <v>0</v>
      </c>
      <c r="D139" s="22">
        <v>0</v>
      </c>
      <c r="E139" s="22">
        <v>0</v>
      </c>
      <c r="F139" s="39">
        <v>0</v>
      </c>
      <c r="G139" s="39">
        <v>0</v>
      </c>
      <c r="H139" s="14"/>
    </row>
    <row r="140" spans="1:8" ht="31.5" hidden="1" x14ac:dyDescent="0.25">
      <c r="A140" s="37" t="s">
        <v>309</v>
      </c>
      <c r="B140" s="44" t="s">
        <v>312</v>
      </c>
      <c r="C140" s="22">
        <v>0</v>
      </c>
      <c r="D140" s="22">
        <v>0</v>
      </c>
      <c r="E140" s="22">
        <v>0</v>
      </c>
      <c r="F140" s="39">
        <v>0</v>
      </c>
      <c r="G140" s="39">
        <v>0</v>
      </c>
      <c r="H140" s="14"/>
    </row>
    <row r="141" spans="1:8" ht="30" x14ac:dyDescent="0.25">
      <c r="A141" s="37" t="s">
        <v>420</v>
      </c>
      <c r="B141" s="44" t="s">
        <v>422</v>
      </c>
      <c r="C141" s="22">
        <f>C142</f>
        <v>0</v>
      </c>
      <c r="D141" s="22">
        <f t="shared" ref="D141:E141" si="53">D142</f>
        <v>130000</v>
      </c>
      <c r="E141" s="22">
        <f t="shared" si="53"/>
        <v>0</v>
      </c>
      <c r="F141" s="39">
        <v>0</v>
      </c>
      <c r="G141" s="39">
        <v>0</v>
      </c>
      <c r="H141" s="14"/>
    </row>
    <row r="142" spans="1:8" ht="31.5" x14ac:dyDescent="0.25">
      <c r="A142" s="37" t="s">
        <v>421</v>
      </c>
      <c r="B142" s="44" t="s">
        <v>423</v>
      </c>
      <c r="C142" s="22">
        <v>0</v>
      </c>
      <c r="D142" s="22">
        <v>130000</v>
      </c>
      <c r="E142" s="22">
        <v>0</v>
      </c>
      <c r="F142" s="39">
        <v>0</v>
      </c>
      <c r="G142" s="39">
        <v>0</v>
      </c>
      <c r="H142" s="14"/>
    </row>
    <row r="143" spans="1:8" ht="15.75" hidden="1" x14ac:dyDescent="0.25">
      <c r="A143" s="37"/>
      <c r="B143" s="44"/>
      <c r="C143" s="22"/>
      <c r="D143" s="22"/>
      <c r="E143" s="22"/>
      <c r="F143" s="39">
        <v>0</v>
      </c>
      <c r="G143" s="39">
        <v>0</v>
      </c>
      <c r="H143" s="14"/>
    </row>
    <row r="144" spans="1:8" ht="15.75" hidden="1" x14ac:dyDescent="0.25">
      <c r="A144" s="15"/>
      <c r="B144" s="43"/>
      <c r="C144" s="22"/>
      <c r="D144" s="22"/>
      <c r="E144" s="22"/>
      <c r="F144" s="39" t="e">
        <f t="shared" si="37"/>
        <v>#DIV/0!</v>
      </c>
      <c r="G144" s="39" t="e">
        <f t="shared" si="38"/>
        <v>#DIV/0!</v>
      </c>
      <c r="H144" s="14"/>
    </row>
    <row r="145" spans="1:8" s="9" customFormat="1" ht="27" x14ac:dyDescent="0.25">
      <c r="A145" s="15" t="s">
        <v>153</v>
      </c>
      <c r="B145" s="42" t="s">
        <v>154</v>
      </c>
      <c r="C145" s="21">
        <f t="shared" ref="C145" si="54">C146+C211+C223</f>
        <v>212938514.94999999</v>
      </c>
      <c r="D145" s="21">
        <f>D146+D211+D223+D216</f>
        <v>542615829.84000003</v>
      </c>
      <c r="E145" s="21">
        <f>E146+E211+E223+E216</f>
        <v>287523539.04000002</v>
      </c>
      <c r="F145" s="39">
        <f t="shared" si="37"/>
        <v>52.988417076733917</v>
      </c>
      <c r="G145" s="39">
        <f t="shared" si="38"/>
        <v>135.02655407713036</v>
      </c>
      <c r="H145" s="14"/>
    </row>
    <row r="146" spans="1:8" ht="33" customHeight="1" x14ac:dyDescent="0.25">
      <c r="A146" s="15" t="s">
        <v>155</v>
      </c>
      <c r="B146" s="43" t="s">
        <v>156</v>
      </c>
      <c r="C146" s="21">
        <f t="shared" ref="C146" si="55">C147+C154+C184+C202</f>
        <v>213293651.34999999</v>
      </c>
      <c r="D146" s="21">
        <f>D147+D154+D184+D202</f>
        <v>542615829.84000003</v>
      </c>
      <c r="E146" s="21">
        <f t="shared" ref="E146" si="56">E147+E154+E184+E202</f>
        <v>287523539.04000002</v>
      </c>
      <c r="F146" s="39">
        <f t="shared" si="37"/>
        <v>52.988417076733917</v>
      </c>
      <c r="G146" s="39">
        <f t="shared" si="38"/>
        <v>134.8017333006288</v>
      </c>
      <c r="H146" s="11"/>
    </row>
    <row r="147" spans="1:8" s="10" customFormat="1" ht="32.25" customHeight="1" x14ac:dyDescent="0.25">
      <c r="A147" s="15" t="s">
        <v>157</v>
      </c>
      <c r="B147" s="43" t="s">
        <v>158</v>
      </c>
      <c r="C147" s="22">
        <f>C148+C151</f>
        <v>56646813</v>
      </c>
      <c r="D147" s="22">
        <f>D148+D151</f>
        <v>74782900</v>
      </c>
      <c r="E147" s="22">
        <f>E148+E151</f>
        <v>57032172</v>
      </c>
      <c r="F147" s="39">
        <f t="shared" si="37"/>
        <v>76.263653856697189</v>
      </c>
      <c r="G147" s="39">
        <f t="shared" si="38"/>
        <v>100.68028363749255</v>
      </c>
      <c r="H147" s="13"/>
    </row>
    <row r="148" spans="1:8" ht="18" customHeight="1" x14ac:dyDescent="0.25">
      <c r="A148" s="15" t="s">
        <v>159</v>
      </c>
      <c r="B148" s="43" t="s">
        <v>160</v>
      </c>
      <c r="C148" s="22">
        <f>C149</f>
        <v>52720092</v>
      </c>
      <c r="D148" s="22">
        <f>D149</f>
        <v>68793000</v>
      </c>
      <c r="E148" s="22">
        <f>E149</f>
        <v>51594750</v>
      </c>
      <c r="F148" s="39">
        <f t="shared" si="37"/>
        <v>75</v>
      </c>
      <c r="G148" s="39">
        <f t="shared" si="38"/>
        <v>97.865439992024292</v>
      </c>
      <c r="H148" s="11"/>
    </row>
    <row r="149" spans="1:8" ht="35.25" customHeight="1" x14ac:dyDescent="0.25">
      <c r="A149" s="15" t="s">
        <v>161</v>
      </c>
      <c r="B149" s="43" t="s">
        <v>162</v>
      </c>
      <c r="C149" s="22">
        <v>52720092</v>
      </c>
      <c r="D149" s="22">
        <v>68793000</v>
      </c>
      <c r="E149" s="22">
        <v>51594750</v>
      </c>
      <c r="F149" s="39">
        <f t="shared" si="37"/>
        <v>75</v>
      </c>
      <c r="G149" s="39">
        <f t="shared" si="38"/>
        <v>97.865439992024292</v>
      </c>
      <c r="H149" s="11"/>
    </row>
    <row r="150" spans="1:8" ht="31.5" hidden="1" x14ac:dyDescent="0.25">
      <c r="A150" s="15" t="s">
        <v>163</v>
      </c>
      <c r="B150" s="43" t="s">
        <v>164</v>
      </c>
      <c r="C150" s="22" t="s">
        <v>11</v>
      </c>
      <c r="D150" s="22" t="s">
        <v>11</v>
      </c>
      <c r="E150" s="22" t="s">
        <v>11</v>
      </c>
      <c r="F150" s="39" t="e">
        <f t="shared" si="37"/>
        <v>#VALUE!</v>
      </c>
      <c r="G150" s="39" t="e">
        <f t="shared" si="38"/>
        <v>#VALUE!</v>
      </c>
      <c r="H150" s="11"/>
    </row>
    <row r="151" spans="1:8" ht="33" customHeight="1" x14ac:dyDescent="0.25">
      <c r="A151" s="15" t="s">
        <v>165</v>
      </c>
      <c r="B151" s="43" t="s">
        <v>166</v>
      </c>
      <c r="C151" s="21">
        <f t="shared" ref="C151:E151" si="57">C152</f>
        <v>3926721</v>
      </c>
      <c r="D151" s="21">
        <f t="shared" si="57"/>
        <v>5989900</v>
      </c>
      <c r="E151" s="21">
        <f t="shared" si="57"/>
        <v>5437422</v>
      </c>
      <c r="F151" s="39">
        <f t="shared" si="37"/>
        <v>90.776507120319209</v>
      </c>
      <c r="G151" s="39">
        <f t="shared" si="38"/>
        <v>138.47232843891888</v>
      </c>
      <c r="H151" s="11"/>
    </row>
    <row r="152" spans="1:8" ht="31.5" x14ac:dyDescent="0.25">
      <c r="A152" s="15" t="s">
        <v>167</v>
      </c>
      <c r="B152" s="43" t="s">
        <v>168</v>
      </c>
      <c r="C152" s="22">
        <v>3926721</v>
      </c>
      <c r="D152" s="22">
        <v>5989900</v>
      </c>
      <c r="E152" s="22">
        <v>5437422</v>
      </c>
      <c r="F152" s="39">
        <f t="shared" si="37"/>
        <v>90.776507120319209</v>
      </c>
      <c r="G152" s="39">
        <f t="shared" si="38"/>
        <v>138.47232843891888</v>
      </c>
      <c r="H152" s="11"/>
    </row>
    <row r="153" spans="1:8" ht="31.5" hidden="1" x14ac:dyDescent="0.25">
      <c r="A153" s="15" t="s">
        <v>169</v>
      </c>
      <c r="B153" s="43" t="s">
        <v>170</v>
      </c>
      <c r="C153" s="22" t="s">
        <v>11</v>
      </c>
      <c r="D153" s="22" t="s">
        <v>11</v>
      </c>
      <c r="E153" s="22" t="s">
        <v>11</v>
      </c>
      <c r="F153" s="39" t="e">
        <f t="shared" si="37"/>
        <v>#VALUE!</v>
      </c>
      <c r="G153" s="39" t="e">
        <f t="shared" si="38"/>
        <v>#VALUE!</v>
      </c>
      <c r="H153" s="11"/>
    </row>
    <row r="154" spans="1:8" s="10" customFormat="1" ht="31.5" x14ac:dyDescent="0.25">
      <c r="A154" s="15" t="s">
        <v>171</v>
      </c>
      <c r="B154" s="43" t="s">
        <v>172</v>
      </c>
      <c r="C154" s="21">
        <f>C155+C160+C169+C171+C175+C177+C181+C162+C165+C167+C158</f>
        <v>55373041.030000001</v>
      </c>
      <c r="D154" s="21">
        <f>D155+D160+D169+D171+D175+D177+D181+D162+D165+D167+D158+D173+D179</f>
        <v>296507955.39999998</v>
      </c>
      <c r="E154" s="21">
        <f>E155+E160+E169+E171+E175+E177+E181+E162+E165+E167+E158+E173+E179</f>
        <v>122348295.37</v>
      </c>
      <c r="F154" s="39">
        <f t="shared" ref="F154:F217" si="58">E154/D154*100</f>
        <v>41.263073432531591</v>
      </c>
      <c r="G154" s="39">
        <v>0</v>
      </c>
      <c r="H154" s="14"/>
    </row>
    <row r="155" spans="1:8" ht="48" customHeight="1" x14ac:dyDescent="0.25">
      <c r="A155" s="15" t="s">
        <v>173</v>
      </c>
      <c r="B155" s="43" t="s">
        <v>174</v>
      </c>
      <c r="C155" s="22">
        <f>C156+C157</f>
        <v>1139999.3600000001</v>
      </c>
      <c r="D155" s="22">
        <f>D156+D157</f>
        <v>0</v>
      </c>
      <c r="E155" s="22">
        <f>E156+E157</f>
        <v>0</v>
      </c>
      <c r="F155" s="39" t="e">
        <f t="shared" si="58"/>
        <v>#DIV/0!</v>
      </c>
      <c r="G155" s="39">
        <v>0</v>
      </c>
      <c r="H155" s="11"/>
    </row>
    <row r="156" spans="1:8" ht="48" customHeight="1" x14ac:dyDescent="0.25">
      <c r="A156" s="15" t="s">
        <v>301</v>
      </c>
      <c r="B156" s="44" t="s">
        <v>302</v>
      </c>
      <c r="C156" s="22">
        <v>1139999.3600000001</v>
      </c>
      <c r="D156" s="22">
        <v>0</v>
      </c>
      <c r="E156" s="22">
        <v>0</v>
      </c>
      <c r="F156" s="39" t="e">
        <f t="shared" si="58"/>
        <v>#DIV/0!</v>
      </c>
      <c r="G156" s="39">
        <v>0</v>
      </c>
      <c r="H156" s="11"/>
    </row>
    <row r="157" spans="1:8" ht="48" hidden="1" customHeight="1" x14ac:dyDescent="0.25">
      <c r="A157" s="15" t="s">
        <v>354</v>
      </c>
      <c r="B157" s="44" t="s">
        <v>175</v>
      </c>
      <c r="C157" s="22">
        <v>0</v>
      </c>
      <c r="D157" s="22">
        <v>0</v>
      </c>
      <c r="E157" s="22">
        <v>0</v>
      </c>
      <c r="F157" s="39" t="e">
        <f t="shared" si="58"/>
        <v>#DIV/0!</v>
      </c>
      <c r="G157" s="39">
        <v>0</v>
      </c>
      <c r="H157" s="11"/>
    </row>
    <row r="158" spans="1:8" ht="48" customHeight="1" x14ac:dyDescent="0.25">
      <c r="A158" s="15" t="s">
        <v>355</v>
      </c>
      <c r="B158" s="44" t="s">
        <v>176</v>
      </c>
      <c r="C158" s="22">
        <f>C159</f>
        <v>9616393.3800000008</v>
      </c>
      <c r="D158" s="22">
        <f>D159</f>
        <v>9041244.3100000005</v>
      </c>
      <c r="E158" s="22">
        <f>E159</f>
        <v>0</v>
      </c>
      <c r="F158" s="39">
        <f t="shared" si="58"/>
        <v>0</v>
      </c>
      <c r="G158" s="39">
        <v>0</v>
      </c>
      <c r="H158" s="11"/>
    </row>
    <row r="159" spans="1:8" ht="48" customHeight="1" x14ac:dyDescent="0.25">
      <c r="A159" s="15" t="s">
        <v>356</v>
      </c>
      <c r="B159" s="44" t="s">
        <v>177</v>
      </c>
      <c r="C159" s="22">
        <v>9616393.3800000008</v>
      </c>
      <c r="D159" s="33">
        <v>9041244.3100000005</v>
      </c>
      <c r="E159" s="22">
        <v>0</v>
      </c>
      <c r="F159" s="39">
        <f t="shared" si="58"/>
        <v>0</v>
      </c>
      <c r="G159" s="39">
        <v>0</v>
      </c>
      <c r="H159" s="11"/>
    </row>
    <row r="160" spans="1:8" ht="47.25" hidden="1" customHeight="1" x14ac:dyDescent="0.25">
      <c r="A160" s="37" t="s">
        <v>333</v>
      </c>
      <c r="B160" s="44" t="s">
        <v>334</v>
      </c>
      <c r="C160" s="22">
        <f>C161</f>
        <v>0</v>
      </c>
      <c r="D160" s="22">
        <f>D161</f>
        <v>0</v>
      </c>
      <c r="E160" s="22">
        <f>E161</f>
        <v>0</v>
      </c>
      <c r="F160" s="39" t="e">
        <f t="shared" si="58"/>
        <v>#DIV/0!</v>
      </c>
      <c r="G160" s="39" t="e">
        <f t="shared" ref="G160:G226" si="59">E160/C160*100</f>
        <v>#DIV/0!</v>
      </c>
      <c r="H160" s="11"/>
    </row>
    <row r="161" spans="1:8" ht="47.25" hidden="1" customHeight="1" x14ac:dyDescent="0.25">
      <c r="A161" s="37" t="s">
        <v>335</v>
      </c>
      <c r="B161" s="44" t="s">
        <v>336</v>
      </c>
      <c r="C161" s="22">
        <v>0</v>
      </c>
      <c r="D161" s="22">
        <v>0</v>
      </c>
      <c r="E161" s="22">
        <v>0</v>
      </c>
      <c r="F161" s="39" t="e">
        <f t="shared" si="58"/>
        <v>#DIV/0!</v>
      </c>
      <c r="G161" s="39" t="e">
        <f t="shared" si="59"/>
        <v>#DIV/0!</v>
      </c>
      <c r="H161" s="11"/>
    </row>
    <row r="162" spans="1:8" ht="47.25" x14ac:dyDescent="0.25">
      <c r="A162" s="15" t="s">
        <v>337</v>
      </c>
      <c r="B162" s="44" t="s">
        <v>338</v>
      </c>
      <c r="C162" s="22">
        <f>C163+C164</f>
        <v>32151246.68</v>
      </c>
      <c r="D162" s="22">
        <f>D163+D164</f>
        <v>22077356.059999999</v>
      </c>
      <c r="E162" s="22">
        <f>E163+E164</f>
        <v>10033294.960000001</v>
      </c>
      <c r="F162" s="39">
        <f t="shared" si="58"/>
        <v>45.446089344812613</v>
      </c>
      <c r="G162" s="39">
        <f t="shared" si="59"/>
        <v>31.206550277384149</v>
      </c>
      <c r="H162" s="11"/>
    </row>
    <row r="163" spans="1:8" ht="48.75" customHeight="1" x14ac:dyDescent="0.25">
      <c r="A163" s="15" t="s">
        <v>339</v>
      </c>
      <c r="B163" s="44" t="s">
        <v>340</v>
      </c>
      <c r="C163" s="22">
        <v>6069884.8700000001</v>
      </c>
      <c r="D163" s="22">
        <v>22077356.059999999</v>
      </c>
      <c r="E163" s="22">
        <v>10033294.960000001</v>
      </c>
      <c r="F163" s="39">
        <f t="shared" si="58"/>
        <v>45.446089344812613</v>
      </c>
      <c r="G163" s="39">
        <f t="shared" si="59"/>
        <v>165.29629762153957</v>
      </c>
      <c r="H163" s="11"/>
    </row>
    <row r="164" spans="1:8" ht="48.75" customHeight="1" x14ac:dyDescent="0.25">
      <c r="A164" s="37" t="s">
        <v>384</v>
      </c>
      <c r="B164" s="44" t="s">
        <v>385</v>
      </c>
      <c r="C164" s="22">
        <v>26081361.809999999</v>
      </c>
      <c r="D164" s="22">
        <v>0</v>
      </c>
      <c r="E164" s="22">
        <v>0</v>
      </c>
      <c r="F164" s="39" t="e">
        <f t="shared" si="58"/>
        <v>#DIV/0!</v>
      </c>
      <c r="G164" s="39">
        <f t="shared" si="59"/>
        <v>0</v>
      </c>
      <c r="H164" s="11"/>
    </row>
    <row r="165" spans="1:8" ht="64.5" customHeight="1" x14ac:dyDescent="0.25">
      <c r="A165" s="15" t="s">
        <v>341</v>
      </c>
      <c r="B165" s="44" t="s">
        <v>342</v>
      </c>
      <c r="C165" s="22">
        <f>C166</f>
        <v>3721868.12</v>
      </c>
      <c r="D165" s="22">
        <f>D166</f>
        <v>447628.79999999999</v>
      </c>
      <c r="E165" s="22">
        <f>E166</f>
        <v>447628.79999999999</v>
      </c>
      <c r="F165" s="39">
        <f t="shared" si="58"/>
        <v>100</v>
      </c>
      <c r="G165" s="39">
        <f t="shared" si="59"/>
        <v>12.026992509342325</v>
      </c>
      <c r="H165" s="11"/>
    </row>
    <row r="166" spans="1:8" ht="33.75" customHeight="1" x14ac:dyDescent="0.25">
      <c r="A166" s="15" t="s">
        <v>343</v>
      </c>
      <c r="B166" s="44" t="s">
        <v>344</v>
      </c>
      <c r="C166" s="22">
        <v>3721868.12</v>
      </c>
      <c r="D166" s="22">
        <v>447628.79999999999</v>
      </c>
      <c r="E166" s="22">
        <v>447628.79999999999</v>
      </c>
      <c r="F166" s="39">
        <f t="shared" si="58"/>
        <v>100</v>
      </c>
      <c r="G166" s="39">
        <f t="shared" si="59"/>
        <v>12.026992509342325</v>
      </c>
      <c r="H166" s="11"/>
    </row>
    <row r="167" spans="1:8" ht="33.75" customHeight="1" x14ac:dyDescent="0.25">
      <c r="A167" s="15" t="s">
        <v>345</v>
      </c>
      <c r="B167" s="44" t="s">
        <v>346</v>
      </c>
      <c r="C167" s="22">
        <f>C168</f>
        <v>2247329.4500000002</v>
      </c>
      <c r="D167" s="22">
        <f>D168</f>
        <v>4644191.1399999997</v>
      </c>
      <c r="E167" s="22">
        <f>E168</f>
        <v>2169182.63</v>
      </c>
      <c r="F167" s="39">
        <f t="shared" si="58"/>
        <v>46.707436550512007</v>
      </c>
      <c r="G167" s="39">
        <f t="shared" si="59"/>
        <v>96.522680731122875</v>
      </c>
      <c r="H167" s="11"/>
    </row>
    <row r="168" spans="1:8" ht="19.5" customHeight="1" x14ac:dyDescent="0.25">
      <c r="A168" s="15" t="s">
        <v>347</v>
      </c>
      <c r="B168" s="44" t="s">
        <v>348</v>
      </c>
      <c r="C168" s="22">
        <v>2247329.4500000002</v>
      </c>
      <c r="D168" s="22">
        <v>4644191.1399999997</v>
      </c>
      <c r="E168" s="22">
        <v>2169182.63</v>
      </c>
      <c r="F168" s="39">
        <f t="shared" si="58"/>
        <v>46.707436550512007</v>
      </c>
      <c r="G168" s="39">
        <f t="shared" si="59"/>
        <v>96.522680731122875</v>
      </c>
      <c r="H168" s="11"/>
    </row>
    <row r="169" spans="1:8" ht="30.75" customHeight="1" x14ac:dyDescent="0.25">
      <c r="A169" s="15" t="s">
        <v>178</v>
      </c>
      <c r="B169" s="43" t="s">
        <v>179</v>
      </c>
      <c r="C169" s="22">
        <f>C170</f>
        <v>0</v>
      </c>
      <c r="D169" s="22">
        <f>D170</f>
        <v>3274136</v>
      </c>
      <c r="E169" s="22">
        <f>E170</f>
        <v>3274135.96</v>
      </c>
      <c r="F169" s="39">
        <f t="shared" si="58"/>
        <v>99.999998778303649</v>
      </c>
      <c r="G169" s="39">
        <v>0</v>
      </c>
      <c r="H169" s="11"/>
    </row>
    <row r="170" spans="1:8" ht="33.75" customHeight="1" x14ac:dyDescent="0.25">
      <c r="A170" s="15" t="s">
        <v>180</v>
      </c>
      <c r="B170" s="43" t="s">
        <v>181</v>
      </c>
      <c r="C170" s="22">
        <v>0</v>
      </c>
      <c r="D170" s="22">
        <v>3274136</v>
      </c>
      <c r="E170" s="22">
        <v>3274135.96</v>
      </c>
      <c r="F170" s="39">
        <f t="shared" si="58"/>
        <v>99.999998778303649</v>
      </c>
      <c r="G170" s="39">
        <v>0</v>
      </c>
      <c r="H170" s="11"/>
    </row>
    <row r="171" spans="1:8" ht="35.25" customHeight="1" x14ac:dyDescent="0.25">
      <c r="A171" s="15" t="s">
        <v>182</v>
      </c>
      <c r="B171" s="43" t="s">
        <v>183</v>
      </c>
      <c r="C171" s="22">
        <f>C172</f>
        <v>2815730.2</v>
      </c>
      <c r="D171" s="22">
        <f>D172</f>
        <v>5230728</v>
      </c>
      <c r="E171" s="22">
        <f>E172</f>
        <v>5230728</v>
      </c>
      <c r="F171" s="39">
        <f t="shared" si="58"/>
        <v>100</v>
      </c>
      <c r="G171" s="39">
        <v>0</v>
      </c>
      <c r="H171" s="11"/>
    </row>
    <row r="172" spans="1:8" ht="21.75" customHeight="1" x14ac:dyDescent="0.25">
      <c r="A172" s="15" t="s">
        <v>184</v>
      </c>
      <c r="B172" s="43" t="s">
        <v>185</v>
      </c>
      <c r="C172" s="22">
        <v>2815730.2</v>
      </c>
      <c r="D172" s="22">
        <v>5230728</v>
      </c>
      <c r="E172" s="22">
        <v>5230728</v>
      </c>
      <c r="F172" s="39">
        <f t="shared" si="58"/>
        <v>100</v>
      </c>
      <c r="G172" s="39">
        <v>0</v>
      </c>
      <c r="H172" s="11"/>
    </row>
    <row r="173" spans="1:8" ht="21.75" customHeight="1" x14ac:dyDescent="0.25">
      <c r="A173" s="30" t="s">
        <v>404</v>
      </c>
      <c r="B173" s="46" t="s">
        <v>406</v>
      </c>
      <c r="C173" s="22">
        <v>0</v>
      </c>
      <c r="D173" s="22">
        <f>D174</f>
        <v>2873831</v>
      </c>
      <c r="E173" s="22">
        <f>E174</f>
        <v>2726456.81</v>
      </c>
      <c r="F173" s="39">
        <f t="shared" si="58"/>
        <v>94.871856069476607</v>
      </c>
      <c r="G173" s="39">
        <v>0</v>
      </c>
      <c r="H173" s="11"/>
    </row>
    <row r="174" spans="1:8" ht="21.75" customHeight="1" x14ac:dyDescent="0.25">
      <c r="A174" s="30" t="s">
        <v>405</v>
      </c>
      <c r="B174" s="46" t="s">
        <v>407</v>
      </c>
      <c r="C174" s="22">
        <v>0</v>
      </c>
      <c r="D174" s="22">
        <v>2873831</v>
      </c>
      <c r="E174" s="22">
        <v>2726456.81</v>
      </c>
      <c r="F174" s="39">
        <f t="shared" si="58"/>
        <v>94.871856069476607</v>
      </c>
      <c r="G174" s="39">
        <v>0</v>
      </c>
      <c r="H174" s="11"/>
    </row>
    <row r="175" spans="1:8" ht="21.75" customHeight="1" x14ac:dyDescent="0.25">
      <c r="A175" s="15" t="s">
        <v>186</v>
      </c>
      <c r="B175" s="43" t="s">
        <v>187</v>
      </c>
      <c r="C175" s="22">
        <f>C176</f>
        <v>179605</v>
      </c>
      <c r="D175" s="22">
        <f>D176</f>
        <v>65657</v>
      </c>
      <c r="E175" s="22">
        <f>E176</f>
        <v>65657</v>
      </c>
      <c r="F175" s="39">
        <f t="shared" si="58"/>
        <v>100</v>
      </c>
      <c r="G175" s="39">
        <v>0</v>
      </c>
      <c r="H175" s="11"/>
    </row>
    <row r="176" spans="1:8" s="10" customFormat="1" ht="31.5" customHeight="1" x14ac:dyDescent="0.25">
      <c r="A176" s="15" t="s">
        <v>188</v>
      </c>
      <c r="B176" s="43" t="s">
        <v>189</v>
      </c>
      <c r="C176" s="22">
        <v>179605</v>
      </c>
      <c r="D176" s="22">
        <v>65657</v>
      </c>
      <c r="E176" s="22">
        <v>65657</v>
      </c>
      <c r="F176" s="39">
        <f t="shared" si="58"/>
        <v>100</v>
      </c>
      <c r="G176" s="39">
        <v>0</v>
      </c>
      <c r="H176" s="14"/>
    </row>
    <row r="177" spans="1:8" ht="33.75" customHeight="1" x14ac:dyDescent="0.25">
      <c r="A177" s="15" t="s">
        <v>190</v>
      </c>
      <c r="B177" s="43" t="s">
        <v>191</v>
      </c>
      <c r="C177" s="22">
        <f>C178</f>
        <v>2753510.22</v>
      </c>
      <c r="D177" s="22">
        <f>D178</f>
        <v>2472118.25</v>
      </c>
      <c r="E177" s="22">
        <f>E178</f>
        <v>2472118.25</v>
      </c>
      <c r="F177" s="39">
        <f t="shared" si="58"/>
        <v>100</v>
      </c>
      <c r="G177" s="39">
        <f t="shared" si="59"/>
        <v>89.780609203622276</v>
      </c>
      <c r="H177" s="11"/>
    </row>
    <row r="178" spans="1:8" ht="33" customHeight="1" x14ac:dyDescent="0.25">
      <c r="A178" s="15" t="s">
        <v>192</v>
      </c>
      <c r="B178" s="43" t="s">
        <v>193</v>
      </c>
      <c r="C178" s="22">
        <v>2753510.22</v>
      </c>
      <c r="D178" s="22">
        <v>2472118.25</v>
      </c>
      <c r="E178" s="22">
        <v>2472118.25</v>
      </c>
      <c r="F178" s="39">
        <f t="shared" si="58"/>
        <v>100</v>
      </c>
      <c r="G178" s="39">
        <f t="shared" si="59"/>
        <v>89.780609203622276</v>
      </c>
      <c r="H178" s="11"/>
    </row>
    <row r="179" spans="1:8" ht="94.5" x14ac:dyDescent="0.25">
      <c r="A179" s="15" t="s">
        <v>408</v>
      </c>
      <c r="B179" s="44" t="s">
        <v>410</v>
      </c>
      <c r="C179" s="22">
        <v>0</v>
      </c>
      <c r="D179" s="22">
        <f>D180</f>
        <v>130000000</v>
      </c>
      <c r="E179" s="22">
        <f>E180</f>
        <v>12638.24</v>
      </c>
      <c r="F179" s="39">
        <f t="shared" si="58"/>
        <v>9.7217230769230771E-3</v>
      </c>
      <c r="G179" s="39" t="e">
        <f t="shared" si="59"/>
        <v>#DIV/0!</v>
      </c>
      <c r="H179" s="11"/>
    </row>
    <row r="180" spans="1:8" ht="33" customHeight="1" x14ac:dyDescent="0.25">
      <c r="A180" s="15" t="s">
        <v>409</v>
      </c>
      <c r="B180" s="44" t="s">
        <v>411</v>
      </c>
      <c r="C180" s="22">
        <v>0</v>
      </c>
      <c r="D180" s="22">
        <v>130000000</v>
      </c>
      <c r="E180" s="22">
        <v>12638.24</v>
      </c>
      <c r="F180" s="39">
        <f t="shared" si="58"/>
        <v>9.7217230769230771E-3</v>
      </c>
      <c r="G180" s="39" t="e">
        <f t="shared" si="59"/>
        <v>#DIV/0!</v>
      </c>
      <c r="H180" s="11"/>
    </row>
    <row r="181" spans="1:8" ht="30" x14ac:dyDescent="0.25">
      <c r="A181" s="15" t="s">
        <v>194</v>
      </c>
      <c r="B181" s="43" t="s">
        <v>195</v>
      </c>
      <c r="C181" s="22">
        <f>C182+C183</f>
        <v>747358.62</v>
      </c>
      <c r="D181" s="22">
        <f>D182+D183</f>
        <v>116381064.84</v>
      </c>
      <c r="E181" s="22">
        <f>E182+E183</f>
        <v>95916454.719999999</v>
      </c>
      <c r="F181" s="39">
        <f t="shared" si="58"/>
        <v>82.415859359824012</v>
      </c>
      <c r="G181" s="39">
        <v>0</v>
      </c>
      <c r="H181" s="11"/>
    </row>
    <row r="182" spans="1:8" ht="30" x14ac:dyDescent="0.25">
      <c r="A182" s="15" t="s">
        <v>196</v>
      </c>
      <c r="B182" s="43" t="s">
        <v>197</v>
      </c>
      <c r="C182" s="22">
        <v>747358.62</v>
      </c>
      <c r="D182" s="22">
        <v>113026885.89</v>
      </c>
      <c r="E182" s="22">
        <v>94925654.030000001</v>
      </c>
      <c r="F182" s="39">
        <f t="shared" si="58"/>
        <v>83.985021158933392</v>
      </c>
      <c r="G182" s="39">
        <v>0</v>
      </c>
      <c r="H182" s="11"/>
    </row>
    <row r="183" spans="1:8" ht="30" x14ac:dyDescent="0.25">
      <c r="A183" s="15" t="s">
        <v>386</v>
      </c>
      <c r="B183" s="44" t="s">
        <v>387</v>
      </c>
      <c r="C183" s="22">
        <v>0</v>
      </c>
      <c r="D183" s="22">
        <v>3354178.95</v>
      </c>
      <c r="E183" s="22">
        <v>990800.69</v>
      </c>
      <c r="F183" s="39">
        <f t="shared" si="58"/>
        <v>29.539291277228958</v>
      </c>
      <c r="G183" s="39">
        <v>0</v>
      </c>
      <c r="H183" s="11"/>
    </row>
    <row r="184" spans="1:8" ht="36" customHeight="1" x14ac:dyDescent="0.25">
      <c r="A184" s="15" t="s">
        <v>198</v>
      </c>
      <c r="B184" s="43" t="s">
        <v>199</v>
      </c>
      <c r="C184" s="21">
        <f>C185+C188+C190+C192+C196+C198+C200</f>
        <v>94509639.159999996</v>
      </c>
      <c r="D184" s="21">
        <f>D185+D188+D190+D192+D196+D198+D200</f>
        <v>156256981.09999999</v>
      </c>
      <c r="E184" s="21">
        <f>E185+E188+E190+E192+E196+E198+E200</f>
        <v>99331672.310000002</v>
      </c>
      <c r="F184" s="39">
        <f t="shared" si="58"/>
        <v>63.569430057291697</v>
      </c>
      <c r="G184" s="39">
        <f t="shared" si="59"/>
        <v>105.10216015303639</v>
      </c>
      <c r="H184" s="11"/>
    </row>
    <row r="185" spans="1:8" ht="33.75" customHeight="1" x14ac:dyDescent="0.25">
      <c r="A185" s="15" t="s">
        <v>200</v>
      </c>
      <c r="B185" s="43" t="s">
        <v>201</v>
      </c>
      <c r="C185" s="21">
        <f>C186+C187</f>
        <v>89266064.299999997</v>
      </c>
      <c r="D185" s="21">
        <f>D186+D187</f>
        <v>141212049.09999999</v>
      </c>
      <c r="E185" s="21">
        <f>E186+E187</f>
        <v>98001879.560000002</v>
      </c>
      <c r="F185" s="39">
        <f t="shared" si="58"/>
        <v>69.400508090212256</v>
      </c>
      <c r="G185" s="39">
        <f t="shared" si="59"/>
        <v>109.78626685124281</v>
      </c>
      <c r="H185" s="11"/>
    </row>
    <row r="186" spans="1:8" ht="33" customHeight="1" x14ac:dyDescent="0.25">
      <c r="A186" s="15" t="s">
        <v>202</v>
      </c>
      <c r="B186" s="43" t="s">
        <v>203</v>
      </c>
      <c r="C186" s="22">
        <v>89266064.299999997</v>
      </c>
      <c r="D186" s="22">
        <v>141211849.09999999</v>
      </c>
      <c r="E186" s="22">
        <v>98001879.560000002</v>
      </c>
      <c r="F186" s="39">
        <f t="shared" si="58"/>
        <v>69.400606382966771</v>
      </c>
      <c r="G186" s="39">
        <f t="shared" si="59"/>
        <v>109.78626685124281</v>
      </c>
      <c r="H186" s="11"/>
    </row>
    <row r="187" spans="1:8" ht="33.75" customHeight="1" x14ac:dyDescent="0.25">
      <c r="A187" s="15" t="s">
        <v>204</v>
      </c>
      <c r="B187" s="43" t="s">
        <v>205</v>
      </c>
      <c r="C187" s="22"/>
      <c r="D187" s="22">
        <v>200</v>
      </c>
      <c r="E187" s="22">
        <v>0</v>
      </c>
      <c r="F187" s="39">
        <f t="shared" si="58"/>
        <v>0</v>
      </c>
      <c r="G187" s="39" t="e">
        <f t="shared" si="59"/>
        <v>#DIV/0!</v>
      </c>
      <c r="H187" s="11"/>
    </row>
    <row r="188" spans="1:8" ht="50.25" customHeight="1" x14ac:dyDescent="0.25">
      <c r="A188" s="15" t="s">
        <v>206</v>
      </c>
      <c r="B188" s="43" t="s">
        <v>207</v>
      </c>
      <c r="C188" s="22">
        <f>C189</f>
        <v>520098.36</v>
      </c>
      <c r="D188" s="22">
        <f>D189</f>
        <v>932702</v>
      </c>
      <c r="E188" s="22">
        <f>E189</f>
        <v>529096.51</v>
      </c>
      <c r="F188" s="39">
        <f t="shared" si="58"/>
        <v>56.727283741216382</v>
      </c>
      <c r="G188" s="39">
        <f t="shared" si="59"/>
        <v>101.73008620907784</v>
      </c>
      <c r="H188" s="11"/>
    </row>
    <row r="189" spans="1:8" ht="45.75" customHeight="1" x14ac:dyDescent="0.25">
      <c r="A189" s="15" t="s">
        <v>208</v>
      </c>
      <c r="B189" s="43" t="s">
        <v>209</v>
      </c>
      <c r="C189" s="22">
        <v>520098.36</v>
      </c>
      <c r="D189" s="22">
        <v>932702</v>
      </c>
      <c r="E189" s="22">
        <v>529096.51</v>
      </c>
      <c r="F189" s="39">
        <f t="shared" si="58"/>
        <v>56.727283741216382</v>
      </c>
      <c r="G189" s="39">
        <f t="shared" si="59"/>
        <v>101.73008620907784</v>
      </c>
      <c r="H189" s="11"/>
    </row>
    <row r="190" spans="1:8" ht="45.75" customHeight="1" x14ac:dyDescent="0.25">
      <c r="A190" s="15" t="s">
        <v>210</v>
      </c>
      <c r="B190" s="43" t="s">
        <v>211</v>
      </c>
      <c r="C190" s="22">
        <f>C191</f>
        <v>3860000</v>
      </c>
      <c r="D190" s="22">
        <f>D191</f>
        <v>12728100</v>
      </c>
      <c r="E190" s="22">
        <f>E191</f>
        <v>0</v>
      </c>
      <c r="F190" s="39">
        <f t="shared" si="58"/>
        <v>0</v>
      </c>
      <c r="G190" s="39">
        <v>0</v>
      </c>
      <c r="H190" s="11"/>
    </row>
    <row r="191" spans="1:8" ht="63" customHeight="1" x14ac:dyDescent="0.25">
      <c r="A191" s="15" t="s">
        <v>212</v>
      </c>
      <c r="B191" s="43" t="s">
        <v>213</v>
      </c>
      <c r="C191" s="22">
        <v>3860000</v>
      </c>
      <c r="D191" s="22">
        <v>12728100</v>
      </c>
      <c r="E191" s="22">
        <v>0</v>
      </c>
      <c r="F191" s="39">
        <f t="shared" si="58"/>
        <v>0</v>
      </c>
      <c r="G191" s="39">
        <v>0</v>
      </c>
      <c r="H191" s="11"/>
    </row>
    <row r="192" spans="1:8" ht="35.25" customHeight="1" x14ac:dyDescent="0.25">
      <c r="A192" s="15" t="s">
        <v>214</v>
      </c>
      <c r="B192" s="43" t="s">
        <v>215</v>
      </c>
      <c r="C192" s="22">
        <f>C193</f>
        <v>862117.5</v>
      </c>
      <c r="D192" s="22">
        <f>D193+D194+D195</f>
        <v>1379930</v>
      </c>
      <c r="E192" s="22">
        <f>E193+E194+E195</f>
        <v>796496.24</v>
      </c>
      <c r="F192" s="39">
        <f t="shared" si="58"/>
        <v>57.720046669033934</v>
      </c>
      <c r="G192" s="39">
        <f t="shared" si="59"/>
        <v>92.38836237519827</v>
      </c>
      <c r="H192" s="11"/>
    </row>
    <row r="193" spans="1:8" ht="48.75" customHeight="1" x14ac:dyDescent="0.25">
      <c r="A193" s="15" t="s">
        <v>216</v>
      </c>
      <c r="B193" s="43" t="s">
        <v>217</v>
      </c>
      <c r="C193" s="22">
        <v>862117.5</v>
      </c>
      <c r="D193" s="22">
        <v>0</v>
      </c>
      <c r="E193" s="22">
        <v>0</v>
      </c>
      <c r="F193" s="39"/>
      <c r="G193" s="39">
        <f t="shared" si="59"/>
        <v>0</v>
      </c>
      <c r="H193" s="11"/>
    </row>
    <row r="194" spans="1:8" ht="48.75" customHeight="1" x14ac:dyDescent="0.25">
      <c r="A194" s="15" t="s">
        <v>218</v>
      </c>
      <c r="B194" s="43" t="s">
        <v>219</v>
      </c>
      <c r="C194" s="22">
        <v>0</v>
      </c>
      <c r="D194" s="22">
        <v>689965</v>
      </c>
      <c r="E194" s="22">
        <v>338113</v>
      </c>
      <c r="F194" s="39">
        <f t="shared" si="58"/>
        <v>49.004369786873248</v>
      </c>
      <c r="G194" s="39"/>
      <c r="H194" s="11"/>
    </row>
    <row r="195" spans="1:8" ht="47.25" x14ac:dyDescent="0.25">
      <c r="A195" s="15" t="s">
        <v>220</v>
      </c>
      <c r="B195" s="43" t="s">
        <v>221</v>
      </c>
      <c r="C195" s="22">
        <v>0</v>
      </c>
      <c r="D195" s="22">
        <v>689965</v>
      </c>
      <c r="E195" s="22">
        <v>458383.24</v>
      </c>
      <c r="F195" s="39">
        <f t="shared" si="58"/>
        <v>66.435723551194627</v>
      </c>
      <c r="G195" s="39"/>
      <c r="H195" s="11"/>
    </row>
    <row r="196" spans="1:8" ht="63" x14ac:dyDescent="0.25">
      <c r="A196" s="15" t="s">
        <v>222</v>
      </c>
      <c r="B196" s="43" t="s">
        <v>223</v>
      </c>
      <c r="C196" s="22">
        <f>C197</f>
        <v>1359</v>
      </c>
      <c r="D196" s="22">
        <f>D197</f>
        <v>4200</v>
      </c>
      <c r="E196" s="22">
        <f>E197</f>
        <v>4200</v>
      </c>
      <c r="F196" s="39">
        <f t="shared" si="58"/>
        <v>100</v>
      </c>
      <c r="G196" s="39">
        <v>0</v>
      </c>
      <c r="H196" s="11"/>
    </row>
    <row r="197" spans="1:8" s="10" customFormat="1" ht="18.75" customHeight="1" x14ac:dyDescent="0.25">
      <c r="A197" s="15" t="s">
        <v>224</v>
      </c>
      <c r="B197" s="43" t="s">
        <v>225</v>
      </c>
      <c r="C197" s="22">
        <v>1359</v>
      </c>
      <c r="D197" s="22">
        <v>4200</v>
      </c>
      <c r="E197" s="22">
        <v>4200</v>
      </c>
      <c r="F197" s="39">
        <f t="shared" si="58"/>
        <v>100</v>
      </c>
      <c r="G197" s="39">
        <v>0</v>
      </c>
      <c r="H197" s="13"/>
    </row>
    <row r="198" spans="1:8" ht="52.5" hidden="1" customHeight="1" x14ac:dyDescent="0.25">
      <c r="A198" s="15" t="s">
        <v>226</v>
      </c>
      <c r="B198" s="43" t="s">
        <v>227</v>
      </c>
      <c r="C198" s="22">
        <f>C199</f>
        <v>0</v>
      </c>
      <c r="D198" s="22">
        <f>D199</f>
        <v>0</v>
      </c>
      <c r="E198" s="22">
        <f>E199</f>
        <v>0</v>
      </c>
      <c r="F198" s="39" t="e">
        <f t="shared" si="58"/>
        <v>#DIV/0!</v>
      </c>
      <c r="G198" s="39">
        <v>0</v>
      </c>
      <c r="H198" s="11"/>
    </row>
    <row r="199" spans="1:8" ht="47.25" hidden="1" x14ac:dyDescent="0.25">
      <c r="A199" s="15" t="s">
        <v>228</v>
      </c>
      <c r="B199" s="43" t="s">
        <v>229</v>
      </c>
      <c r="C199" s="22">
        <v>0</v>
      </c>
      <c r="D199" s="22">
        <v>0</v>
      </c>
      <c r="E199" s="22">
        <v>0</v>
      </c>
      <c r="F199" s="39" t="e">
        <f t="shared" si="58"/>
        <v>#DIV/0!</v>
      </c>
      <c r="G199" s="39">
        <v>0</v>
      </c>
      <c r="H199" s="11"/>
    </row>
    <row r="200" spans="1:8" ht="31.5" hidden="1" x14ac:dyDescent="0.25">
      <c r="A200" s="15" t="s">
        <v>303</v>
      </c>
      <c r="B200" s="44" t="s">
        <v>305</v>
      </c>
      <c r="C200" s="22">
        <f>C201</f>
        <v>0</v>
      </c>
      <c r="D200" s="22">
        <f>D201</f>
        <v>0</v>
      </c>
      <c r="E200" s="22">
        <f>E201</f>
        <v>0</v>
      </c>
      <c r="F200" s="39" t="e">
        <f t="shared" si="58"/>
        <v>#DIV/0!</v>
      </c>
      <c r="G200" s="39">
        <v>0</v>
      </c>
      <c r="H200" s="11"/>
    </row>
    <row r="201" spans="1:8" ht="17.25" hidden="1" customHeight="1" x14ac:dyDescent="0.25">
      <c r="A201" s="15" t="s">
        <v>304</v>
      </c>
      <c r="B201" s="44" t="s">
        <v>306</v>
      </c>
      <c r="C201" s="22">
        <v>0</v>
      </c>
      <c r="D201" s="22">
        <v>0</v>
      </c>
      <c r="E201" s="22">
        <v>0</v>
      </c>
      <c r="F201" s="39" t="e">
        <f t="shared" si="58"/>
        <v>#DIV/0!</v>
      </c>
      <c r="G201" s="39">
        <v>0</v>
      </c>
      <c r="H201" s="11"/>
    </row>
    <row r="202" spans="1:8" ht="32.25" customHeight="1" x14ac:dyDescent="0.25">
      <c r="A202" s="15" t="s">
        <v>230</v>
      </c>
      <c r="B202" s="43" t="s">
        <v>231</v>
      </c>
      <c r="C202" s="21">
        <f>C203+C209+C205+C207</f>
        <v>6764158.1600000001</v>
      </c>
      <c r="D202" s="21">
        <f t="shared" ref="D202:E202" si="60">D203+D209+D205+D207</f>
        <v>15067993.34</v>
      </c>
      <c r="E202" s="21">
        <f t="shared" si="60"/>
        <v>8811399.3599999994</v>
      </c>
      <c r="F202" s="39">
        <f t="shared" si="58"/>
        <v>58.477589956248281</v>
      </c>
      <c r="G202" s="39">
        <f t="shared" si="59"/>
        <v>130.26601613348436</v>
      </c>
      <c r="H202" s="11"/>
    </row>
    <row r="203" spans="1:8" s="10" customFormat="1" ht="18" hidden="1" customHeight="1" x14ac:dyDescent="0.25">
      <c r="A203" s="15" t="s">
        <v>232</v>
      </c>
      <c r="B203" s="43" t="s">
        <v>233</v>
      </c>
      <c r="C203" s="21">
        <f>C204</f>
        <v>0</v>
      </c>
      <c r="D203" s="21">
        <v>0</v>
      </c>
      <c r="E203" s="21">
        <v>0</v>
      </c>
      <c r="F203" s="39" t="e">
        <f t="shared" si="58"/>
        <v>#DIV/0!</v>
      </c>
      <c r="G203" s="39" t="e">
        <f t="shared" si="59"/>
        <v>#DIV/0!</v>
      </c>
      <c r="H203" s="13"/>
    </row>
    <row r="204" spans="1:8" ht="27" hidden="1" customHeight="1" x14ac:dyDescent="0.25">
      <c r="A204" s="15" t="s">
        <v>234</v>
      </c>
      <c r="B204" s="43" t="s">
        <v>235</v>
      </c>
      <c r="C204" s="22">
        <v>0</v>
      </c>
      <c r="D204" s="22">
        <v>0</v>
      </c>
      <c r="E204" s="22">
        <v>0</v>
      </c>
      <c r="F204" s="39" t="e">
        <f>E204/D204*100</f>
        <v>#DIV/0!</v>
      </c>
      <c r="G204" s="39" t="e">
        <f t="shared" si="59"/>
        <v>#DIV/0!</v>
      </c>
      <c r="H204" s="11"/>
    </row>
    <row r="205" spans="1:8" ht="27" customHeight="1" x14ac:dyDescent="0.25">
      <c r="A205" s="25" t="s">
        <v>390</v>
      </c>
      <c r="B205" s="26" t="s">
        <v>391</v>
      </c>
      <c r="C205" s="22">
        <f>C206</f>
        <v>665311.88</v>
      </c>
      <c r="D205" s="22">
        <f>D206</f>
        <v>1043866.34</v>
      </c>
      <c r="E205" s="22">
        <f>E206</f>
        <v>619855.53</v>
      </c>
      <c r="F205" s="39">
        <f t="shared" ref="F205:F206" si="61">E205/D205*100</f>
        <v>59.380737384443307</v>
      </c>
      <c r="G205" s="39">
        <f t="shared" si="59"/>
        <v>93.167662961316736</v>
      </c>
      <c r="H205" s="11"/>
    </row>
    <row r="206" spans="1:8" ht="27" customHeight="1" x14ac:dyDescent="0.25">
      <c r="A206" s="27" t="s">
        <v>392</v>
      </c>
      <c r="B206" s="26" t="s">
        <v>393</v>
      </c>
      <c r="C206" s="22">
        <v>665311.88</v>
      </c>
      <c r="D206" s="22">
        <v>1043866.34</v>
      </c>
      <c r="E206" s="22">
        <v>619855.53</v>
      </c>
      <c r="F206" s="39">
        <f t="shared" si="61"/>
        <v>59.380737384443307</v>
      </c>
      <c r="G206" s="39">
        <f t="shared" si="59"/>
        <v>93.167662961316736</v>
      </c>
      <c r="H206" s="11"/>
    </row>
    <row r="207" spans="1:8" ht="34.5" customHeight="1" x14ac:dyDescent="0.25">
      <c r="A207" s="15" t="s">
        <v>349</v>
      </c>
      <c r="B207" s="44" t="s">
        <v>332</v>
      </c>
      <c r="C207" s="22">
        <f>C208</f>
        <v>5400596.2800000003</v>
      </c>
      <c r="D207" s="22">
        <f>D208</f>
        <v>13462680</v>
      </c>
      <c r="E207" s="22">
        <f>E208</f>
        <v>7630096.8300000001</v>
      </c>
      <c r="F207" s="39">
        <f t="shared" si="58"/>
        <v>56.675913191132821</v>
      </c>
      <c r="G207" s="39">
        <f t="shared" si="59"/>
        <v>141.28248871807912</v>
      </c>
      <c r="H207" s="11"/>
    </row>
    <row r="208" spans="1:8" ht="34.5" customHeight="1" x14ac:dyDescent="0.25">
      <c r="A208" s="15" t="s">
        <v>350</v>
      </c>
      <c r="B208" s="44" t="s">
        <v>351</v>
      </c>
      <c r="C208" s="22">
        <v>5400596.2800000003</v>
      </c>
      <c r="D208" s="22">
        <v>13462680</v>
      </c>
      <c r="E208" s="22">
        <v>7630096.8300000001</v>
      </c>
      <c r="F208" s="39">
        <f t="shared" si="58"/>
        <v>56.675913191132821</v>
      </c>
      <c r="G208" s="39">
        <f t="shared" si="59"/>
        <v>141.28248871807912</v>
      </c>
      <c r="H208" s="11"/>
    </row>
    <row r="209" spans="1:8" ht="34.5" customHeight="1" x14ac:dyDescent="0.25">
      <c r="A209" s="15" t="s">
        <v>236</v>
      </c>
      <c r="B209" s="43" t="s">
        <v>237</v>
      </c>
      <c r="C209" s="21">
        <f t="shared" ref="C209:E209" si="62">C210</f>
        <v>698250</v>
      </c>
      <c r="D209" s="21">
        <f t="shared" si="62"/>
        <v>561447</v>
      </c>
      <c r="E209" s="21">
        <f t="shared" si="62"/>
        <v>561447</v>
      </c>
      <c r="F209" s="39">
        <f t="shared" si="58"/>
        <v>100</v>
      </c>
      <c r="G209" s="39">
        <f t="shared" si="59"/>
        <v>80.407733619763704</v>
      </c>
      <c r="H209" s="11"/>
    </row>
    <row r="210" spans="1:8" s="10" customFormat="1" ht="48" customHeight="1" x14ac:dyDescent="0.25">
      <c r="A210" s="15" t="s">
        <v>238</v>
      </c>
      <c r="B210" s="43" t="s">
        <v>239</v>
      </c>
      <c r="C210" s="22">
        <v>698250</v>
      </c>
      <c r="D210" s="22">
        <v>561447</v>
      </c>
      <c r="E210" s="22">
        <v>561447</v>
      </c>
      <c r="F210" s="39">
        <f t="shared" si="58"/>
        <v>100</v>
      </c>
      <c r="G210" s="39">
        <f t="shared" si="59"/>
        <v>80.407733619763704</v>
      </c>
      <c r="H210" s="13"/>
    </row>
    <row r="211" spans="1:8" ht="48.75" hidden="1" customHeight="1" x14ac:dyDescent="0.25">
      <c r="A211" s="15" t="s">
        <v>240</v>
      </c>
      <c r="B211" s="43" t="s">
        <v>241</v>
      </c>
      <c r="C211" s="22">
        <v>0</v>
      </c>
      <c r="D211" s="22">
        <f>D212</f>
        <v>0</v>
      </c>
      <c r="E211" s="22">
        <v>0</v>
      </c>
      <c r="F211" s="39" t="e">
        <f t="shared" si="58"/>
        <v>#DIV/0!</v>
      </c>
      <c r="G211" s="39">
        <v>0</v>
      </c>
      <c r="H211" s="11"/>
    </row>
    <row r="212" spans="1:8" ht="48.75" hidden="1" customHeight="1" x14ac:dyDescent="0.25">
      <c r="A212" s="15" t="s">
        <v>242</v>
      </c>
      <c r="B212" s="43" t="s">
        <v>243</v>
      </c>
      <c r="C212" s="22"/>
      <c r="D212" s="22">
        <v>0</v>
      </c>
      <c r="E212" s="22"/>
      <c r="F212" s="39" t="e">
        <f t="shared" si="58"/>
        <v>#DIV/0!</v>
      </c>
      <c r="G212" s="39">
        <v>0</v>
      </c>
      <c r="H212" s="11"/>
    </row>
    <row r="213" spans="1:8" ht="31.5" hidden="1" x14ac:dyDescent="0.25">
      <c r="A213" s="15" t="s">
        <v>244</v>
      </c>
      <c r="B213" s="43" t="s">
        <v>245</v>
      </c>
      <c r="C213" s="22"/>
      <c r="D213" s="22"/>
      <c r="E213" s="22"/>
      <c r="F213" s="39" t="e">
        <f t="shared" si="58"/>
        <v>#DIV/0!</v>
      </c>
      <c r="G213" s="39" t="e">
        <f t="shared" si="59"/>
        <v>#DIV/0!</v>
      </c>
      <c r="H213" s="11"/>
    </row>
    <row r="214" spans="1:8" ht="31.5" hidden="1" x14ac:dyDescent="0.25">
      <c r="A214" s="15" t="s">
        <v>242</v>
      </c>
      <c r="B214" s="43" t="s">
        <v>246</v>
      </c>
      <c r="C214" s="22"/>
      <c r="D214" s="22">
        <v>0</v>
      </c>
      <c r="E214" s="22"/>
      <c r="F214" s="39" t="e">
        <f t="shared" si="58"/>
        <v>#DIV/0!</v>
      </c>
      <c r="G214" s="39">
        <v>0</v>
      </c>
      <c r="H214" s="11"/>
    </row>
    <row r="215" spans="1:8" ht="31.5" hidden="1" x14ac:dyDescent="0.25">
      <c r="A215" s="15" t="s">
        <v>244</v>
      </c>
      <c r="B215" s="43" t="s">
        <v>247</v>
      </c>
      <c r="C215" s="22"/>
      <c r="D215" s="22"/>
      <c r="E215" s="22"/>
      <c r="F215" s="39" t="e">
        <f t="shared" si="58"/>
        <v>#DIV/0!</v>
      </c>
      <c r="G215" s="39" t="e">
        <f t="shared" si="59"/>
        <v>#DIV/0!</v>
      </c>
      <c r="H215" s="11"/>
    </row>
    <row r="216" spans="1:8" ht="110.25" hidden="1" x14ac:dyDescent="0.25">
      <c r="A216" s="38" t="s">
        <v>412</v>
      </c>
      <c r="B216" s="44" t="s">
        <v>415</v>
      </c>
      <c r="C216" s="22">
        <f>C217+C218</f>
        <v>0</v>
      </c>
      <c r="D216" s="22">
        <f>D217+D218</f>
        <v>0</v>
      </c>
      <c r="E216" s="22">
        <f>E217+E218</f>
        <v>0</v>
      </c>
      <c r="F216" s="39" t="e">
        <f t="shared" si="58"/>
        <v>#DIV/0!</v>
      </c>
      <c r="G216" s="39" t="e">
        <f t="shared" si="59"/>
        <v>#DIV/0!</v>
      </c>
      <c r="H216" s="11"/>
    </row>
    <row r="217" spans="1:8" ht="94.5" hidden="1" x14ac:dyDescent="0.25">
      <c r="A217" s="38" t="s">
        <v>413</v>
      </c>
      <c r="B217" s="44" t="s">
        <v>416</v>
      </c>
      <c r="C217" s="22">
        <v>0</v>
      </c>
      <c r="D217" s="22">
        <v>0</v>
      </c>
      <c r="E217" s="22">
        <v>0</v>
      </c>
      <c r="F217" s="39" t="e">
        <f t="shared" si="58"/>
        <v>#DIV/0!</v>
      </c>
      <c r="G217" s="39" t="e">
        <f t="shared" si="59"/>
        <v>#DIV/0!</v>
      </c>
      <c r="H217" s="11"/>
    </row>
    <row r="218" spans="1:8" ht="94.5" hidden="1" x14ac:dyDescent="0.25">
      <c r="A218" s="38" t="s">
        <v>414</v>
      </c>
      <c r="B218" s="44" t="s">
        <v>417</v>
      </c>
      <c r="C218" s="22">
        <v>0</v>
      </c>
      <c r="D218" s="22">
        <v>0</v>
      </c>
      <c r="E218" s="22">
        <v>0</v>
      </c>
      <c r="F218" s="39" t="e">
        <f t="shared" ref="F218" si="63">E218/D218*100</f>
        <v>#DIV/0!</v>
      </c>
      <c r="G218" s="39" t="e">
        <f t="shared" si="59"/>
        <v>#DIV/0!</v>
      </c>
      <c r="H218" s="11"/>
    </row>
    <row r="219" spans="1:8" ht="78.75" x14ac:dyDescent="0.25">
      <c r="A219" s="38" t="s">
        <v>438</v>
      </c>
      <c r="B219" s="44" t="s">
        <v>442</v>
      </c>
      <c r="C219" s="22">
        <f>C220</f>
        <v>0</v>
      </c>
      <c r="D219" s="22">
        <f t="shared" ref="D219:E219" si="64">D220</f>
        <v>0</v>
      </c>
      <c r="E219" s="22">
        <f t="shared" si="64"/>
        <v>129610.21</v>
      </c>
      <c r="F219" s="39">
        <v>0</v>
      </c>
      <c r="G219" s="39"/>
      <c r="H219" s="11"/>
    </row>
    <row r="220" spans="1:8" ht="94.5" x14ac:dyDescent="0.25">
      <c r="A220" s="38" t="s">
        <v>439</v>
      </c>
      <c r="B220" s="44" t="s">
        <v>443</v>
      </c>
      <c r="C220" s="22">
        <f>C221</f>
        <v>0</v>
      </c>
      <c r="D220" s="22">
        <f t="shared" ref="D220:E220" si="65">D221</f>
        <v>0</v>
      </c>
      <c r="E220" s="22">
        <f t="shared" si="65"/>
        <v>129610.21</v>
      </c>
      <c r="F220" s="39">
        <v>0</v>
      </c>
      <c r="G220" s="39"/>
      <c r="H220" s="11"/>
    </row>
    <row r="221" spans="1:8" ht="94.5" x14ac:dyDescent="0.25">
      <c r="A221" s="38" t="s">
        <v>440</v>
      </c>
      <c r="B221" s="44" t="s">
        <v>444</v>
      </c>
      <c r="C221" s="22">
        <f>C222</f>
        <v>0</v>
      </c>
      <c r="D221" s="22">
        <f t="shared" ref="D221:E221" si="66">D222</f>
        <v>0</v>
      </c>
      <c r="E221" s="22">
        <f>E222</f>
        <v>129610.21</v>
      </c>
      <c r="F221" s="39">
        <v>0</v>
      </c>
      <c r="G221" s="39"/>
      <c r="H221" s="11"/>
    </row>
    <row r="222" spans="1:8" ht="63" x14ac:dyDescent="0.25">
      <c r="A222" s="38" t="s">
        <v>441</v>
      </c>
      <c r="B222" s="44" t="s">
        <v>445</v>
      </c>
      <c r="C222" s="22">
        <v>0</v>
      </c>
      <c r="D222" s="22">
        <v>0</v>
      </c>
      <c r="E222" s="22">
        <v>129610.21</v>
      </c>
      <c r="F222" s="39">
        <v>0</v>
      </c>
      <c r="G222" s="39"/>
      <c r="H222" s="11"/>
    </row>
    <row r="223" spans="1:8" ht="47.25" x14ac:dyDescent="0.25">
      <c r="A223" s="15" t="s">
        <v>248</v>
      </c>
      <c r="B223" s="43" t="s">
        <v>249</v>
      </c>
      <c r="C223" s="22">
        <f>C224</f>
        <v>-355136.4</v>
      </c>
      <c r="D223" s="22">
        <f t="shared" ref="D223" si="67">D224</f>
        <v>0</v>
      </c>
      <c r="E223" s="22">
        <f>E224</f>
        <v>0</v>
      </c>
      <c r="F223" s="39">
        <v>0</v>
      </c>
      <c r="G223" s="39">
        <f t="shared" si="59"/>
        <v>0</v>
      </c>
      <c r="H223" s="11"/>
    </row>
    <row r="224" spans="1:8" ht="47.25" x14ac:dyDescent="0.25">
      <c r="A224" s="15" t="s">
        <v>6</v>
      </c>
      <c r="B224" s="43" t="s">
        <v>250</v>
      </c>
      <c r="C224" s="22">
        <f>C225+C226</f>
        <v>-355136.4</v>
      </c>
      <c r="D224" s="22">
        <f t="shared" ref="D224" si="68">D225+D226</f>
        <v>0</v>
      </c>
      <c r="E224" s="22">
        <f>E225+E226</f>
        <v>0</v>
      </c>
      <c r="F224" s="39">
        <v>0</v>
      </c>
      <c r="G224" s="39">
        <f t="shared" si="59"/>
        <v>0</v>
      </c>
      <c r="H224" s="11"/>
    </row>
    <row r="225" spans="1:9" ht="47.25" x14ac:dyDescent="0.25">
      <c r="A225" s="15" t="s">
        <v>7</v>
      </c>
      <c r="B225" s="43" t="s">
        <v>251</v>
      </c>
      <c r="C225" s="22">
        <v>-355136.4</v>
      </c>
      <c r="D225" s="22">
        <v>0</v>
      </c>
      <c r="E225" s="22">
        <v>0</v>
      </c>
      <c r="F225" s="39">
        <v>0</v>
      </c>
      <c r="G225" s="39">
        <f t="shared" si="59"/>
        <v>0</v>
      </c>
      <c r="H225" s="11"/>
    </row>
    <row r="226" spans="1:9" ht="75.75" hidden="1" customHeight="1" x14ac:dyDescent="0.25">
      <c r="A226" s="15" t="s">
        <v>352</v>
      </c>
      <c r="B226" s="44" t="s">
        <v>353</v>
      </c>
      <c r="C226" s="22">
        <v>0</v>
      </c>
      <c r="D226" s="22">
        <v>0</v>
      </c>
      <c r="E226" s="22">
        <v>0</v>
      </c>
      <c r="F226" s="39">
        <v>0</v>
      </c>
      <c r="G226" s="39" t="e">
        <f t="shared" si="59"/>
        <v>#DIV/0!</v>
      </c>
      <c r="H226" s="11"/>
    </row>
    <row r="227" spans="1:9" s="4" customFormat="1" ht="21.75" customHeight="1" x14ac:dyDescent="0.25">
      <c r="A227" s="2" t="s">
        <v>3</v>
      </c>
      <c r="B227" s="2"/>
      <c r="C227" s="41">
        <f>C4+C145</f>
        <v>308433571.98000002</v>
      </c>
      <c r="D227" s="41">
        <f>D4+D145</f>
        <v>676041306.19000006</v>
      </c>
      <c r="E227" s="41">
        <f>E4+E145+E219</f>
        <v>394540657.80000001</v>
      </c>
      <c r="F227" s="39">
        <f t="shared" ref="F227" si="69">E227/D227*100</f>
        <v>58.360436586860743</v>
      </c>
      <c r="G227" s="39">
        <f t="shared" ref="G227" si="70">E227/C227*100</f>
        <v>127.91754648082976</v>
      </c>
      <c r="H227" s="5"/>
      <c r="I227" s="5"/>
    </row>
    <row r="228" spans="1:9" hidden="1" x14ac:dyDescent="0.25">
      <c r="A228" s="8"/>
      <c r="B228" s="51"/>
      <c r="C228" s="23"/>
      <c r="D228" s="23"/>
      <c r="E228" s="23"/>
    </row>
    <row r="229" spans="1:9" x14ac:dyDescent="0.25">
      <c r="A229" s="54"/>
      <c r="B229" s="55"/>
      <c r="C229" s="54"/>
      <c r="D229" s="54"/>
      <c r="E229" s="54"/>
      <c r="F229" s="54"/>
    </row>
    <row r="230" spans="1:9" s="18" customFormat="1" ht="47.25" x14ac:dyDescent="0.25">
      <c r="A230" s="60" t="s">
        <v>446</v>
      </c>
      <c r="B230" s="57"/>
      <c r="C230" s="56"/>
      <c r="D230" s="56"/>
      <c r="E230" s="56"/>
      <c r="F230" s="56" t="s">
        <v>4</v>
      </c>
    </row>
    <row r="231" spans="1:9" s="16" customFormat="1" x14ac:dyDescent="0.25">
      <c r="A231" s="58"/>
      <c r="B231" s="59"/>
      <c r="C231" s="58"/>
      <c r="D231" s="58"/>
      <c r="E231" s="58"/>
      <c r="F231" s="58"/>
    </row>
    <row r="232" spans="1:9" s="16" customFormat="1" x14ac:dyDescent="0.25">
      <c r="A232" s="58" t="s">
        <v>388</v>
      </c>
      <c r="B232" s="59"/>
      <c r="C232" s="58"/>
      <c r="D232" s="58"/>
      <c r="E232" s="58"/>
      <c r="F232" s="58"/>
    </row>
    <row r="233" spans="1:9" s="16" customFormat="1" x14ac:dyDescent="0.25">
      <c r="A233" s="58" t="s">
        <v>389</v>
      </c>
      <c r="B233" s="59"/>
      <c r="C233" s="58"/>
      <c r="D233" s="58"/>
      <c r="E233" s="58"/>
      <c r="F233" s="58"/>
    </row>
    <row r="234" spans="1:9" s="16" customFormat="1" x14ac:dyDescent="0.25">
      <c r="A234" s="58"/>
      <c r="B234" s="59"/>
      <c r="C234" s="58"/>
      <c r="D234" s="58"/>
      <c r="E234" s="58"/>
      <c r="F234" s="58"/>
    </row>
    <row r="235" spans="1:9" x14ac:dyDescent="0.25">
      <c r="A235" s="54"/>
      <c r="B235" s="55"/>
      <c r="C235" s="54"/>
      <c r="D235" s="54"/>
      <c r="E235" s="54"/>
      <c r="F235" s="54"/>
    </row>
    <row r="236" spans="1:9" x14ac:dyDescent="0.25">
      <c r="A236" s="54"/>
      <c r="B236" s="55"/>
      <c r="C236" s="54"/>
      <c r="D236" s="54"/>
      <c r="E236" s="54"/>
      <c r="F236" s="54"/>
    </row>
    <row r="237" spans="1:9" x14ac:dyDescent="0.25">
      <c r="A237" s="54"/>
      <c r="B237" s="55"/>
      <c r="C237" s="54"/>
      <c r="D237" s="54"/>
      <c r="E237" s="54"/>
      <c r="F237" s="54"/>
    </row>
    <row r="238" spans="1:9" x14ac:dyDescent="0.25">
      <c r="A238" s="54"/>
      <c r="B238" s="55"/>
      <c r="C238" s="54"/>
      <c r="D238" s="54"/>
      <c r="E238" s="54"/>
      <c r="F238" s="54"/>
    </row>
    <row r="239" spans="1:9" x14ac:dyDescent="0.25">
      <c r="A239" s="54"/>
      <c r="B239" s="55"/>
      <c r="C239" s="54"/>
      <c r="D239" s="54"/>
      <c r="E239" s="54"/>
      <c r="F239" s="54"/>
    </row>
    <row r="240" spans="1:9" x14ac:dyDescent="0.25">
      <c r="A240" s="54"/>
      <c r="B240" s="55"/>
      <c r="C240" s="54"/>
      <c r="D240" s="54"/>
      <c r="E240" s="54"/>
      <c r="F240" s="54"/>
    </row>
    <row r="241" spans="1:6" x14ac:dyDescent="0.25">
      <c r="A241" s="54"/>
      <c r="B241" s="55"/>
      <c r="C241" s="54"/>
      <c r="D241" s="54"/>
      <c r="E241" s="54"/>
      <c r="F241" s="54"/>
    </row>
    <row r="242" spans="1:6" x14ac:dyDescent="0.25">
      <c r="A242" s="54"/>
      <c r="B242" s="55"/>
      <c r="C242" s="54"/>
      <c r="D242" s="54"/>
      <c r="E242" s="54"/>
      <c r="F242" s="54"/>
    </row>
    <row r="243" spans="1:6" x14ac:dyDescent="0.25">
      <c r="A243" s="54"/>
      <c r="B243" s="55"/>
      <c r="C243" s="54"/>
      <c r="D243" s="54"/>
      <c r="E243" s="54"/>
      <c r="F243" s="54"/>
    </row>
    <row r="244" spans="1:6" x14ac:dyDescent="0.25">
      <c r="A244" s="54"/>
      <c r="B244" s="55"/>
      <c r="C244" s="54"/>
      <c r="D244" s="54"/>
      <c r="E244" s="54"/>
      <c r="F244" s="54"/>
    </row>
    <row r="245" spans="1:6" x14ac:dyDescent="0.25">
      <c r="A245" s="54"/>
      <c r="B245" s="55"/>
      <c r="C245" s="54"/>
      <c r="D245" s="54"/>
      <c r="E245" s="54"/>
      <c r="F245" s="54"/>
    </row>
    <row r="246" spans="1:6" x14ac:dyDescent="0.25">
      <c r="A246" s="54"/>
      <c r="B246" s="55"/>
      <c r="C246" s="54"/>
      <c r="D246" s="54"/>
      <c r="E246" s="54"/>
      <c r="F246" s="54"/>
    </row>
    <row r="247" spans="1:6" x14ac:dyDescent="0.25">
      <c r="A247" s="54"/>
      <c r="B247" s="55"/>
      <c r="C247" s="54"/>
      <c r="D247" s="54"/>
      <c r="E247" s="54"/>
      <c r="F247" s="54"/>
    </row>
    <row r="248" spans="1:6" x14ac:dyDescent="0.25">
      <c r="A248" s="54"/>
      <c r="B248" s="55"/>
      <c r="C248" s="54"/>
      <c r="D248" s="54"/>
      <c r="E248" s="54"/>
      <c r="F248" s="54"/>
    </row>
    <row r="249" spans="1:6" x14ac:dyDescent="0.25">
      <c r="A249" s="54"/>
      <c r="B249" s="55"/>
      <c r="C249" s="54"/>
      <c r="D249" s="54"/>
      <c r="E249" s="54"/>
      <c r="F249" s="54"/>
    </row>
    <row r="250" spans="1:6" x14ac:dyDescent="0.25">
      <c r="A250" s="54"/>
      <c r="B250" s="55"/>
      <c r="C250" s="54"/>
      <c r="D250" s="54"/>
      <c r="E250" s="54"/>
      <c r="F250" s="54"/>
    </row>
    <row r="251" spans="1:6" x14ac:dyDescent="0.25">
      <c r="A251" s="54"/>
      <c r="B251" s="55"/>
      <c r="C251" s="54"/>
      <c r="D251" s="54"/>
      <c r="E251" s="54"/>
      <c r="F251" s="54"/>
    </row>
    <row r="252" spans="1:6" x14ac:dyDescent="0.25">
      <c r="A252" s="54"/>
      <c r="B252" s="55"/>
      <c r="C252" s="54"/>
      <c r="D252" s="54"/>
      <c r="E252" s="54"/>
      <c r="F252" s="54"/>
    </row>
    <row r="253" spans="1:6" x14ac:dyDescent="0.25">
      <c r="A253" s="54"/>
      <c r="B253" s="55"/>
      <c r="C253" s="54"/>
      <c r="D253" s="54"/>
      <c r="E253" s="54"/>
      <c r="F253" s="54"/>
    </row>
    <row r="254" spans="1:6" x14ac:dyDescent="0.25">
      <c r="A254" s="54"/>
      <c r="B254" s="55"/>
      <c r="C254" s="54"/>
      <c r="D254" s="54"/>
      <c r="E254" s="54"/>
      <c r="F254" s="54"/>
    </row>
    <row r="255" spans="1:6" x14ac:dyDescent="0.25">
      <c r="A255" s="54"/>
      <c r="B255" s="55"/>
      <c r="C255" s="54"/>
      <c r="D255" s="54"/>
      <c r="E255" s="54"/>
      <c r="F255" s="54"/>
    </row>
    <row r="256" spans="1:6" x14ac:dyDescent="0.25">
      <c r="A256" s="54"/>
      <c r="B256" s="55"/>
      <c r="C256" s="54"/>
      <c r="D256" s="54"/>
      <c r="E256" s="54"/>
      <c r="F256" s="54"/>
    </row>
    <row r="257" spans="1:6" x14ac:dyDescent="0.25">
      <c r="A257" s="54"/>
      <c r="B257" s="55"/>
      <c r="C257" s="54"/>
      <c r="D257" s="54"/>
      <c r="E257" s="54"/>
      <c r="F257" s="54"/>
    </row>
    <row r="258" spans="1:6" x14ac:dyDescent="0.25">
      <c r="A258" s="54"/>
      <c r="B258" s="55"/>
      <c r="C258" s="54"/>
      <c r="D258" s="54"/>
      <c r="E258" s="54"/>
      <c r="F258" s="54"/>
    </row>
    <row r="259" spans="1:6" x14ac:dyDescent="0.25">
      <c r="A259" s="54"/>
      <c r="B259" s="55"/>
      <c r="C259" s="54"/>
      <c r="D259" s="54"/>
      <c r="E259" s="54"/>
      <c r="F259" s="54"/>
    </row>
    <row r="260" spans="1:6" x14ac:dyDescent="0.25">
      <c r="A260" s="54"/>
      <c r="B260" s="55"/>
      <c r="C260" s="54"/>
      <c r="D260" s="54"/>
      <c r="E260" s="54"/>
      <c r="F260" s="54"/>
    </row>
    <row r="261" spans="1:6" x14ac:dyDescent="0.25">
      <c r="A261" s="54"/>
      <c r="B261" s="55"/>
      <c r="C261" s="54"/>
      <c r="D261" s="54"/>
      <c r="E261" s="54"/>
      <c r="F261" s="54"/>
    </row>
    <row r="262" spans="1:6" x14ac:dyDescent="0.25">
      <c r="A262" s="54"/>
      <c r="B262" s="55"/>
      <c r="C262" s="54"/>
      <c r="D262" s="54"/>
      <c r="E262" s="54"/>
      <c r="F262" s="54"/>
    </row>
    <row r="263" spans="1:6" x14ac:dyDescent="0.25">
      <c r="A263" s="54"/>
      <c r="B263" s="55"/>
      <c r="C263" s="54"/>
      <c r="D263" s="54"/>
      <c r="E263" s="54"/>
      <c r="F263" s="54"/>
    </row>
    <row r="264" spans="1:6" x14ac:dyDescent="0.25">
      <c r="A264" s="54"/>
      <c r="B264" s="55"/>
      <c r="C264" s="54"/>
      <c r="D264" s="54"/>
      <c r="E264" s="54"/>
      <c r="F264" s="54"/>
    </row>
    <row r="265" spans="1:6" x14ac:dyDescent="0.25">
      <c r="A265" s="54"/>
      <c r="B265" s="55"/>
      <c r="C265" s="54"/>
      <c r="D265" s="54"/>
      <c r="E265" s="54"/>
      <c r="F265" s="54"/>
    </row>
    <row r="266" spans="1:6" x14ac:dyDescent="0.25">
      <c r="A266" s="54"/>
      <c r="B266" s="55"/>
      <c r="C266" s="54"/>
      <c r="D266" s="54"/>
      <c r="E266" s="54"/>
      <c r="F266" s="54"/>
    </row>
    <row r="267" spans="1:6" x14ac:dyDescent="0.25">
      <c r="A267" s="54"/>
      <c r="B267" s="55"/>
      <c r="C267" s="54"/>
      <c r="D267" s="54"/>
      <c r="E267" s="54"/>
      <c r="F267" s="54"/>
    </row>
    <row r="268" spans="1:6" x14ac:dyDescent="0.25">
      <c r="A268" s="54"/>
      <c r="B268" s="55"/>
      <c r="C268" s="54"/>
      <c r="D268" s="54"/>
      <c r="E268" s="54"/>
      <c r="F268" s="54"/>
    </row>
    <row r="269" spans="1:6" x14ac:dyDescent="0.25">
      <c r="A269" s="54"/>
      <c r="B269" s="55"/>
      <c r="C269" s="54"/>
      <c r="D269" s="54"/>
      <c r="E269" s="54"/>
      <c r="F269" s="54"/>
    </row>
    <row r="270" spans="1:6" x14ac:dyDescent="0.25">
      <c r="A270" s="54"/>
      <c r="B270" s="55"/>
      <c r="C270" s="54"/>
      <c r="D270" s="54"/>
      <c r="E270" s="54"/>
      <c r="F270" s="54"/>
    </row>
    <row r="271" spans="1:6" x14ac:dyDescent="0.25">
      <c r="A271" s="54"/>
      <c r="B271" s="55"/>
      <c r="C271" s="54"/>
      <c r="D271" s="54"/>
      <c r="E271" s="54"/>
      <c r="F271" s="54"/>
    </row>
    <row r="272" spans="1:6" x14ac:dyDescent="0.25">
      <c r="A272" s="54"/>
      <c r="B272" s="55"/>
      <c r="C272" s="54"/>
      <c r="D272" s="54"/>
      <c r="E272" s="54"/>
      <c r="F272" s="54"/>
    </row>
    <row r="273" spans="1:6" x14ac:dyDescent="0.25">
      <c r="A273" s="54"/>
      <c r="B273" s="55"/>
      <c r="C273" s="54"/>
      <c r="D273" s="54"/>
      <c r="E273" s="54"/>
      <c r="F273" s="54"/>
    </row>
    <row r="274" spans="1:6" x14ac:dyDescent="0.25">
      <c r="A274" s="54"/>
      <c r="B274" s="55"/>
      <c r="C274" s="54"/>
      <c r="D274" s="54"/>
      <c r="E274" s="54"/>
      <c r="F274" s="54"/>
    </row>
    <row r="275" spans="1:6" x14ac:dyDescent="0.25">
      <c r="A275" s="54"/>
      <c r="B275" s="55"/>
      <c r="C275" s="54"/>
      <c r="D275" s="54"/>
      <c r="E275" s="54"/>
      <c r="F275" s="54"/>
    </row>
    <row r="276" spans="1:6" x14ac:dyDescent="0.25">
      <c r="A276" s="54"/>
      <c r="B276" s="55"/>
      <c r="C276" s="54"/>
      <c r="D276" s="54"/>
      <c r="E276" s="54"/>
      <c r="F276" s="54"/>
    </row>
    <row r="277" spans="1:6" x14ac:dyDescent="0.25">
      <c r="A277" s="54"/>
      <c r="B277" s="55"/>
      <c r="C277" s="54"/>
      <c r="D277" s="54"/>
      <c r="E277" s="54"/>
      <c r="F277" s="54"/>
    </row>
    <row r="278" spans="1:6" x14ac:dyDescent="0.25">
      <c r="A278" s="54"/>
      <c r="B278" s="55"/>
      <c r="C278" s="54"/>
      <c r="D278" s="54"/>
      <c r="E278" s="54"/>
      <c r="F278" s="54"/>
    </row>
    <row r="279" spans="1:6" x14ac:dyDescent="0.25">
      <c r="A279" s="54"/>
      <c r="B279" s="55"/>
      <c r="C279" s="54"/>
      <c r="D279" s="54"/>
      <c r="E279" s="54"/>
      <c r="F279" s="54"/>
    </row>
    <row r="280" spans="1:6" x14ac:dyDescent="0.25">
      <c r="A280" s="54"/>
      <c r="B280" s="55"/>
      <c r="C280" s="54"/>
      <c r="D280" s="54"/>
      <c r="E280" s="54"/>
      <c r="F280" s="54"/>
    </row>
    <row r="281" spans="1:6" x14ac:dyDescent="0.25">
      <c r="A281" s="54"/>
      <c r="B281" s="55"/>
      <c r="C281" s="54"/>
      <c r="D281" s="54"/>
      <c r="E281" s="54"/>
      <c r="F281" s="54"/>
    </row>
    <row r="282" spans="1:6" x14ac:dyDescent="0.25">
      <c r="A282" s="54"/>
      <c r="B282" s="55"/>
      <c r="C282" s="54"/>
      <c r="D282" s="54"/>
      <c r="E282" s="54"/>
      <c r="F282" s="54"/>
    </row>
    <row r="283" spans="1:6" x14ac:dyDescent="0.25">
      <c r="A283" s="54"/>
      <c r="B283" s="55"/>
      <c r="C283" s="54"/>
      <c r="D283" s="54"/>
      <c r="E283" s="54"/>
      <c r="F283" s="54"/>
    </row>
    <row r="284" spans="1:6" x14ac:dyDescent="0.25">
      <c r="A284" s="54"/>
      <c r="B284" s="55"/>
      <c r="C284" s="54"/>
      <c r="D284" s="54"/>
      <c r="E284" s="54"/>
      <c r="F284" s="54"/>
    </row>
    <row r="285" spans="1:6" x14ac:dyDescent="0.25">
      <c r="A285" s="54"/>
      <c r="B285" s="55"/>
      <c r="C285" s="54"/>
      <c r="D285" s="54"/>
      <c r="E285" s="54"/>
      <c r="F285" s="54"/>
    </row>
    <row r="286" spans="1:6" x14ac:dyDescent="0.25">
      <c r="A286" s="54"/>
      <c r="B286" s="55"/>
      <c r="C286" s="54"/>
      <c r="D286" s="54"/>
      <c r="E286" s="54"/>
      <c r="F286" s="54"/>
    </row>
    <row r="287" spans="1:6" x14ac:dyDescent="0.25">
      <c r="A287" s="54"/>
      <c r="B287" s="55"/>
      <c r="C287" s="54"/>
      <c r="D287" s="54"/>
      <c r="E287" s="54"/>
      <c r="F287" s="54"/>
    </row>
    <row r="288" spans="1:6" x14ac:dyDescent="0.25">
      <c r="A288" s="54"/>
      <c r="B288" s="55"/>
      <c r="C288" s="54"/>
      <c r="D288" s="54"/>
      <c r="E288" s="54"/>
      <c r="F288" s="54"/>
    </row>
    <row r="289" spans="1:6" x14ac:dyDescent="0.25">
      <c r="A289" s="54"/>
      <c r="B289" s="55"/>
      <c r="C289" s="54"/>
      <c r="D289" s="54"/>
      <c r="E289" s="54"/>
      <c r="F289" s="54"/>
    </row>
    <row r="290" spans="1:6" x14ac:dyDescent="0.25">
      <c r="A290" s="54"/>
      <c r="B290" s="55"/>
      <c r="C290" s="54"/>
      <c r="D290" s="54"/>
      <c r="E290" s="54"/>
      <c r="F290" s="54"/>
    </row>
    <row r="291" spans="1:6" x14ac:dyDescent="0.25">
      <c r="A291" s="54"/>
      <c r="B291" s="55"/>
      <c r="C291" s="54"/>
      <c r="D291" s="54"/>
      <c r="E291" s="54"/>
      <c r="F291" s="54"/>
    </row>
    <row r="292" spans="1:6" x14ac:dyDescent="0.25">
      <c r="A292" s="54"/>
      <c r="B292" s="55"/>
      <c r="C292" s="54"/>
      <c r="D292" s="54"/>
      <c r="E292" s="54"/>
      <c r="F292" s="54"/>
    </row>
    <row r="293" spans="1:6" x14ac:dyDescent="0.25">
      <c r="A293" s="54"/>
      <c r="B293" s="55"/>
      <c r="C293" s="54"/>
      <c r="D293" s="54"/>
      <c r="E293" s="54"/>
      <c r="F293" s="54"/>
    </row>
    <row r="294" spans="1:6" x14ac:dyDescent="0.25">
      <c r="A294" s="54"/>
      <c r="B294" s="55"/>
      <c r="C294" s="54"/>
      <c r="D294" s="54"/>
      <c r="E294" s="54"/>
      <c r="F294" s="54"/>
    </row>
    <row r="295" spans="1:6" x14ac:dyDescent="0.25">
      <c r="A295" s="54"/>
      <c r="B295" s="55"/>
      <c r="C295" s="54"/>
      <c r="D295" s="54"/>
      <c r="E295" s="54"/>
      <c r="F295" s="54"/>
    </row>
    <row r="296" spans="1:6" x14ac:dyDescent="0.25">
      <c r="A296" s="54"/>
      <c r="B296" s="55"/>
      <c r="C296" s="54"/>
      <c r="D296" s="54"/>
      <c r="E296" s="54"/>
      <c r="F296" s="54"/>
    </row>
    <row r="297" spans="1:6" x14ac:dyDescent="0.25">
      <c r="A297" s="54"/>
      <c r="B297" s="55"/>
      <c r="C297" s="54"/>
      <c r="D297" s="54"/>
      <c r="E297" s="54"/>
      <c r="F297" s="54"/>
    </row>
    <row r="298" spans="1:6" x14ac:dyDescent="0.25">
      <c r="A298" s="54"/>
      <c r="B298" s="55"/>
      <c r="C298" s="54"/>
      <c r="D298" s="54"/>
      <c r="E298" s="54"/>
      <c r="F298" s="54"/>
    </row>
    <row r="299" spans="1:6" x14ac:dyDescent="0.25">
      <c r="A299" s="54"/>
      <c r="B299" s="55"/>
      <c r="C299" s="54"/>
      <c r="D299" s="54"/>
      <c r="E299" s="54"/>
      <c r="F299" s="54"/>
    </row>
    <row r="300" spans="1:6" x14ac:dyDescent="0.25">
      <c r="A300" s="54"/>
      <c r="B300" s="55"/>
      <c r="C300" s="54"/>
      <c r="D300" s="54"/>
      <c r="E300" s="54"/>
      <c r="F300" s="54"/>
    </row>
    <row r="301" spans="1:6" x14ac:dyDescent="0.25">
      <c r="A301" s="54"/>
      <c r="B301" s="55"/>
      <c r="C301" s="54"/>
      <c r="D301" s="54"/>
      <c r="E301" s="54"/>
      <c r="F301" s="54"/>
    </row>
    <row r="302" spans="1:6" x14ac:dyDescent="0.25">
      <c r="A302" s="54"/>
      <c r="B302" s="55"/>
      <c r="C302" s="54"/>
      <c r="D302" s="54"/>
      <c r="E302" s="54"/>
      <c r="F302" s="54"/>
    </row>
    <row r="303" spans="1:6" x14ac:dyDescent="0.25">
      <c r="A303" s="54"/>
      <c r="B303" s="55"/>
      <c r="C303" s="54"/>
      <c r="D303" s="54"/>
      <c r="E303" s="54"/>
      <c r="F303" s="54"/>
    </row>
    <row r="304" spans="1:6" x14ac:dyDescent="0.25">
      <c r="A304" s="54"/>
      <c r="B304" s="55"/>
      <c r="C304" s="54"/>
      <c r="D304" s="54"/>
      <c r="E304" s="54"/>
      <c r="F304" s="54"/>
    </row>
    <row r="305" spans="1:6" x14ac:dyDescent="0.25">
      <c r="A305" s="54"/>
      <c r="B305" s="55"/>
      <c r="C305" s="54"/>
      <c r="D305" s="54"/>
      <c r="E305" s="54"/>
      <c r="F305" s="54"/>
    </row>
    <row r="306" spans="1:6" x14ac:dyDescent="0.25">
      <c r="A306" s="54"/>
      <c r="B306" s="55"/>
      <c r="C306" s="54"/>
      <c r="D306" s="54"/>
      <c r="E306" s="54"/>
      <c r="F306" s="54"/>
    </row>
    <row r="307" spans="1:6" x14ac:dyDescent="0.25">
      <c r="A307" s="54"/>
      <c r="B307" s="55"/>
      <c r="C307" s="54"/>
      <c r="D307" s="54"/>
      <c r="E307" s="54"/>
      <c r="F307" s="54"/>
    </row>
    <row r="308" spans="1:6" x14ac:dyDescent="0.25">
      <c r="A308" s="54"/>
      <c r="B308" s="55"/>
      <c r="C308" s="54"/>
      <c r="D308" s="54"/>
      <c r="E308" s="54"/>
      <c r="F308" s="54"/>
    </row>
    <row r="309" spans="1:6" x14ac:dyDescent="0.25">
      <c r="A309" s="54"/>
      <c r="B309" s="55"/>
      <c r="C309" s="54"/>
      <c r="D309" s="54"/>
      <c r="E309" s="54"/>
      <c r="F309" s="54"/>
    </row>
    <row r="310" spans="1:6" x14ac:dyDescent="0.25">
      <c r="A310" s="54"/>
      <c r="B310" s="55"/>
      <c r="C310" s="54"/>
      <c r="D310" s="54"/>
      <c r="E310" s="54"/>
      <c r="F310" s="54"/>
    </row>
    <row r="311" spans="1:6" x14ac:dyDescent="0.25">
      <c r="A311" s="54"/>
      <c r="B311" s="55"/>
      <c r="C311" s="54"/>
      <c r="D311" s="54"/>
      <c r="E311" s="54"/>
      <c r="F311" s="54"/>
    </row>
    <row r="312" spans="1:6" x14ac:dyDescent="0.25">
      <c r="A312" s="54"/>
      <c r="B312" s="55"/>
      <c r="C312" s="54"/>
      <c r="D312" s="54"/>
      <c r="E312" s="54"/>
      <c r="F312" s="54"/>
    </row>
    <row r="313" spans="1:6" x14ac:dyDescent="0.25">
      <c r="A313" s="54"/>
      <c r="B313" s="55"/>
      <c r="C313" s="54"/>
      <c r="D313" s="54"/>
      <c r="E313" s="54"/>
      <c r="F313" s="54"/>
    </row>
    <row r="314" spans="1:6" x14ac:dyDescent="0.25">
      <c r="A314" s="54"/>
      <c r="B314" s="55"/>
      <c r="C314" s="54"/>
      <c r="D314" s="54"/>
      <c r="E314" s="54"/>
      <c r="F314" s="54"/>
    </row>
    <row r="315" spans="1:6" x14ac:dyDescent="0.25">
      <c r="A315" s="54"/>
      <c r="B315" s="55"/>
      <c r="C315" s="54"/>
      <c r="D315" s="54"/>
      <c r="E315" s="54"/>
      <c r="F315" s="54"/>
    </row>
    <row r="316" spans="1:6" x14ac:dyDescent="0.25">
      <c r="A316" s="54"/>
      <c r="B316" s="55"/>
      <c r="C316" s="54"/>
      <c r="D316" s="54"/>
      <c r="E316" s="54"/>
      <c r="F316" s="54"/>
    </row>
    <row r="317" spans="1:6" x14ac:dyDescent="0.25">
      <c r="A317" s="54"/>
      <c r="B317" s="55"/>
      <c r="C317" s="54"/>
      <c r="D317" s="54"/>
      <c r="E317" s="54"/>
      <c r="F317" s="54"/>
    </row>
    <row r="318" spans="1:6" x14ac:dyDescent="0.25">
      <c r="A318" s="54"/>
      <c r="B318" s="55"/>
      <c r="C318" s="54"/>
      <c r="D318" s="54"/>
      <c r="E318" s="54"/>
      <c r="F318" s="54"/>
    </row>
    <row r="319" spans="1:6" x14ac:dyDescent="0.25">
      <c r="A319" s="54"/>
      <c r="B319" s="55"/>
      <c r="C319" s="54"/>
      <c r="D319" s="54"/>
      <c r="E319" s="54"/>
      <c r="F319" s="54"/>
    </row>
    <row r="320" spans="1:6" x14ac:dyDescent="0.25">
      <c r="A320" s="54"/>
      <c r="B320" s="55"/>
      <c r="C320" s="54"/>
      <c r="D320" s="54"/>
      <c r="E320" s="54"/>
      <c r="F320" s="54"/>
    </row>
    <row r="321" spans="1:6" x14ac:dyDescent="0.25">
      <c r="A321" s="54"/>
      <c r="B321" s="55"/>
      <c r="C321" s="54"/>
      <c r="D321" s="54"/>
      <c r="E321" s="54"/>
      <c r="F321" s="54"/>
    </row>
    <row r="322" spans="1:6" x14ac:dyDescent="0.25">
      <c r="A322" s="54"/>
      <c r="B322" s="55"/>
      <c r="C322" s="54"/>
      <c r="D322" s="54"/>
      <c r="E322" s="54"/>
      <c r="F322" s="54"/>
    </row>
    <row r="323" spans="1:6" x14ac:dyDescent="0.25">
      <c r="A323" s="54"/>
      <c r="B323" s="55"/>
      <c r="C323" s="54"/>
      <c r="D323" s="54"/>
      <c r="E323" s="54"/>
      <c r="F323" s="54"/>
    </row>
    <row r="324" spans="1:6" x14ac:dyDescent="0.25">
      <c r="A324" s="54"/>
      <c r="B324" s="55"/>
      <c r="C324" s="54"/>
      <c r="D324" s="54"/>
      <c r="E324" s="54"/>
      <c r="F324" s="54"/>
    </row>
    <row r="325" spans="1:6" x14ac:dyDescent="0.25">
      <c r="A325" s="54"/>
      <c r="B325" s="55"/>
      <c r="C325" s="54"/>
      <c r="D325" s="54"/>
      <c r="E325" s="54"/>
      <c r="F325" s="54"/>
    </row>
    <row r="326" spans="1:6" x14ac:dyDescent="0.25">
      <c r="A326" s="54"/>
      <c r="B326" s="55"/>
      <c r="C326" s="54"/>
      <c r="D326" s="54"/>
      <c r="E326" s="54"/>
      <c r="F326" s="54"/>
    </row>
    <row r="327" spans="1:6" x14ac:dyDescent="0.25">
      <c r="A327" s="54"/>
      <c r="B327" s="55"/>
      <c r="C327" s="54"/>
      <c r="D327" s="54"/>
      <c r="E327" s="54"/>
      <c r="F327" s="54"/>
    </row>
    <row r="328" spans="1:6" x14ac:dyDescent="0.25">
      <c r="A328" s="54"/>
      <c r="B328" s="55"/>
      <c r="C328" s="54"/>
      <c r="D328" s="54"/>
      <c r="E328" s="54"/>
      <c r="F328" s="54"/>
    </row>
    <row r="329" spans="1:6" x14ac:dyDescent="0.25">
      <c r="A329" s="54"/>
      <c r="B329" s="55"/>
      <c r="C329" s="54"/>
      <c r="D329" s="54"/>
      <c r="E329" s="54"/>
      <c r="F329" s="54"/>
    </row>
    <row r="330" spans="1:6" x14ac:dyDescent="0.25">
      <c r="A330" s="54"/>
      <c r="B330" s="55"/>
      <c r="C330" s="54"/>
      <c r="D330" s="54"/>
      <c r="E330" s="54"/>
      <c r="F330" s="54"/>
    </row>
    <row r="331" spans="1:6" x14ac:dyDescent="0.25">
      <c r="A331" s="54"/>
      <c r="B331" s="55"/>
      <c r="C331" s="54"/>
      <c r="D331" s="54"/>
      <c r="E331" s="54"/>
      <c r="F331" s="54"/>
    </row>
    <row r="332" spans="1:6" x14ac:dyDescent="0.25">
      <c r="A332" s="54"/>
      <c r="B332" s="55"/>
      <c r="C332" s="54"/>
      <c r="D332" s="54"/>
      <c r="E332" s="54"/>
      <c r="F332" s="54"/>
    </row>
    <row r="333" spans="1:6" x14ac:dyDescent="0.25">
      <c r="A333" s="54"/>
      <c r="B333" s="55"/>
      <c r="C333" s="54"/>
      <c r="D333" s="54"/>
      <c r="E333" s="54"/>
      <c r="F333" s="54"/>
    </row>
    <row r="334" spans="1:6" x14ac:dyDescent="0.25">
      <c r="A334" s="54"/>
      <c r="B334" s="55"/>
      <c r="C334" s="54"/>
      <c r="D334" s="54"/>
      <c r="E334" s="54"/>
      <c r="F334" s="54"/>
    </row>
    <row r="335" spans="1:6" x14ac:dyDescent="0.25">
      <c r="A335" s="54"/>
      <c r="B335" s="55"/>
      <c r="C335" s="54"/>
      <c r="D335" s="54"/>
      <c r="E335" s="54"/>
      <c r="F335" s="54"/>
    </row>
    <row r="336" spans="1:6" x14ac:dyDescent="0.25">
      <c r="A336" s="54"/>
      <c r="B336" s="55"/>
      <c r="C336" s="54"/>
      <c r="D336" s="54"/>
      <c r="E336" s="54"/>
      <c r="F336" s="54"/>
    </row>
    <row r="337" spans="1:6" x14ac:dyDescent="0.25">
      <c r="A337" s="54"/>
      <c r="B337" s="55"/>
      <c r="C337" s="54"/>
      <c r="D337" s="54"/>
      <c r="E337" s="54"/>
      <c r="F337" s="54"/>
    </row>
    <row r="338" spans="1:6" x14ac:dyDescent="0.25">
      <c r="A338" s="54"/>
      <c r="B338" s="55"/>
      <c r="C338" s="54"/>
      <c r="D338" s="54"/>
      <c r="E338" s="54"/>
      <c r="F338" s="54"/>
    </row>
    <row r="339" spans="1:6" x14ac:dyDescent="0.25">
      <c r="A339" s="54"/>
      <c r="B339" s="55"/>
      <c r="C339" s="54"/>
      <c r="D339" s="54"/>
      <c r="E339" s="54"/>
      <c r="F339" s="54"/>
    </row>
    <row r="340" spans="1:6" x14ac:dyDescent="0.25">
      <c r="A340" s="54"/>
      <c r="B340" s="55"/>
      <c r="C340" s="54"/>
      <c r="D340" s="54"/>
      <c r="E340" s="54"/>
      <c r="F340" s="54"/>
    </row>
    <row r="341" spans="1:6" x14ac:dyDescent="0.25">
      <c r="A341" s="54"/>
      <c r="B341" s="55"/>
      <c r="C341" s="54"/>
      <c r="D341" s="54"/>
      <c r="E341" s="54"/>
      <c r="F341" s="54"/>
    </row>
    <row r="342" spans="1:6" x14ac:dyDescent="0.25">
      <c r="A342" s="54"/>
      <c r="B342" s="55"/>
      <c r="C342" s="54"/>
      <c r="D342" s="54"/>
      <c r="E342" s="54"/>
      <c r="F342" s="54"/>
    </row>
    <row r="343" spans="1:6" x14ac:dyDescent="0.25">
      <c r="A343" s="54"/>
      <c r="B343" s="55"/>
      <c r="C343" s="54"/>
      <c r="D343" s="54"/>
      <c r="E343" s="54"/>
      <c r="F343" s="54"/>
    </row>
    <row r="344" spans="1:6" x14ac:dyDescent="0.25">
      <c r="A344" s="54"/>
      <c r="B344" s="55"/>
      <c r="C344" s="54"/>
      <c r="D344" s="54"/>
      <c r="E344" s="54"/>
      <c r="F344" s="54"/>
    </row>
    <row r="345" spans="1:6" x14ac:dyDescent="0.25">
      <c r="A345" s="54"/>
      <c r="B345" s="55"/>
      <c r="C345" s="54"/>
      <c r="D345" s="54"/>
      <c r="E345" s="54"/>
      <c r="F345" s="54"/>
    </row>
    <row r="346" spans="1:6" x14ac:dyDescent="0.25">
      <c r="A346" s="54"/>
      <c r="B346" s="55"/>
      <c r="C346" s="54"/>
      <c r="D346" s="54"/>
      <c r="E346" s="54"/>
      <c r="F346" s="54"/>
    </row>
    <row r="347" spans="1:6" x14ac:dyDescent="0.25">
      <c r="A347" s="54"/>
      <c r="B347" s="55"/>
      <c r="C347" s="54"/>
      <c r="D347" s="54"/>
      <c r="E347" s="54"/>
      <c r="F347" s="54"/>
    </row>
    <row r="348" spans="1:6" x14ac:dyDescent="0.25">
      <c r="A348" s="54"/>
      <c r="B348" s="55"/>
      <c r="C348" s="54"/>
      <c r="D348" s="54"/>
      <c r="E348" s="54"/>
      <c r="F348" s="54"/>
    </row>
    <row r="349" spans="1:6" x14ac:dyDescent="0.25">
      <c r="A349" s="54"/>
      <c r="B349" s="55"/>
      <c r="C349" s="54"/>
      <c r="D349" s="54"/>
      <c r="E349" s="54"/>
      <c r="F349" s="54"/>
    </row>
    <row r="350" spans="1:6" x14ac:dyDescent="0.25">
      <c r="A350" s="54"/>
      <c r="B350" s="55"/>
      <c r="C350" s="54"/>
      <c r="D350" s="54"/>
      <c r="E350" s="54"/>
      <c r="F350" s="54"/>
    </row>
    <row r="351" spans="1:6" x14ac:dyDescent="0.25">
      <c r="A351" s="54"/>
      <c r="B351" s="55"/>
      <c r="C351" s="54"/>
      <c r="D351" s="54"/>
      <c r="E351" s="54"/>
      <c r="F351" s="54"/>
    </row>
    <row r="352" spans="1:6" x14ac:dyDescent="0.25">
      <c r="A352" s="54"/>
      <c r="B352" s="55"/>
      <c r="C352" s="54"/>
      <c r="D352" s="54"/>
      <c r="E352" s="54"/>
      <c r="F352" s="54"/>
    </row>
    <row r="353" spans="1:6" x14ac:dyDescent="0.25">
      <c r="A353" s="54"/>
      <c r="B353" s="55"/>
      <c r="C353" s="54"/>
      <c r="D353" s="54"/>
      <c r="E353" s="54"/>
      <c r="F353" s="54"/>
    </row>
    <row r="354" spans="1:6" x14ac:dyDescent="0.25">
      <c r="A354" s="54"/>
      <c r="B354" s="55"/>
      <c r="C354" s="54"/>
      <c r="D354" s="54"/>
      <c r="E354" s="54"/>
      <c r="F354" s="54"/>
    </row>
    <row r="355" spans="1:6" x14ac:dyDescent="0.25">
      <c r="A355" s="54"/>
      <c r="B355" s="55"/>
      <c r="C355" s="54"/>
      <c r="D355" s="54"/>
      <c r="E355" s="54"/>
      <c r="F355" s="54"/>
    </row>
    <row r="356" spans="1:6" x14ac:dyDescent="0.25">
      <c r="A356" s="54"/>
      <c r="B356" s="55"/>
      <c r="C356" s="54"/>
      <c r="D356" s="54"/>
      <c r="E356" s="54"/>
      <c r="F356" s="54"/>
    </row>
    <row r="357" spans="1:6" x14ac:dyDescent="0.25">
      <c r="A357" s="54"/>
      <c r="B357" s="55"/>
      <c r="C357" s="54"/>
      <c r="D357" s="54"/>
      <c r="E357" s="54"/>
      <c r="F357" s="54"/>
    </row>
    <row r="358" spans="1:6" x14ac:dyDescent="0.25">
      <c r="A358" s="54"/>
      <c r="B358" s="55"/>
      <c r="C358" s="54"/>
      <c r="D358" s="54"/>
      <c r="E358" s="54"/>
      <c r="F358" s="54"/>
    </row>
    <row r="359" spans="1:6" x14ac:dyDescent="0.25">
      <c r="A359" s="54"/>
      <c r="B359" s="55"/>
      <c r="C359" s="54"/>
      <c r="D359" s="54"/>
      <c r="E359" s="54"/>
      <c r="F359" s="54"/>
    </row>
    <row r="360" spans="1:6" x14ac:dyDescent="0.25">
      <c r="A360" s="54"/>
      <c r="B360" s="55"/>
      <c r="C360" s="54"/>
      <c r="D360" s="54"/>
      <c r="E360" s="54"/>
      <c r="F360" s="54"/>
    </row>
    <row r="361" spans="1:6" x14ac:dyDescent="0.25">
      <c r="A361" s="54"/>
      <c r="B361" s="55"/>
      <c r="C361" s="54"/>
      <c r="D361" s="54"/>
      <c r="E361" s="54"/>
      <c r="F361" s="54"/>
    </row>
    <row r="362" spans="1:6" x14ac:dyDescent="0.25">
      <c r="A362" s="54"/>
      <c r="B362" s="55"/>
      <c r="C362" s="54"/>
      <c r="D362" s="54"/>
      <c r="E362" s="54"/>
      <c r="F362" s="54"/>
    </row>
    <row r="363" spans="1:6" x14ac:dyDescent="0.25">
      <c r="A363" s="54"/>
      <c r="B363" s="55"/>
      <c r="C363" s="54"/>
      <c r="D363" s="54"/>
      <c r="E363" s="54"/>
      <c r="F363" s="54"/>
    </row>
    <row r="364" spans="1:6" x14ac:dyDescent="0.25">
      <c r="A364" s="54"/>
      <c r="B364" s="55"/>
      <c r="C364" s="54"/>
      <c r="D364" s="54"/>
      <c r="E364" s="54"/>
      <c r="F364" s="54"/>
    </row>
    <row r="365" spans="1:6" x14ac:dyDescent="0.25">
      <c r="A365" s="54"/>
      <c r="B365" s="55"/>
      <c r="C365" s="54"/>
      <c r="D365" s="54"/>
      <c r="E365" s="54"/>
      <c r="F365" s="54"/>
    </row>
    <row r="366" spans="1:6" x14ac:dyDescent="0.25">
      <c r="A366" s="54"/>
      <c r="B366" s="55"/>
      <c r="C366" s="54"/>
      <c r="D366" s="54"/>
      <c r="E366" s="54"/>
      <c r="F366" s="54"/>
    </row>
    <row r="367" spans="1:6" x14ac:dyDescent="0.25">
      <c r="A367" s="54"/>
      <c r="B367" s="55"/>
      <c r="C367" s="54"/>
      <c r="D367" s="54"/>
      <c r="E367" s="54"/>
      <c r="F367" s="54"/>
    </row>
    <row r="368" spans="1:6" x14ac:dyDescent="0.25">
      <c r="A368" s="54"/>
      <c r="B368" s="55"/>
      <c r="C368" s="54"/>
      <c r="D368" s="54"/>
      <c r="E368" s="54"/>
      <c r="F368" s="54"/>
    </row>
    <row r="369" spans="1:6" x14ac:dyDescent="0.25">
      <c r="A369" s="54"/>
      <c r="B369" s="55"/>
      <c r="C369" s="54"/>
      <c r="D369" s="54"/>
      <c r="E369" s="54"/>
      <c r="F369" s="54"/>
    </row>
    <row r="370" spans="1:6" x14ac:dyDescent="0.25">
      <c r="A370" s="54"/>
      <c r="B370" s="55"/>
      <c r="C370" s="54"/>
      <c r="D370" s="54"/>
      <c r="E370" s="54"/>
      <c r="F370" s="54"/>
    </row>
    <row r="371" spans="1:6" x14ac:dyDescent="0.25">
      <c r="A371" s="54"/>
      <c r="B371" s="55"/>
      <c r="C371" s="54"/>
      <c r="D371" s="54"/>
      <c r="E371" s="54"/>
      <c r="F371" s="54"/>
    </row>
    <row r="372" spans="1:6" x14ac:dyDescent="0.25">
      <c r="A372" s="54"/>
      <c r="B372" s="55"/>
      <c r="C372" s="54"/>
      <c r="D372" s="54"/>
      <c r="E372" s="54"/>
      <c r="F372" s="54"/>
    </row>
    <row r="373" spans="1:6" x14ac:dyDescent="0.25">
      <c r="A373" s="54"/>
      <c r="B373" s="55"/>
      <c r="C373" s="54"/>
      <c r="D373" s="54"/>
      <c r="E373" s="54"/>
      <c r="F373" s="54"/>
    </row>
    <row r="374" spans="1:6" x14ac:dyDescent="0.25">
      <c r="A374" s="54"/>
      <c r="B374" s="55"/>
      <c r="C374" s="54"/>
      <c r="D374" s="54"/>
      <c r="E374" s="54"/>
      <c r="F374" s="54"/>
    </row>
    <row r="375" spans="1:6" x14ac:dyDescent="0.25">
      <c r="A375" s="54"/>
      <c r="B375" s="55"/>
      <c r="C375" s="54"/>
      <c r="D375" s="54"/>
      <c r="E375" s="54"/>
      <c r="F375" s="54"/>
    </row>
    <row r="376" spans="1:6" x14ac:dyDescent="0.25">
      <c r="A376" s="54"/>
      <c r="B376" s="55"/>
      <c r="C376" s="54"/>
      <c r="D376" s="54"/>
      <c r="E376" s="54"/>
      <c r="F376" s="54"/>
    </row>
    <row r="377" spans="1:6" x14ac:dyDescent="0.25">
      <c r="A377" s="54"/>
      <c r="B377" s="55"/>
      <c r="C377" s="54"/>
      <c r="D377" s="54"/>
      <c r="E377" s="54"/>
      <c r="F377" s="54"/>
    </row>
    <row r="378" spans="1:6" x14ac:dyDescent="0.25">
      <c r="A378" s="54"/>
      <c r="B378" s="55"/>
      <c r="C378" s="54"/>
      <c r="D378" s="54"/>
      <c r="E378" s="54"/>
      <c r="F378" s="54"/>
    </row>
    <row r="379" spans="1:6" x14ac:dyDescent="0.25">
      <c r="A379" s="54"/>
      <c r="B379" s="55"/>
      <c r="C379" s="54"/>
      <c r="D379" s="54"/>
      <c r="E379" s="54"/>
      <c r="F379" s="54"/>
    </row>
    <row r="380" spans="1:6" x14ac:dyDescent="0.25">
      <c r="A380" s="54"/>
      <c r="B380" s="55"/>
      <c r="C380" s="54"/>
      <c r="D380" s="54"/>
      <c r="E380" s="54"/>
      <c r="F380" s="54"/>
    </row>
    <row r="381" spans="1:6" x14ac:dyDescent="0.25">
      <c r="A381" s="54"/>
      <c r="B381" s="55"/>
      <c r="C381" s="54"/>
      <c r="D381" s="54"/>
      <c r="E381" s="54"/>
      <c r="F381" s="54"/>
    </row>
    <row r="382" spans="1:6" x14ac:dyDescent="0.25">
      <c r="A382" s="54"/>
      <c r="B382" s="55"/>
      <c r="C382" s="54"/>
      <c r="D382" s="54"/>
      <c r="E382" s="54"/>
      <c r="F382" s="54"/>
    </row>
    <row r="383" spans="1:6" x14ac:dyDescent="0.25">
      <c r="A383" s="54"/>
      <c r="B383" s="55"/>
      <c r="C383" s="54"/>
      <c r="D383" s="54"/>
      <c r="E383" s="54"/>
      <c r="F383" s="54"/>
    </row>
    <row r="384" spans="1:6" x14ac:dyDescent="0.25">
      <c r="A384" s="54"/>
      <c r="B384" s="55"/>
      <c r="C384" s="54"/>
      <c r="D384" s="54"/>
      <c r="E384" s="54"/>
      <c r="F384" s="54"/>
    </row>
    <row r="385" spans="1:6" x14ac:dyDescent="0.25">
      <c r="A385" s="54"/>
      <c r="B385" s="55"/>
      <c r="C385" s="54"/>
      <c r="D385" s="54"/>
      <c r="E385" s="54"/>
      <c r="F385" s="54"/>
    </row>
    <row r="386" spans="1:6" x14ac:dyDescent="0.25">
      <c r="A386" s="54"/>
      <c r="B386" s="55"/>
      <c r="C386" s="54"/>
      <c r="D386" s="54"/>
      <c r="E386" s="54"/>
      <c r="F386" s="54"/>
    </row>
    <row r="387" spans="1:6" x14ac:dyDescent="0.25">
      <c r="A387" s="54"/>
      <c r="B387" s="55"/>
      <c r="C387" s="54"/>
      <c r="D387" s="54"/>
      <c r="E387" s="54"/>
      <c r="F387" s="54"/>
    </row>
  </sheetData>
  <mergeCells count="1">
    <mergeCell ref="A1:G1"/>
  </mergeCells>
  <pageMargins left="0.51181102362204722" right="0.11811023622047245" top="0.15748031496062992" bottom="0.35433070866141736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2024-10-11T09:28:58Z</dcterms:modified>
</cp:coreProperties>
</file>