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Консолидация" sheetId="2" r:id="rId1"/>
  </sheets>
  <definedNames>
    <definedName name="_xlnm.Print_Titles" localSheetId="0">Консолидация!$4:$6</definedName>
  </definedNames>
  <calcPr calcId="145621"/>
</workbook>
</file>

<file path=xl/calcChain.xml><?xml version="1.0" encoding="utf-8"?>
<calcChain xmlns="http://schemas.openxmlformats.org/spreadsheetml/2006/main">
  <c r="C45" i="2" l="1"/>
  <c r="C41" i="2"/>
  <c r="C38" i="2"/>
  <c r="C32" i="2"/>
  <c r="C30" i="2"/>
  <c r="C25" i="2"/>
  <c r="C19" i="2"/>
  <c r="C17" i="2"/>
  <c r="C15" i="2"/>
  <c r="C7" i="2"/>
  <c r="C49" i="2" s="1"/>
  <c r="D45" i="2" l="1"/>
  <c r="E45" i="2"/>
  <c r="F48" i="2"/>
  <c r="G10" i="2" l="1"/>
  <c r="D30" i="2" l="1"/>
  <c r="E30" i="2"/>
  <c r="F29" i="2"/>
  <c r="G29" i="2"/>
  <c r="F31" i="2"/>
  <c r="G31" i="2"/>
  <c r="F30" i="2" l="1"/>
  <c r="G30" i="2"/>
  <c r="F8" i="2"/>
  <c r="G8" i="2"/>
  <c r="F9" i="2"/>
  <c r="G9" i="2"/>
  <c r="F10" i="2"/>
  <c r="F11" i="2"/>
  <c r="G11" i="2"/>
  <c r="F12" i="2"/>
  <c r="G12" i="2"/>
  <c r="F13" i="2"/>
  <c r="F14" i="2"/>
  <c r="G14" i="2"/>
  <c r="F16" i="2"/>
  <c r="G16" i="2"/>
  <c r="F18" i="2"/>
  <c r="G18" i="2"/>
  <c r="F20" i="2"/>
  <c r="F21" i="2"/>
  <c r="F22" i="2"/>
  <c r="G22" i="2"/>
  <c r="F23" i="2"/>
  <c r="G23" i="2"/>
  <c r="F24" i="2"/>
  <c r="G24" i="2"/>
  <c r="F26" i="2"/>
  <c r="G26" i="2"/>
  <c r="F27" i="2"/>
  <c r="G27" i="2"/>
  <c r="F28" i="2"/>
  <c r="G28" i="2"/>
  <c r="F33" i="2"/>
  <c r="G33" i="2"/>
  <c r="F34" i="2"/>
  <c r="G34" i="2"/>
  <c r="F35" i="2"/>
  <c r="G35" i="2"/>
  <c r="F36" i="2"/>
  <c r="F37" i="2"/>
  <c r="G37" i="2"/>
  <c r="F39" i="2"/>
  <c r="G39" i="2"/>
  <c r="F40" i="2"/>
  <c r="F42" i="2"/>
  <c r="G42" i="2"/>
  <c r="F43" i="2"/>
  <c r="G43" i="2"/>
  <c r="F44" i="2"/>
  <c r="G44" i="2"/>
  <c r="F46" i="2"/>
  <c r="E15" i="2" l="1"/>
  <c r="G15" i="2" s="1"/>
  <c r="D15" i="2"/>
  <c r="D17" i="2"/>
  <c r="E17" i="2"/>
  <c r="G17" i="2" s="1"/>
  <c r="D25" i="2"/>
  <c r="E25" i="2"/>
  <c r="G25" i="2" s="1"/>
  <c r="D32" i="2"/>
  <c r="E32" i="2"/>
  <c r="G32" i="2" s="1"/>
  <c r="F15" i="2" l="1"/>
  <c r="F17" i="2"/>
  <c r="F25" i="2"/>
  <c r="F32" i="2"/>
  <c r="G45" i="2"/>
  <c r="F45" i="2" l="1"/>
  <c r="F47" i="2"/>
  <c r="G47" i="2"/>
  <c r="E41" i="2" l="1"/>
  <c r="D41" i="2"/>
  <c r="E38" i="2"/>
  <c r="G38" i="2" s="1"/>
  <c r="D38" i="2"/>
  <c r="E19" i="2"/>
  <c r="D19" i="2"/>
  <c r="E7" i="2"/>
  <c r="D7" i="2"/>
  <c r="D49" i="2" l="1"/>
  <c r="G41" i="2"/>
  <c r="E49" i="2"/>
  <c r="G49" i="2" s="1"/>
  <c r="F7" i="2"/>
  <c r="G7" i="2"/>
  <c r="G19" i="2"/>
  <c r="F19" i="2"/>
  <c r="F38" i="2"/>
  <c r="F41" i="2"/>
  <c r="F49" i="2" l="1"/>
</calcChain>
</file>

<file path=xl/sharedStrings.xml><?xml version="1.0" encoding="utf-8"?>
<sst xmlns="http://schemas.openxmlformats.org/spreadsheetml/2006/main" count="98" uniqueCount="98">
  <si>
    <t>(рублей)</t>
  </si>
  <si>
    <t xml:space="preserve"> Наименование </t>
  </si>
  <si>
    <t>Рз Пр</t>
  </si>
  <si>
    <t>Процент исполнения к уточненной бюджетной росписи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</si>
  <si>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</si>
  <si>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</si>
  <si>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</si>
  <si>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</si>
  <si>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</si>
  <si>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</si>
  <si>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Судебная система</t>
  </si>
  <si>
    <t>0105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</si>
  <si>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</si>
  <si>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</si>
  <si>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Резервные фонды</t>
  </si>
  <si>
    <t>0111</t>
  </si>
  <si>
    <t>Другие общегосударственные вопросы</t>
  </si>
  <si>
    <t>0113</t>
  </si>
  <si>
    <t>НАЦИОНАЛЬНАЯ ОБОРОНА</t>
  </si>
  <si>
    <t>0200</t>
  </si>
  <si>
    <t>Мобилизационная и вневойсковая подготовка</t>
  </si>
  <si>
    <t>0203</t>
  </si>
  <si>
    <t>НАЦИОНАЛЬНАЯ БЕЗОПАСНОСТЬ И ПРАВООХРАНИТЕЛЬНАЯ ДЕЯТЕЛЬНОСТЬ</t>
  </si>
  <si>
    <t>0300</t>
  </si>
  <si>
    <t>0310</t>
  </si>
  <si>
    <t>НАЦИОНАЛЬНАЯ ЭКОНОМИКА</t>
  </si>
  <si>
    <t>0400</t>
  </si>
  <si>
    <t>Сельское хозяйство и рыболовство</t>
  </si>
  <si>
    <t>0405</t>
  </si>
  <si>
    <t>Водное хозяйство</t>
  </si>
  <si>
    <t>0406</t>
  </si>
  <si>
    <t>Транспорт</t>
  </si>
  <si>
    <t>0408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</si>
  <si>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</si>
  <si>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</si>
  <si>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</si>
  <si>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</si>
  <si>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</si>
  <si>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</si>
  <si>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</si>
  <si>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</si>
  <si>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Коммунальное хозяйство</t>
  </si>
  <si>
    <t>0502</t>
  </si>
  <si>
    <t>Благоустройство</t>
  </si>
  <si>
    <t>0503</t>
  </si>
  <si>
    <t>ОБРАЗОВАНИЕ</t>
  </si>
  <si>
    <t>0700</t>
  </si>
  <si>
    <t>Дошкольное образование</t>
  </si>
  <si>
    <t>0701</t>
  </si>
  <si>
    <t>Общее образование</t>
  </si>
  <si>
    <t>0702</t>
  </si>
  <si>
    <t>Молодежная политика и оздоровление детей</t>
  </si>
  <si>
    <t>0707</t>
  </si>
  <si>
    <t>Другие вопросы в области образования</t>
  </si>
  <si>
    <t>0709</t>
  </si>
  <si>
    <t>КУЛЬТУРА, КИНЕМАТОГРАФИЯ</t>
  </si>
  <si>
    <t>0800</t>
  </si>
  <si>
    <t>Культура</t>
  </si>
  <si>
    <t>0801</t>
  </si>
  <si>
    <t>Другие вопросы в области культуры, кинематографии</t>
  </si>
  <si>
    <t>0804</t>
  </si>
  <si>
    <t>СОЦИАЛЬНАЯ ПОЛИТИКА</t>
  </si>
  <si>
    <t>1000</t>
  </si>
  <si>
    <t>Пенсионное обеспечение</t>
  </si>
  <si>
    <t>1001</t>
  </si>
  <si>
    <t>Охрана семьи и детства</t>
  </si>
  <si>
    <t>1004</t>
  </si>
  <si>
    <t>Другие вопросы в области социальной политики</t>
  </si>
  <si>
    <t>1006</t>
  </si>
  <si>
    <t>ФИЗИЧЕСКАЯ КУЛЬТУРА И СПОРТ</t>
  </si>
  <si>
    <t>1100</t>
  </si>
  <si>
    <t>Массовый спорт</t>
  </si>
  <si>
    <t>1102</t>
  </si>
  <si>
    <t>ВСЕГО:</t>
  </si>
  <si>
    <t>В.Н.Кортелева</t>
  </si>
  <si>
    <t>Исп.И.В.Курашина</t>
  </si>
  <si>
    <t>тел.9 18 31</t>
  </si>
  <si>
    <t>Начальное профессиональное образование</t>
  </si>
  <si>
    <t>0703</t>
  </si>
  <si>
    <t>Обеспечение проведения выборов и референдумов</t>
  </si>
  <si>
    <t>0107</t>
  </si>
  <si>
    <t>Физическая культура</t>
  </si>
  <si>
    <t>1101</t>
  </si>
  <si>
    <t>Другие вопросы в области жилищно-коммунального хозяйства</t>
  </si>
  <si>
    <t>0505</t>
  </si>
  <si>
    <t>Защита населения и территории от чрезвычайных ситуаций природного и техногенного характера, пожарная безопасность</t>
  </si>
  <si>
    <t>Заместитель главы администрации - начальник финансового управления администрации Клетнянского района</t>
  </si>
  <si>
    <t>Другие вопросы в области охраны окружающей среды</t>
  </si>
  <si>
    <t>ОХРАНА ОКРУЖАЮЩЕЙ СРЕДЫ</t>
  </si>
  <si>
    <t>0600</t>
  </si>
  <si>
    <t>0605</t>
  </si>
  <si>
    <t>Кассовое исполнение                                                               за 9 месяцев                 2023 года</t>
  </si>
  <si>
    <t>Спорт высших достижений</t>
  </si>
  <si>
    <t>1103</t>
  </si>
  <si>
    <t>Сведения об исполнении консолидированного бюджета Клетнянского района за 9 месяцев 2024 года по расходам в разрезе разделов и подразделов классификации расходов бюджетов в сравнении с соответствующим периодом прошлого года</t>
  </si>
  <si>
    <t>Уточненные назначения на 2024 год</t>
  </si>
  <si>
    <t>Кассовое исполнение                                                               за 9 месяцев                 2024года</t>
  </si>
  <si>
    <t>Темп роста 2024 к соответствующему периоду 2023,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</si>
</sst>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 wrapText="1"/>
    </xf>
    <xf numFmtId="49" fontId="1" fillId="2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/>
    <xf numFmtId="0" fontId="4" fillId="0" borderId="0" xfId="0" applyFont="1" applyAlignment="1">
      <alignment vertical="top"/>
    </xf>
    <xf numFmtId="0" fontId="1" fillId="2" borderId="0" xfId="0" applyFont="1" applyFill="1"/>
    <xf numFmtId="0" fontId="1" fillId="3" borderId="0" xfId="0" applyFont="1" applyFill="1" applyBorder="1"/>
    <xf numFmtId="0" fontId="6" fillId="0" borderId="0" xfId="0" applyFont="1" applyAlignment="1">
      <alignment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4" fontId="0" fillId="0" borderId="0" xfId="0" applyNumberFormat="1"/>
    <xf numFmtId="0" fontId="5" fillId="2" borderId="1" xfId="0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right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right" vertical="top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49" fontId="3" fillId="2" borderId="4" xfId="0" applyNumberFormat="1" applyFont="1" applyFill="1" applyBorder="1" applyAlignment="1">
      <alignment horizontal="center" vertical="top" wrapText="1"/>
    </xf>
    <xf numFmtId="49" fontId="3" fillId="2" borderId="5" xfId="0" applyNumberFormat="1" applyFont="1" applyFill="1" applyBorder="1" applyAlignment="1">
      <alignment horizontal="center" vertical="top" wrapText="1"/>
    </xf>
    <xf numFmtId="49" fontId="3" fillId="2" borderId="6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tabSelected="1" zoomScale="90" zoomScaleNormal="90" workbookViewId="0">
      <pane xSplit="3" ySplit="6" topLeftCell="D27" activePane="bottomRight" state="frozen"/>
      <selection pane="topRight" activeCell="D1" sqref="D1"/>
      <selection pane="bottomLeft" activeCell="A7" sqref="A7"/>
      <selection pane="bottomRight" activeCell="J27" sqref="J27"/>
    </sheetView>
  </sheetViews>
  <sheetFormatPr defaultRowHeight="15" x14ac:dyDescent="0.25"/>
  <cols>
    <col min="1" max="1" width="59.7109375" customWidth="1"/>
    <col min="2" max="2" width="7.140625" customWidth="1"/>
    <col min="3" max="4" width="19.28515625" customWidth="1"/>
    <col min="5" max="5" width="19.140625" customWidth="1"/>
    <col min="6" max="6" width="14" style="3" customWidth="1"/>
    <col min="7" max="7" width="12.7109375" style="3" customWidth="1"/>
    <col min="250" max="250" width="59.7109375" customWidth="1"/>
    <col min="251" max="251" width="7.140625" customWidth="1"/>
    <col min="252" max="254" width="19.28515625" customWidth="1"/>
    <col min="255" max="255" width="0" hidden="1" customWidth="1"/>
    <col min="256" max="256" width="19.140625" customWidth="1"/>
    <col min="257" max="257" width="0" hidden="1" customWidth="1"/>
    <col min="258" max="258" width="14" customWidth="1"/>
    <col min="259" max="259" width="12.7109375" customWidth="1"/>
    <col min="506" max="506" width="59.7109375" customWidth="1"/>
    <col min="507" max="507" width="7.140625" customWidth="1"/>
    <col min="508" max="510" width="19.28515625" customWidth="1"/>
    <col min="511" max="511" width="0" hidden="1" customWidth="1"/>
    <col min="512" max="512" width="19.140625" customWidth="1"/>
    <col min="513" max="513" width="0" hidden="1" customWidth="1"/>
    <col min="514" max="514" width="14" customWidth="1"/>
    <col min="515" max="515" width="12.7109375" customWidth="1"/>
    <col min="762" max="762" width="59.7109375" customWidth="1"/>
    <col min="763" max="763" width="7.140625" customWidth="1"/>
    <col min="764" max="766" width="19.28515625" customWidth="1"/>
    <col min="767" max="767" width="0" hidden="1" customWidth="1"/>
    <col min="768" max="768" width="19.140625" customWidth="1"/>
    <col min="769" max="769" width="0" hidden="1" customWidth="1"/>
    <col min="770" max="770" width="14" customWidth="1"/>
    <col min="771" max="771" width="12.7109375" customWidth="1"/>
    <col min="1018" max="1018" width="59.7109375" customWidth="1"/>
    <col min="1019" max="1019" width="7.140625" customWidth="1"/>
    <col min="1020" max="1022" width="19.28515625" customWidth="1"/>
    <col min="1023" max="1023" width="0" hidden="1" customWidth="1"/>
    <col min="1024" max="1024" width="19.140625" customWidth="1"/>
    <col min="1025" max="1025" width="0" hidden="1" customWidth="1"/>
    <col min="1026" max="1026" width="14" customWidth="1"/>
    <col min="1027" max="1027" width="12.7109375" customWidth="1"/>
    <col min="1274" max="1274" width="59.7109375" customWidth="1"/>
    <col min="1275" max="1275" width="7.140625" customWidth="1"/>
    <col min="1276" max="1278" width="19.28515625" customWidth="1"/>
    <col min="1279" max="1279" width="0" hidden="1" customWidth="1"/>
    <col min="1280" max="1280" width="19.140625" customWidth="1"/>
    <col min="1281" max="1281" width="0" hidden="1" customWidth="1"/>
    <col min="1282" max="1282" width="14" customWidth="1"/>
    <col min="1283" max="1283" width="12.7109375" customWidth="1"/>
    <col min="1530" max="1530" width="59.7109375" customWidth="1"/>
    <col min="1531" max="1531" width="7.140625" customWidth="1"/>
    <col min="1532" max="1534" width="19.28515625" customWidth="1"/>
    <col min="1535" max="1535" width="0" hidden="1" customWidth="1"/>
    <col min="1536" max="1536" width="19.140625" customWidth="1"/>
    <col min="1537" max="1537" width="0" hidden="1" customWidth="1"/>
    <col min="1538" max="1538" width="14" customWidth="1"/>
    <col min="1539" max="1539" width="12.7109375" customWidth="1"/>
    <col min="1786" max="1786" width="59.7109375" customWidth="1"/>
    <col min="1787" max="1787" width="7.140625" customWidth="1"/>
    <col min="1788" max="1790" width="19.28515625" customWidth="1"/>
    <col min="1791" max="1791" width="0" hidden="1" customWidth="1"/>
    <col min="1792" max="1792" width="19.140625" customWidth="1"/>
    <col min="1793" max="1793" width="0" hidden="1" customWidth="1"/>
    <col min="1794" max="1794" width="14" customWidth="1"/>
    <col min="1795" max="1795" width="12.7109375" customWidth="1"/>
    <col min="2042" max="2042" width="59.7109375" customWidth="1"/>
    <col min="2043" max="2043" width="7.140625" customWidth="1"/>
    <col min="2044" max="2046" width="19.28515625" customWidth="1"/>
    <col min="2047" max="2047" width="0" hidden="1" customWidth="1"/>
    <col min="2048" max="2048" width="19.140625" customWidth="1"/>
    <col min="2049" max="2049" width="0" hidden="1" customWidth="1"/>
    <col min="2050" max="2050" width="14" customWidth="1"/>
    <col min="2051" max="2051" width="12.7109375" customWidth="1"/>
    <col min="2298" max="2298" width="59.7109375" customWidth="1"/>
    <col min="2299" max="2299" width="7.140625" customWidth="1"/>
    <col min="2300" max="2302" width="19.28515625" customWidth="1"/>
    <col min="2303" max="2303" width="0" hidden="1" customWidth="1"/>
    <col min="2304" max="2304" width="19.140625" customWidth="1"/>
    <col min="2305" max="2305" width="0" hidden="1" customWidth="1"/>
    <col min="2306" max="2306" width="14" customWidth="1"/>
    <col min="2307" max="2307" width="12.7109375" customWidth="1"/>
    <col min="2554" max="2554" width="59.7109375" customWidth="1"/>
    <col min="2555" max="2555" width="7.140625" customWidth="1"/>
    <col min="2556" max="2558" width="19.28515625" customWidth="1"/>
    <col min="2559" max="2559" width="0" hidden="1" customWidth="1"/>
    <col min="2560" max="2560" width="19.140625" customWidth="1"/>
    <col min="2561" max="2561" width="0" hidden="1" customWidth="1"/>
    <col min="2562" max="2562" width="14" customWidth="1"/>
    <col min="2563" max="2563" width="12.7109375" customWidth="1"/>
    <col min="2810" max="2810" width="59.7109375" customWidth="1"/>
    <col min="2811" max="2811" width="7.140625" customWidth="1"/>
    <col min="2812" max="2814" width="19.28515625" customWidth="1"/>
    <col min="2815" max="2815" width="0" hidden="1" customWidth="1"/>
    <col min="2816" max="2816" width="19.140625" customWidth="1"/>
    <col min="2817" max="2817" width="0" hidden="1" customWidth="1"/>
    <col min="2818" max="2818" width="14" customWidth="1"/>
    <col min="2819" max="2819" width="12.7109375" customWidth="1"/>
    <col min="3066" max="3066" width="59.7109375" customWidth="1"/>
    <col min="3067" max="3067" width="7.140625" customWidth="1"/>
    <col min="3068" max="3070" width="19.28515625" customWidth="1"/>
    <col min="3071" max="3071" width="0" hidden="1" customWidth="1"/>
    <col min="3072" max="3072" width="19.140625" customWidth="1"/>
    <col min="3073" max="3073" width="0" hidden="1" customWidth="1"/>
    <col min="3074" max="3074" width="14" customWidth="1"/>
    <col min="3075" max="3075" width="12.7109375" customWidth="1"/>
    <col min="3322" max="3322" width="59.7109375" customWidth="1"/>
    <col min="3323" max="3323" width="7.140625" customWidth="1"/>
    <col min="3324" max="3326" width="19.28515625" customWidth="1"/>
    <col min="3327" max="3327" width="0" hidden="1" customWidth="1"/>
    <col min="3328" max="3328" width="19.140625" customWidth="1"/>
    <col min="3329" max="3329" width="0" hidden="1" customWidth="1"/>
    <col min="3330" max="3330" width="14" customWidth="1"/>
    <col min="3331" max="3331" width="12.7109375" customWidth="1"/>
    <col min="3578" max="3578" width="59.7109375" customWidth="1"/>
    <col min="3579" max="3579" width="7.140625" customWidth="1"/>
    <col min="3580" max="3582" width="19.28515625" customWidth="1"/>
    <col min="3583" max="3583" width="0" hidden="1" customWidth="1"/>
    <col min="3584" max="3584" width="19.140625" customWidth="1"/>
    <col min="3585" max="3585" width="0" hidden="1" customWidth="1"/>
    <col min="3586" max="3586" width="14" customWidth="1"/>
    <col min="3587" max="3587" width="12.7109375" customWidth="1"/>
    <col min="3834" max="3834" width="59.7109375" customWidth="1"/>
    <col min="3835" max="3835" width="7.140625" customWidth="1"/>
    <col min="3836" max="3838" width="19.28515625" customWidth="1"/>
    <col min="3839" max="3839" width="0" hidden="1" customWidth="1"/>
    <col min="3840" max="3840" width="19.140625" customWidth="1"/>
    <col min="3841" max="3841" width="0" hidden="1" customWidth="1"/>
    <col min="3842" max="3842" width="14" customWidth="1"/>
    <col min="3843" max="3843" width="12.7109375" customWidth="1"/>
    <col min="4090" max="4090" width="59.7109375" customWidth="1"/>
    <col min="4091" max="4091" width="7.140625" customWidth="1"/>
    <col min="4092" max="4094" width="19.28515625" customWidth="1"/>
    <col min="4095" max="4095" width="0" hidden="1" customWidth="1"/>
    <col min="4096" max="4096" width="19.140625" customWidth="1"/>
    <col min="4097" max="4097" width="0" hidden="1" customWidth="1"/>
    <col min="4098" max="4098" width="14" customWidth="1"/>
    <col min="4099" max="4099" width="12.7109375" customWidth="1"/>
    <col min="4346" max="4346" width="59.7109375" customWidth="1"/>
    <col min="4347" max="4347" width="7.140625" customWidth="1"/>
    <col min="4348" max="4350" width="19.28515625" customWidth="1"/>
    <col min="4351" max="4351" width="0" hidden="1" customWidth="1"/>
    <col min="4352" max="4352" width="19.140625" customWidth="1"/>
    <col min="4353" max="4353" width="0" hidden="1" customWidth="1"/>
    <col min="4354" max="4354" width="14" customWidth="1"/>
    <col min="4355" max="4355" width="12.7109375" customWidth="1"/>
    <col min="4602" max="4602" width="59.7109375" customWidth="1"/>
    <col min="4603" max="4603" width="7.140625" customWidth="1"/>
    <col min="4604" max="4606" width="19.28515625" customWidth="1"/>
    <col min="4607" max="4607" width="0" hidden="1" customWidth="1"/>
    <col min="4608" max="4608" width="19.140625" customWidth="1"/>
    <col min="4609" max="4609" width="0" hidden="1" customWidth="1"/>
    <col min="4610" max="4610" width="14" customWidth="1"/>
    <col min="4611" max="4611" width="12.7109375" customWidth="1"/>
    <col min="4858" max="4858" width="59.7109375" customWidth="1"/>
    <col min="4859" max="4859" width="7.140625" customWidth="1"/>
    <col min="4860" max="4862" width="19.28515625" customWidth="1"/>
    <col min="4863" max="4863" width="0" hidden="1" customWidth="1"/>
    <col min="4864" max="4864" width="19.140625" customWidth="1"/>
    <col min="4865" max="4865" width="0" hidden="1" customWidth="1"/>
    <col min="4866" max="4866" width="14" customWidth="1"/>
    <col min="4867" max="4867" width="12.7109375" customWidth="1"/>
    <col min="5114" max="5114" width="59.7109375" customWidth="1"/>
    <col min="5115" max="5115" width="7.140625" customWidth="1"/>
    <col min="5116" max="5118" width="19.28515625" customWidth="1"/>
    <col min="5119" max="5119" width="0" hidden="1" customWidth="1"/>
    <col min="5120" max="5120" width="19.140625" customWidth="1"/>
    <col min="5121" max="5121" width="0" hidden="1" customWidth="1"/>
    <col min="5122" max="5122" width="14" customWidth="1"/>
    <col min="5123" max="5123" width="12.7109375" customWidth="1"/>
    <col min="5370" max="5370" width="59.7109375" customWidth="1"/>
    <col min="5371" max="5371" width="7.140625" customWidth="1"/>
    <col min="5372" max="5374" width="19.28515625" customWidth="1"/>
    <col min="5375" max="5375" width="0" hidden="1" customWidth="1"/>
    <col min="5376" max="5376" width="19.140625" customWidth="1"/>
    <col min="5377" max="5377" width="0" hidden="1" customWidth="1"/>
    <col min="5378" max="5378" width="14" customWidth="1"/>
    <col min="5379" max="5379" width="12.7109375" customWidth="1"/>
    <col min="5626" max="5626" width="59.7109375" customWidth="1"/>
    <col min="5627" max="5627" width="7.140625" customWidth="1"/>
    <col min="5628" max="5630" width="19.28515625" customWidth="1"/>
    <col min="5631" max="5631" width="0" hidden="1" customWidth="1"/>
    <col min="5632" max="5632" width="19.140625" customWidth="1"/>
    <col min="5633" max="5633" width="0" hidden="1" customWidth="1"/>
    <col min="5634" max="5634" width="14" customWidth="1"/>
    <col min="5635" max="5635" width="12.7109375" customWidth="1"/>
    <col min="5882" max="5882" width="59.7109375" customWidth="1"/>
    <col min="5883" max="5883" width="7.140625" customWidth="1"/>
    <col min="5884" max="5886" width="19.28515625" customWidth="1"/>
    <col min="5887" max="5887" width="0" hidden="1" customWidth="1"/>
    <col min="5888" max="5888" width="19.140625" customWidth="1"/>
    <col min="5889" max="5889" width="0" hidden="1" customWidth="1"/>
    <col min="5890" max="5890" width="14" customWidth="1"/>
    <col min="5891" max="5891" width="12.7109375" customWidth="1"/>
    <col min="6138" max="6138" width="59.7109375" customWidth="1"/>
    <col min="6139" max="6139" width="7.140625" customWidth="1"/>
    <col min="6140" max="6142" width="19.28515625" customWidth="1"/>
    <col min="6143" max="6143" width="0" hidden="1" customWidth="1"/>
    <col min="6144" max="6144" width="19.140625" customWidth="1"/>
    <col min="6145" max="6145" width="0" hidden="1" customWidth="1"/>
    <col min="6146" max="6146" width="14" customWidth="1"/>
    <col min="6147" max="6147" width="12.7109375" customWidth="1"/>
    <col min="6394" max="6394" width="59.7109375" customWidth="1"/>
    <col min="6395" max="6395" width="7.140625" customWidth="1"/>
    <col min="6396" max="6398" width="19.28515625" customWidth="1"/>
    <col min="6399" max="6399" width="0" hidden="1" customWidth="1"/>
    <col min="6400" max="6400" width="19.140625" customWidth="1"/>
    <col min="6401" max="6401" width="0" hidden="1" customWidth="1"/>
    <col min="6402" max="6402" width="14" customWidth="1"/>
    <col min="6403" max="6403" width="12.7109375" customWidth="1"/>
    <col min="6650" max="6650" width="59.7109375" customWidth="1"/>
    <col min="6651" max="6651" width="7.140625" customWidth="1"/>
    <col min="6652" max="6654" width="19.28515625" customWidth="1"/>
    <col min="6655" max="6655" width="0" hidden="1" customWidth="1"/>
    <col min="6656" max="6656" width="19.140625" customWidth="1"/>
    <col min="6657" max="6657" width="0" hidden="1" customWidth="1"/>
    <col min="6658" max="6658" width="14" customWidth="1"/>
    <col min="6659" max="6659" width="12.7109375" customWidth="1"/>
    <col min="6906" max="6906" width="59.7109375" customWidth="1"/>
    <col min="6907" max="6907" width="7.140625" customWidth="1"/>
    <col min="6908" max="6910" width="19.28515625" customWidth="1"/>
    <col min="6911" max="6911" width="0" hidden="1" customWidth="1"/>
    <col min="6912" max="6912" width="19.140625" customWidth="1"/>
    <col min="6913" max="6913" width="0" hidden="1" customWidth="1"/>
    <col min="6914" max="6914" width="14" customWidth="1"/>
    <col min="6915" max="6915" width="12.7109375" customWidth="1"/>
    <col min="7162" max="7162" width="59.7109375" customWidth="1"/>
    <col min="7163" max="7163" width="7.140625" customWidth="1"/>
    <col min="7164" max="7166" width="19.28515625" customWidth="1"/>
    <col min="7167" max="7167" width="0" hidden="1" customWidth="1"/>
    <col min="7168" max="7168" width="19.140625" customWidth="1"/>
    <col min="7169" max="7169" width="0" hidden="1" customWidth="1"/>
    <col min="7170" max="7170" width="14" customWidth="1"/>
    <col min="7171" max="7171" width="12.7109375" customWidth="1"/>
    <col min="7418" max="7418" width="59.7109375" customWidth="1"/>
    <col min="7419" max="7419" width="7.140625" customWidth="1"/>
    <col min="7420" max="7422" width="19.28515625" customWidth="1"/>
    <col min="7423" max="7423" width="0" hidden="1" customWidth="1"/>
    <col min="7424" max="7424" width="19.140625" customWidth="1"/>
    <col min="7425" max="7425" width="0" hidden="1" customWidth="1"/>
    <col min="7426" max="7426" width="14" customWidth="1"/>
    <col min="7427" max="7427" width="12.7109375" customWidth="1"/>
    <col min="7674" max="7674" width="59.7109375" customWidth="1"/>
    <col min="7675" max="7675" width="7.140625" customWidth="1"/>
    <col min="7676" max="7678" width="19.28515625" customWidth="1"/>
    <col min="7679" max="7679" width="0" hidden="1" customWidth="1"/>
    <col min="7680" max="7680" width="19.140625" customWidth="1"/>
    <col min="7681" max="7681" width="0" hidden="1" customWidth="1"/>
    <col min="7682" max="7682" width="14" customWidth="1"/>
    <col min="7683" max="7683" width="12.7109375" customWidth="1"/>
    <col min="7930" max="7930" width="59.7109375" customWidth="1"/>
    <col min="7931" max="7931" width="7.140625" customWidth="1"/>
    <col min="7932" max="7934" width="19.28515625" customWidth="1"/>
    <col min="7935" max="7935" width="0" hidden="1" customWidth="1"/>
    <col min="7936" max="7936" width="19.140625" customWidth="1"/>
    <col min="7937" max="7937" width="0" hidden="1" customWidth="1"/>
    <col min="7938" max="7938" width="14" customWidth="1"/>
    <col min="7939" max="7939" width="12.7109375" customWidth="1"/>
    <col min="8186" max="8186" width="59.7109375" customWidth="1"/>
    <col min="8187" max="8187" width="7.140625" customWidth="1"/>
    <col min="8188" max="8190" width="19.28515625" customWidth="1"/>
    <col min="8191" max="8191" width="0" hidden="1" customWidth="1"/>
    <col min="8192" max="8192" width="19.140625" customWidth="1"/>
    <col min="8193" max="8193" width="0" hidden="1" customWidth="1"/>
    <col min="8194" max="8194" width="14" customWidth="1"/>
    <col min="8195" max="8195" width="12.7109375" customWidth="1"/>
    <col min="8442" max="8442" width="59.7109375" customWidth="1"/>
    <col min="8443" max="8443" width="7.140625" customWidth="1"/>
    <col min="8444" max="8446" width="19.28515625" customWidth="1"/>
    <col min="8447" max="8447" width="0" hidden="1" customWidth="1"/>
    <col min="8448" max="8448" width="19.140625" customWidth="1"/>
    <col min="8449" max="8449" width="0" hidden="1" customWidth="1"/>
    <col min="8450" max="8450" width="14" customWidth="1"/>
    <col min="8451" max="8451" width="12.7109375" customWidth="1"/>
    <col min="8698" max="8698" width="59.7109375" customWidth="1"/>
    <col min="8699" max="8699" width="7.140625" customWidth="1"/>
    <col min="8700" max="8702" width="19.28515625" customWidth="1"/>
    <col min="8703" max="8703" width="0" hidden="1" customWidth="1"/>
    <col min="8704" max="8704" width="19.140625" customWidth="1"/>
    <col min="8705" max="8705" width="0" hidden="1" customWidth="1"/>
    <col min="8706" max="8706" width="14" customWidth="1"/>
    <col min="8707" max="8707" width="12.7109375" customWidth="1"/>
    <col min="8954" max="8954" width="59.7109375" customWidth="1"/>
    <col min="8955" max="8955" width="7.140625" customWidth="1"/>
    <col min="8956" max="8958" width="19.28515625" customWidth="1"/>
    <col min="8959" max="8959" width="0" hidden="1" customWidth="1"/>
    <col min="8960" max="8960" width="19.140625" customWidth="1"/>
    <col min="8961" max="8961" width="0" hidden="1" customWidth="1"/>
    <col min="8962" max="8962" width="14" customWidth="1"/>
    <col min="8963" max="8963" width="12.7109375" customWidth="1"/>
    <col min="9210" max="9210" width="59.7109375" customWidth="1"/>
    <col min="9211" max="9211" width="7.140625" customWidth="1"/>
    <col min="9212" max="9214" width="19.28515625" customWidth="1"/>
    <col min="9215" max="9215" width="0" hidden="1" customWidth="1"/>
    <col min="9216" max="9216" width="19.140625" customWidth="1"/>
    <col min="9217" max="9217" width="0" hidden="1" customWidth="1"/>
    <col min="9218" max="9218" width="14" customWidth="1"/>
    <col min="9219" max="9219" width="12.7109375" customWidth="1"/>
    <col min="9466" max="9466" width="59.7109375" customWidth="1"/>
    <col min="9467" max="9467" width="7.140625" customWidth="1"/>
    <col min="9468" max="9470" width="19.28515625" customWidth="1"/>
    <col min="9471" max="9471" width="0" hidden="1" customWidth="1"/>
    <col min="9472" max="9472" width="19.140625" customWidth="1"/>
    <col min="9473" max="9473" width="0" hidden="1" customWidth="1"/>
    <col min="9474" max="9474" width="14" customWidth="1"/>
    <col min="9475" max="9475" width="12.7109375" customWidth="1"/>
    <col min="9722" max="9722" width="59.7109375" customWidth="1"/>
    <col min="9723" max="9723" width="7.140625" customWidth="1"/>
    <col min="9724" max="9726" width="19.28515625" customWidth="1"/>
    <col min="9727" max="9727" width="0" hidden="1" customWidth="1"/>
    <col min="9728" max="9728" width="19.140625" customWidth="1"/>
    <col min="9729" max="9729" width="0" hidden="1" customWidth="1"/>
    <col min="9730" max="9730" width="14" customWidth="1"/>
    <col min="9731" max="9731" width="12.7109375" customWidth="1"/>
    <col min="9978" max="9978" width="59.7109375" customWidth="1"/>
    <col min="9979" max="9979" width="7.140625" customWidth="1"/>
    <col min="9980" max="9982" width="19.28515625" customWidth="1"/>
    <col min="9983" max="9983" width="0" hidden="1" customWidth="1"/>
    <col min="9984" max="9984" width="19.140625" customWidth="1"/>
    <col min="9985" max="9985" width="0" hidden="1" customWidth="1"/>
    <col min="9986" max="9986" width="14" customWidth="1"/>
    <col min="9987" max="9987" width="12.7109375" customWidth="1"/>
    <col min="10234" max="10234" width="59.7109375" customWidth="1"/>
    <col min="10235" max="10235" width="7.140625" customWidth="1"/>
    <col min="10236" max="10238" width="19.28515625" customWidth="1"/>
    <col min="10239" max="10239" width="0" hidden="1" customWidth="1"/>
    <col min="10240" max="10240" width="19.140625" customWidth="1"/>
    <col min="10241" max="10241" width="0" hidden="1" customWidth="1"/>
    <col min="10242" max="10242" width="14" customWidth="1"/>
    <col min="10243" max="10243" width="12.7109375" customWidth="1"/>
    <col min="10490" max="10490" width="59.7109375" customWidth="1"/>
    <col min="10491" max="10491" width="7.140625" customWidth="1"/>
    <col min="10492" max="10494" width="19.28515625" customWidth="1"/>
    <col min="10495" max="10495" width="0" hidden="1" customWidth="1"/>
    <col min="10496" max="10496" width="19.140625" customWidth="1"/>
    <col min="10497" max="10497" width="0" hidden="1" customWidth="1"/>
    <col min="10498" max="10498" width="14" customWidth="1"/>
    <col min="10499" max="10499" width="12.7109375" customWidth="1"/>
    <col min="10746" max="10746" width="59.7109375" customWidth="1"/>
    <col min="10747" max="10747" width="7.140625" customWidth="1"/>
    <col min="10748" max="10750" width="19.28515625" customWidth="1"/>
    <col min="10751" max="10751" width="0" hidden="1" customWidth="1"/>
    <col min="10752" max="10752" width="19.140625" customWidth="1"/>
    <col min="10753" max="10753" width="0" hidden="1" customWidth="1"/>
    <col min="10754" max="10754" width="14" customWidth="1"/>
    <col min="10755" max="10755" width="12.7109375" customWidth="1"/>
    <col min="11002" max="11002" width="59.7109375" customWidth="1"/>
    <col min="11003" max="11003" width="7.140625" customWidth="1"/>
    <col min="11004" max="11006" width="19.28515625" customWidth="1"/>
    <col min="11007" max="11007" width="0" hidden="1" customWidth="1"/>
    <col min="11008" max="11008" width="19.140625" customWidth="1"/>
    <col min="11009" max="11009" width="0" hidden="1" customWidth="1"/>
    <col min="11010" max="11010" width="14" customWidth="1"/>
    <col min="11011" max="11011" width="12.7109375" customWidth="1"/>
    <col min="11258" max="11258" width="59.7109375" customWidth="1"/>
    <col min="11259" max="11259" width="7.140625" customWidth="1"/>
    <col min="11260" max="11262" width="19.28515625" customWidth="1"/>
    <col min="11263" max="11263" width="0" hidden="1" customWidth="1"/>
    <col min="11264" max="11264" width="19.140625" customWidth="1"/>
    <col min="11265" max="11265" width="0" hidden="1" customWidth="1"/>
    <col min="11266" max="11266" width="14" customWidth="1"/>
    <col min="11267" max="11267" width="12.7109375" customWidth="1"/>
    <col min="11514" max="11514" width="59.7109375" customWidth="1"/>
    <col min="11515" max="11515" width="7.140625" customWidth="1"/>
    <col min="11516" max="11518" width="19.28515625" customWidth="1"/>
    <col min="11519" max="11519" width="0" hidden="1" customWidth="1"/>
    <col min="11520" max="11520" width="19.140625" customWidth="1"/>
    <col min="11521" max="11521" width="0" hidden="1" customWidth="1"/>
    <col min="11522" max="11522" width="14" customWidth="1"/>
    <col min="11523" max="11523" width="12.7109375" customWidth="1"/>
    <col min="11770" max="11770" width="59.7109375" customWidth="1"/>
    <col min="11771" max="11771" width="7.140625" customWidth="1"/>
    <col min="11772" max="11774" width="19.28515625" customWidth="1"/>
    <col min="11775" max="11775" width="0" hidden="1" customWidth="1"/>
    <col min="11776" max="11776" width="19.140625" customWidth="1"/>
    <col min="11777" max="11777" width="0" hidden="1" customWidth="1"/>
    <col min="11778" max="11778" width="14" customWidth="1"/>
    <col min="11779" max="11779" width="12.7109375" customWidth="1"/>
    <col min="12026" max="12026" width="59.7109375" customWidth="1"/>
    <col min="12027" max="12027" width="7.140625" customWidth="1"/>
    <col min="12028" max="12030" width="19.28515625" customWidth="1"/>
    <col min="12031" max="12031" width="0" hidden="1" customWidth="1"/>
    <col min="12032" max="12032" width="19.140625" customWidth="1"/>
    <col min="12033" max="12033" width="0" hidden="1" customWidth="1"/>
    <col min="12034" max="12034" width="14" customWidth="1"/>
    <col min="12035" max="12035" width="12.7109375" customWidth="1"/>
    <col min="12282" max="12282" width="59.7109375" customWidth="1"/>
    <col min="12283" max="12283" width="7.140625" customWidth="1"/>
    <col min="12284" max="12286" width="19.28515625" customWidth="1"/>
    <col min="12287" max="12287" width="0" hidden="1" customWidth="1"/>
    <col min="12288" max="12288" width="19.140625" customWidth="1"/>
    <col min="12289" max="12289" width="0" hidden="1" customWidth="1"/>
    <col min="12290" max="12290" width="14" customWidth="1"/>
    <col min="12291" max="12291" width="12.7109375" customWidth="1"/>
    <col min="12538" max="12538" width="59.7109375" customWidth="1"/>
    <col min="12539" max="12539" width="7.140625" customWidth="1"/>
    <col min="12540" max="12542" width="19.28515625" customWidth="1"/>
    <col min="12543" max="12543" width="0" hidden="1" customWidth="1"/>
    <col min="12544" max="12544" width="19.140625" customWidth="1"/>
    <col min="12545" max="12545" width="0" hidden="1" customWidth="1"/>
    <col min="12546" max="12546" width="14" customWidth="1"/>
    <col min="12547" max="12547" width="12.7109375" customWidth="1"/>
    <col min="12794" max="12794" width="59.7109375" customWidth="1"/>
    <col min="12795" max="12795" width="7.140625" customWidth="1"/>
    <col min="12796" max="12798" width="19.28515625" customWidth="1"/>
    <col min="12799" max="12799" width="0" hidden="1" customWidth="1"/>
    <col min="12800" max="12800" width="19.140625" customWidth="1"/>
    <col min="12801" max="12801" width="0" hidden="1" customWidth="1"/>
    <col min="12802" max="12802" width="14" customWidth="1"/>
    <col min="12803" max="12803" width="12.7109375" customWidth="1"/>
    <col min="13050" max="13050" width="59.7109375" customWidth="1"/>
    <col min="13051" max="13051" width="7.140625" customWidth="1"/>
    <col min="13052" max="13054" width="19.28515625" customWidth="1"/>
    <col min="13055" max="13055" width="0" hidden="1" customWidth="1"/>
    <col min="13056" max="13056" width="19.140625" customWidth="1"/>
    <col min="13057" max="13057" width="0" hidden="1" customWidth="1"/>
    <col min="13058" max="13058" width="14" customWidth="1"/>
    <col min="13059" max="13059" width="12.7109375" customWidth="1"/>
    <col min="13306" max="13306" width="59.7109375" customWidth="1"/>
    <col min="13307" max="13307" width="7.140625" customWidth="1"/>
    <col min="13308" max="13310" width="19.28515625" customWidth="1"/>
    <col min="13311" max="13311" width="0" hidden="1" customWidth="1"/>
    <col min="13312" max="13312" width="19.140625" customWidth="1"/>
    <col min="13313" max="13313" width="0" hidden="1" customWidth="1"/>
    <col min="13314" max="13314" width="14" customWidth="1"/>
    <col min="13315" max="13315" width="12.7109375" customWidth="1"/>
    <col min="13562" max="13562" width="59.7109375" customWidth="1"/>
    <col min="13563" max="13563" width="7.140625" customWidth="1"/>
    <col min="13564" max="13566" width="19.28515625" customWidth="1"/>
    <col min="13567" max="13567" width="0" hidden="1" customWidth="1"/>
    <col min="13568" max="13568" width="19.140625" customWidth="1"/>
    <col min="13569" max="13569" width="0" hidden="1" customWidth="1"/>
    <col min="13570" max="13570" width="14" customWidth="1"/>
    <col min="13571" max="13571" width="12.7109375" customWidth="1"/>
    <col min="13818" max="13818" width="59.7109375" customWidth="1"/>
    <col min="13819" max="13819" width="7.140625" customWidth="1"/>
    <col min="13820" max="13822" width="19.28515625" customWidth="1"/>
    <col min="13823" max="13823" width="0" hidden="1" customWidth="1"/>
    <col min="13824" max="13824" width="19.140625" customWidth="1"/>
    <col min="13825" max="13825" width="0" hidden="1" customWidth="1"/>
    <col min="13826" max="13826" width="14" customWidth="1"/>
    <col min="13827" max="13827" width="12.7109375" customWidth="1"/>
    <col min="14074" max="14074" width="59.7109375" customWidth="1"/>
    <col min="14075" max="14075" width="7.140625" customWidth="1"/>
    <col min="14076" max="14078" width="19.28515625" customWidth="1"/>
    <col min="14079" max="14079" width="0" hidden="1" customWidth="1"/>
    <col min="14080" max="14080" width="19.140625" customWidth="1"/>
    <col min="14081" max="14081" width="0" hidden="1" customWidth="1"/>
    <col min="14082" max="14082" width="14" customWidth="1"/>
    <col min="14083" max="14083" width="12.7109375" customWidth="1"/>
    <col min="14330" max="14330" width="59.7109375" customWidth="1"/>
    <col min="14331" max="14331" width="7.140625" customWidth="1"/>
    <col min="14332" max="14334" width="19.28515625" customWidth="1"/>
    <col min="14335" max="14335" width="0" hidden="1" customWidth="1"/>
    <col min="14336" max="14336" width="19.140625" customWidth="1"/>
    <col min="14337" max="14337" width="0" hidden="1" customWidth="1"/>
    <col min="14338" max="14338" width="14" customWidth="1"/>
    <col min="14339" max="14339" width="12.7109375" customWidth="1"/>
    <col min="14586" max="14586" width="59.7109375" customWidth="1"/>
    <col min="14587" max="14587" width="7.140625" customWidth="1"/>
    <col min="14588" max="14590" width="19.28515625" customWidth="1"/>
    <col min="14591" max="14591" width="0" hidden="1" customWidth="1"/>
    <col min="14592" max="14592" width="19.140625" customWidth="1"/>
    <col min="14593" max="14593" width="0" hidden="1" customWidth="1"/>
    <col min="14594" max="14594" width="14" customWidth="1"/>
    <col min="14595" max="14595" width="12.7109375" customWidth="1"/>
    <col min="14842" max="14842" width="59.7109375" customWidth="1"/>
    <col min="14843" max="14843" width="7.140625" customWidth="1"/>
    <col min="14844" max="14846" width="19.28515625" customWidth="1"/>
    <col min="14847" max="14847" width="0" hidden="1" customWidth="1"/>
    <col min="14848" max="14848" width="19.140625" customWidth="1"/>
    <col min="14849" max="14849" width="0" hidden="1" customWidth="1"/>
    <col min="14850" max="14850" width="14" customWidth="1"/>
    <col min="14851" max="14851" width="12.7109375" customWidth="1"/>
    <col min="15098" max="15098" width="59.7109375" customWidth="1"/>
    <col min="15099" max="15099" width="7.140625" customWidth="1"/>
    <col min="15100" max="15102" width="19.28515625" customWidth="1"/>
    <col min="15103" max="15103" width="0" hidden="1" customWidth="1"/>
    <col min="15104" max="15104" width="19.140625" customWidth="1"/>
    <col min="15105" max="15105" width="0" hidden="1" customWidth="1"/>
    <col min="15106" max="15106" width="14" customWidth="1"/>
    <col min="15107" max="15107" width="12.7109375" customWidth="1"/>
    <col min="15354" max="15354" width="59.7109375" customWidth="1"/>
    <col min="15355" max="15355" width="7.140625" customWidth="1"/>
    <col min="15356" max="15358" width="19.28515625" customWidth="1"/>
    <col min="15359" max="15359" width="0" hidden="1" customWidth="1"/>
    <col min="15360" max="15360" width="19.140625" customWidth="1"/>
    <col min="15361" max="15361" width="0" hidden="1" customWidth="1"/>
    <col min="15362" max="15362" width="14" customWidth="1"/>
    <col min="15363" max="15363" width="12.7109375" customWidth="1"/>
    <col min="15610" max="15610" width="59.7109375" customWidth="1"/>
    <col min="15611" max="15611" width="7.140625" customWidth="1"/>
    <col min="15612" max="15614" width="19.28515625" customWidth="1"/>
    <col min="15615" max="15615" width="0" hidden="1" customWidth="1"/>
    <col min="15616" max="15616" width="19.140625" customWidth="1"/>
    <col min="15617" max="15617" width="0" hidden="1" customWidth="1"/>
    <col min="15618" max="15618" width="14" customWidth="1"/>
    <col min="15619" max="15619" width="12.7109375" customWidth="1"/>
    <col min="15866" max="15866" width="59.7109375" customWidth="1"/>
    <col min="15867" max="15867" width="7.140625" customWidth="1"/>
    <col min="15868" max="15870" width="19.28515625" customWidth="1"/>
    <col min="15871" max="15871" width="0" hidden="1" customWidth="1"/>
    <col min="15872" max="15872" width="19.140625" customWidth="1"/>
    <col min="15873" max="15873" width="0" hidden="1" customWidth="1"/>
    <col min="15874" max="15874" width="14" customWidth="1"/>
    <col min="15875" max="15875" width="12.7109375" customWidth="1"/>
    <col min="16122" max="16122" width="59.7109375" customWidth="1"/>
    <col min="16123" max="16123" width="7.140625" customWidth="1"/>
    <col min="16124" max="16126" width="19.28515625" customWidth="1"/>
    <col min="16127" max="16127" width="0" hidden="1" customWidth="1"/>
    <col min="16128" max="16128" width="19.140625" customWidth="1"/>
    <col min="16129" max="16129" width="0" hidden="1" customWidth="1"/>
    <col min="16130" max="16130" width="14" customWidth="1"/>
    <col min="16131" max="16131" width="12.7109375" customWidth="1"/>
  </cols>
  <sheetData>
    <row r="1" spans="1:7" ht="8.25" customHeight="1" x14ac:dyDescent="0.25">
      <c r="A1" s="1"/>
      <c r="B1" s="2"/>
      <c r="C1" s="2"/>
      <c r="D1" s="2"/>
      <c r="E1" s="2"/>
    </row>
    <row r="2" spans="1:7" ht="34.5" customHeight="1" x14ac:dyDescent="0.25">
      <c r="A2" s="29" t="s">
        <v>94</v>
      </c>
      <c r="B2" s="29"/>
      <c r="C2" s="29"/>
      <c r="D2" s="29"/>
      <c r="E2" s="29"/>
      <c r="F2" s="29"/>
      <c r="G2" s="29"/>
    </row>
    <row r="3" spans="1:7" ht="15.75" x14ac:dyDescent="0.25">
      <c r="A3" s="4"/>
      <c r="B3" s="4"/>
      <c r="C3" s="4"/>
      <c r="D3" s="4"/>
      <c r="E3" s="5"/>
      <c r="F3" s="30" t="s">
        <v>0</v>
      </c>
      <c r="G3" s="30"/>
    </row>
    <row r="4" spans="1:7" s="6" customFormat="1" ht="22.5" customHeight="1" x14ac:dyDescent="0.25">
      <c r="A4" s="31" t="s">
        <v>1</v>
      </c>
      <c r="B4" s="31" t="s">
        <v>2</v>
      </c>
      <c r="C4" s="34" t="s">
        <v>91</v>
      </c>
      <c r="D4" s="31" t="s">
        <v>95</v>
      </c>
      <c r="E4" s="34" t="s">
        <v>96</v>
      </c>
      <c r="F4" s="32" t="s">
        <v>3</v>
      </c>
      <c r="G4" s="33" t="s">
        <v>97</v>
      </c>
    </row>
    <row r="5" spans="1:7" s="6" customFormat="1" ht="15.75" customHeight="1" x14ac:dyDescent="0.25">
      <c r="A5" s="31"/>
      <c r="B5" s="31"/>
      <c r="C5" s="35"/>
      <c r="D5" s="31"/>
      <c r="E5" s="35"/>
      <c r="F5" s="32"/>
      <c r="G5" s="33"/>
    </row>
    <row r="6" spans="1:7" s="6" customFormat="1" ht="30" customHeight="1" x14ac:dyDescent="0.25">
      <c r="A6" s="31"/>
      <c r="B6" s="31"/>
      <c r="C6" s="36"/>
      <c r="D6" s="31"/>
      <c r="E6" s="36"/>
      <c r="F6" s="32"/>
      <c r="G6" s="33"/>
    </row>
    <row r="7" spans="1:7" s="18" customFormat="1" ht="15.75" customHeight="1" x14ac:dyDescent="0.25">
      <c r="A7" s="14" t="s">
        <v>4</v>
      </c>
      <c r="B7" s="15" t="s">
        <v>5</v>
      </c>
      <c r="C7" s="16">
        <f>SUM(C8:C14)</f>
        <v>33050905.529999997</v>
      </c>
      <c r="D7" s="16">
        <f>SUM(D8:D14)</f>
        <v>58863200.949999996</v>
      </c>
      <c r="E7" s="16">
        <f>SUM(E8:E14)</f>
        <v>35660311.800000004</v>
      </c>
      <c r="F7" s="22">
        <f t="shared" ref="F7:F46" si="0">E7/D7*100</f>
        <v>60.581672801468692</v>
      </c>
      <c r="G7" s="22">
        <f t="shared" ref="G7:G45" si="1">E7/C7*100</f>
        <v>107.89511279087792</v>
      </c>
    </row>
    <row r="8" spans="1:7" s="18" customFormat="1" ht="47.25" x14ac:dyDescent="0.25">
      <c r="A8" s="19" t="s">
        <v>6</v>
      </c>
      <c r="B8" s="20" t="s">
        <v>7</v>
      </c>
      <c r="C8" s="21">
        <v>252271.47</v>
      </c>
      <c r="D8" s="21">
        <v>497500</v>
      </c>
      <c r="E8" s="21">
        <v>297694.40999999997</v>
      </c>
      <c r="F8" s="22">
        <f t="shared" si="0"/>
        <v>59.838072361809033</v>
      </c>
      <c r="G8" s="22">
        <f t="shared" si="1"/>
        <v>118.00557946564467</v>
      </c>
    </row>
    <row r="9" spans="1:7" s="18" customFormat="1" ht="47.25" customHeight="1" x14ac:dyDescent="0.25">
      <c r="A9" s="19" t="s">
        <v>8</v>
      </c>
      <c r="B9" s="20" t="s">
        <v>9</v>
      </c>
      <c r="C9" s="21">
        <v>24507117.050000001</v>
      </c>
      <c r="D9" s="21">
        <v>43301096.07</v>
      </c>
      <c r="E9" s="21">
        <v>26705693.16</v>
      </c>
      <c r="F9" s="22">
        <f t="shared" si="0"/>
        <v>61.674404538924179</v>
      </c>
      <c r="G9" s="22">
        <f t="shared" si="1"/>
        <v>108.97117398800688</v>
      </c>
    </row>
    <row r="10" spans="1:7" s="18" customFormat="1" ht="15.75" x14ac:dyDescent="0.25">
      <c r="A10" s="19" t="s">
        <v>10</v>
      </c>
      <c r="B10" s="20" t="s">
        <v>11</v>
      </c>
      <c r="C10" s="21">
        <v>1359</v>
      </c>
      <c r="D10" s="21">
        <v>4200</v>
      </c>
      <c r="E10" s="21">
        <v>4200</v>
      </c>
      <c r="F10" s="22">
        <f t="shared" si="0"/>
        <v>100</v>
      </c>
      <c r="G10" s="22">
        <f t="shared" si="1"/>
        <v>309.05077262693158</v>
      </c>
    </row>
    <row r="11" spans="1:7" s="18" customFormat="1" ht="47.25" x14ac:dyDescent="0.25">
      <c r="A11" s="19" t="s">
        <v>12</v>
      </c>
      <c r="B11" s="20" t="s">
        <v>13</v>
      </c>
      <c r="C11" s="21">
        <v>4916223.8099999996</v>
      </c>
      <c r="D11" s="21">
        <v>9029551.2200000007</v>
      </c>
      <c r="E11" s="21">
        <v>5529332.2999999998</v>
      </c>
      <c r="F11" s="22">
        <f t="shared" si="0"/>
        <v>61.235959188678258</v>
      </c>
      <c r="G11" s="22">
        <f t="shared" si="1"/>
        <v>112.47112649251012</v>
      </c>
    </row>
    <row r="12" spans="1:7" s="18" customFormat="1" ht="15.75" customHeight="1" x14ac:dyDescent="0.25">
      <c r="A12" s="19" t="s">
        <v>79</v>
      </c>
      <c r="B12" s="20" t="s">
        <v>80</v>
      </c>
      <c r="C12" s="21"/>
      <c r="D12" s="21">
        <v>415457.66</v>
      </c>
      <c r="E12" s="21">
        <v>386565.19</v>
      </c>
      <c r="F12" s="22">
        <f t="shared" si="0"/>
        <v>93.045628283758205</v>
      </c>
      <c r="G12" s="22" t="e">
        <f t="shared" si="1"/>
        <v>#DIV/0!</v>
      </c>
    </row>
    <row r="13" spans="1:7" s="18" customFormat="1" ht="15.75" x14ac:dyDescent="0.25">
      <c r="A13" s="19" t="s">
        <v>14</v>
      </c>
      <c r="B13" s="20" t="s">
        <v>15</v>
      </c>
      <c r="C13" s="21"/>
      <c r="D13" s="21">
        <v>870000</v>
      </c>
      <c r="E13" s="21"/>
      <c r="F13" s="22">
        <f t="shared" si="0"/>
        <v>0</v>
      </c>
      <c r="G13" s="22"/>
    </row>
    <row r="14" spans="1:7" s="18" customFormat="1" ht="15.75" x14ac:dyDescent="0.25">
      <c r="A14" s="19" t="s">
        <v>16</v>
      </c>
      <c r="B14" s="20" t="s">
        <v>17</v>
      </c>
      <c r="C14" s="21">
        <v>3373934.2</v>
      </c>
      <c r="D14" s="21">
        <v>4745396</v>
      </c>
      <c r="E14" s="21">
        <v>2736826.74</v>
      </c>
      <c r="F14" s="22">
        <f t="shared" si="0"/>
        <v>57.67330566300474</v>
      </c>
      <c r="G14" s="22">
        <f t="shared" si="1"/>
        <v>81.116778744529157</v>
      </c>
    </row>
    <row r="15" spans="1:7" s="18" customFormat="1" ht="15.75" x14ac:dyDescent="0.25">
      <c r="A15" s="14" t="s">
        <v>18</v>
      </c>
      <c r="B15" s="15" t="s">
        <v>19</v>
      </c>
      <c r="C15" s="16">
        <f t="shared" ref="C15:E15" si="2">C16</f>
        <v>763200.93</v>
      </c>
      <c r="D15" s="16">
        <f t="shared" si="2"/>
        <v>1379930</v>
      </c>
      <c r="E15" s="16">
        <f t="shared" si="2"/>
        <v>796496.24</v>
      </c>
      <c r="F15" s="22">
        <f t="shared" si="0"/>
        <v>57.720046669033934</v>
      </c>
      <c r="G15" s="22">
        <f t="shared" si="1"/>
        <v>104.36258771330375</v>
      </c>
    </row>
    <row r="16" spans="1:7" s="18" customFormat="1" ht="15.75" x14ac:dyDescent="0.25">
      <c r="A16" s="19" t="s">
        <v>20</v>
      </c>
      <c r="B16" s="20" t="s">
        <v>21</v>
      </c>
      <c r="C16" s="21">
        <v>763200.93</v>
      </c>
      <c r="D16" s="21">
        <v>1379930</v>
      </c>
      <c r="E16" s="21">
        <v>796496.24</v>
      </c>
      <c r="F16" s="22">
        <f t="shared" si="0"/>
        <v>57.720046669033934</v>
      </c>
      <c r="G16" s="22">
        <f t="shared" si="1"/>
        <v>104.36258771330375</v>
      </c>
    </row>
    <row r="17" spans="1:7" s="18" customFormat="1" ht="31.5" x14ac:dyDescent="0.25">
      <c r="A17" s="14" t="s">
        <v>22</v>
      </c>
      <c r="B17" s="15" t="s">
        <v>23</v>
      </c>
      <c r="C17" s="16">
        <f t="shared" ref="C17:E17" si="3">C18</f>
        <v>2832454.77</v>
      </c>
      <c r="D17" s="16">
        <f t="shared" si="3"/>
        <v>5384374.29</v>
      </c>
      <c r="E17" s="16">
        <f t="shared" si="3"/>
        <v>3248820.23</v>
      </c>
      <c r="F17" s="22">
        <f t="shared" si="0"/>
        <v>60.337934456633022</v>
      </c>
      <c r="G17" s="22">
        <f t="shared" si="1"/>
        <v>114.69980966368618</v>
      </c>
    </row>
    <row r="18" spans="1:7" s="18" customFormat="1" ht="47.25" x14ac:dyDescent="0.25">
      <c r="A18" s="19" t="s">
        <v>85</v>
      </c>
      <c r="B18" s="20" t="s">
        <v>24</v>
      </c>
      <c r="C18" s="21">
        <v>2832454.77</v>
      </c>
      <c r="D18" s="21">
        <v>5384374.29</v>
      </c>
      <c r="E18" s="21">
        <v>3248820.23</v>
      </c>
      <c r="F18" s="22">
        <f t="shared" si="0"/>
        <v>60.337934456633022</v>
      </c>
      <c r="G18" s="22">
        <f t="shared" si="1"/>
        <v>114.69980966368618</v>
      </c>
    </row>
    <row r="19" spans="1:7" s="18" customFormat="1" ht="15.75" x14ac:dyDescent="0.25">
      <c r="A19" s="14" t="s">
        <v>25</v>
      </c>
      <c r="B19" s="15" t="s">
        <v>26</v>
      </c>
      <c r="C19" s="16">
        <f>SUM(C20:C24)</f>
        <v>22776415.359999999</v>
      </c>
      <c r="D19" s="16">
        <f>SUM(D20:D24)</f>
        <v>31438321.850000001</v>
      </c>
      <c r="E19" s="16">
        <f>SUM(E20:E24)</f>
        <v>13888684.16</v>
      </c>
      <c r="F19" s="22">
        <f t="shared" si="0"/>
        <v>44.177562104829718</v>
      </c>
      <c r="G19" s="22">
        <f t="shared" si="1"/>
        <v>60.978358273143115</v>
      </c>
    </row>
    <row r="20" spans="1:7" s="18" customFormat="1" ht="15.75" x14ac:dyDescent="0.25">
      <c r="A20" s="19" t="s">
        <v>27</v>
      </c>
      <c r="B20" s="20" t="s">
        <v>28</v>
      </c>
      <c r="C20" s="21">
        <v>63871.55</v>
      </c>
      <c r="D20" s="21">
        <v>127743.1</v>
      </c>
      <c r="E20" s="21">
        <v>57198.879999999997</v>
      </c>
      <c r="F20" s="22">
        <f t="shared" si="0"/>
        <v>44.776492820355848</v>
      </c>
      <c r="G20" s="22"/>
    </row>
    <row r="21" spans="1:7" s="18" customFormat="1" ht="15.75" x14ac:dyDescent="0.25">
      <c r="A21" s="19" t="s">
        <v>29</v>
      </c>
      <c r="B21" s="20" t="s">
        <v>30</v>
      </c>
      <c r="C21" s="21">
        <v>20880</v>
      </c>
      <c r="D21" s="21">
        <v>575882.96</v>
      </c>
      <c r="E21" s="21">
        <v>163168.5</v>
      </c>
      <c r="F21" s="22">
        <f t="shared" si="0"/>
        <v>28.33362181787772</v>
      </c>
      <c r="G21" s="22"/>
    </row>
    <row r="22" spans="1:7" s="18" customFormat="1" ht="15.75" x14ac:dyDescent="0.25">
      <c r="A22" s="19" t="s">
        <v>31</v>
      </c>
      <c r="B22" s="20" t="s">
        <v>32</v>
      </c>
      <c r="C22" s="21">
        <v>2650726.2000000002</v>
      </c>
      <c r="D22" s="21">
        <v>4475758.4000000004</v>
      </c>
      <c r="E22" s="21">
        <v>2979731.4</v>
      </c>
      <c r="F22" s="22">
        <f t="shared" si="0"/>
        <v>66.574893765490103</v>
      </c>
      <c r="G22" s="22">
        <f t="shared" si="1"/>
        <v>112.41188924001277</v>
      </c>
    </row>
    <row r="23" spans="1:7" s="18" customFormat="1" ht="15.75" x14ac:dyDescent="0.25">
      <c r="A23" s="19" t="s">
        <v>33</v>
      </c>
      <c r="B23" s="20" t="s">
        <v>34</v>
      </c>
      <c r="C23" s="21">
        <v>20040937.609999999</v>
      </c>
      <c r="D23" s="21">
        <v>25803210.390000001</v>
      </c>
      <c r="E23" s="21">
        <v>10688585.380000001</v>
      </c>
      <c r="F23" s="22">
        <f t="shared" si="0"/>
        <v>41.423471027242201</v>
      </c>
      <c r="G23" s="22">
        <f t="shared" si="1"/>
        <v>53.333759068570849</v>
      </c>
    </row>
    <row r="24" spans="1:7" s="18" customFormat="1" ht="15.75" customHeight="1" x14ac:dyDescent="0.25">
      <c r="A24" s="19" t="s">
        <v>35</v>
      </c>
      <c r="B24" s="20" t="s">
        <v>36</v>
      </c>
      <c r="C24" s="21"/>
      <c r="D24" s="21">
        <v>455727</v>
      </c>
      <c r="E24" s="21"/>
      <c r="F24" s="22">
        <f t="shared" si="0"/>
        <v>0</v>
      </c>
      <c r="G24" s="22" t="e">
        <f t="shared" si="1"/>
        <v>#DIV/0!</v>
      </c>
    </row>
    <row r="25" spans="1:7" s="18" customFormat="1" ht="15.75" x14ac:dyDescent="0.25">
      <c r="A25" s="14" t="s">
        <v>37</v>
      </c>
      <c r="B25" s="15" t="s">
        <v>38</v>
      </c>
      <c r="C25" s="16">
        <f t="shared" ref="C25" si="4">C26+C27+C28+C29</f>
        <v>51465896.100000001</v>
      </c>
      <c r="D25" s="16">
        <f t="shared" ref="D25:E25" si="5">D26+D27+D28+D29</f>
        <v>62831003.560000002</v>
      </c>
      <c r="E25" s="16">
        <f t="shared" si="5"/>
        <v>33040956.690000001</v>
      </c>
      <c r="F25" s="22">
        <f t="shared" si="0"/>
        <v>52.587026814632651</v>
      </c>
      <c r="G25" s="22">
        <f t="shared" si="1"/>
        <v>64.199711253060258</v>
      </c>
    </row>
    <row r="26" spans="1:7" s="18" customFormat="1" ht="15.75" x14ac:dyDescent="0.25">
      <c r="A26" s="19" t="s">
        <v>39</v>
      </c>
      <c r="B26" s="20" t="s">
        <v>40</v>
      </c>
      <c r="C26" s="21">
        <v>422535.71</v>
      </c>
      <c r="D26" s="21">
        <v>1904321.16</v>
      </c>
      <c r="E26" s="21">
        <v>347157.41</v>
      </c>
      <c r="F26" s="22">
        <f t="shared" si="0"/>
        <v>18.229982278829478</v>
      </c>
      <c r="G26" s="22">
        <f t="shared" si="1"/>
        <v>82.160490056568221</v>
      </c>
    </row>
    <row r="27" spans="1:7" s="18" customFormat="1" ht="15.75" x14ac:dyDescent="0.25">
      <c r="A27" s="19" t="s">
        <v>41</v>
      </c>
      <c r="B27" s="20" t="s">
        <v>42</v>
      </c>
      <c r="C27" s="21">
        <v>4313056.4000000004</v>
      </c>
      <c r="D27" s="21">
        <v>17892319.84</v>
      </c>
      <c r="E27" s="21">
        <v>9859896.7899999991</v>
      </c>
      <c r="F27" s="22">
        <f t="shared" si="0"/>
        <v>55.106866399499822</v>
      </c>
      <c r="G27" s="22">
        <f t="shared" si="1"/>
        <v>228.60579309836982</v>
      </c>
    </row>
    <row r="28" spans="1:7" s="18" customFormat="1" ht="15.75" x14ac:dyDescent="0.25">
      <c r="A28" s="19" t="s">
        <v>43</v>
      </c>
      <c r="B28" s="20" t="s">
        <v>44</v>
      </c>
      <c r="C28" s="21">
        <v>13693432.24</v>
      </c>
      <c r="D28" s="21">
        <v>20734004.420000002</v>
      </c>
      <c r="E28" s="21">
        <v>12699261.970000001</v>
      </c>
      <c r="F28" s="22">
        <f t="shared" si="0"/>
        <v>61.248477200816566</v>
      </c>
      <c r="G28" s="22">
        <f t="shared" si="1"/>
        <v>92.739802172490243</v>
      </c>
    </row>
    <row r="29" spans="1:7" s="18" customFormat="1" ht="31.5" x14ac:dyDescent="0.25">
      <c r="A29" s="19" t="s">
        <v>83</v>
      </c>
      <c r="B29" s="20" t="s">
        <v>84</v>
      </c>
      <c r="C29" s="21">
        <v>33036871.75</v>
      </c>
      <c r="D29" s="21">
        <v>22300358.140000001</v>
      </c>
      <c r="E29" s="21">
        <v>10134640.52</v>
      </c>
      <c r="F29" s="22">
        <f t="shared" ref="F29:F31" si="6">E29/D29*100</f>
        <v>45.446088607077407</v>
      </c>
      <c r="G29" s="22">
        <f t="shared" ref="G29:G31" si="7">E29/C29*100</f>
        <v>30.676755949206964</v>
      </c>
    </row>
    <row r="30" spans="1:7" s="18" customFormat="1" ht="22.5" customHeight="1" x14ac:dyDescent="0.25">
      <c r="A30" s="25" t="s">
        <v>88</v>
      </c>
      <c r="B30" s="15" t="s">
        <v>89</v>
      </c>
      <c r="C30" s="16">
        <f t="shared" ref="C30:E30" si="8">C31</f>
        <v>0</v>
      </c>
      <c r="D30" s="16">
        <f t="shared" si="8"/>
        <v>217485.65</v>
      </c>
      <c r="E30" s="16">
        <f t="shared" si="8"/>
        <v>0</v>
      </c>
      <c r="F30" s="22">
        <f t="shared" si="6"/>
        <v>0</v>
      </c>
      <c r="G30" s="22" t="e">
        <f t="shared" si="7"/>
        <v>#DIV/0!</v>
      </c>
    </row>
    <row r="31" spans="1:7" s="18" customFormat="1" ht="15.75" x14ac:dyDescent="0.25">
      <c r="A31" s="24" t="s">
        <v>87</v>
      </c>
      <c r="B31" s="20" t="s">
        <v>90</v>
      </c>
      <c r="C31" s="21">
        <v>0</v>
      </c>
      <c r="D31" s="21">
        <v>217485.65</v>
      </c>
      <c r="E31" s="21">
        <v>0</v>
      </c>
      <c r="F31" s="22">
        <f t="shared" si="6"/>
        <v>0</v>
      </c>
      <c r="G31" s="22" t="e">
        <f t="shared" si="7"/>
        <v>#DIV/0!</v>
      </c>
    </row>
    <row r="32" spans="1:7" s="18" customFormat="1" ht="15.75" x14ac:dyDescent="0.25">
      <c r="A32" s="14" t="s">
        <v>45</v>
      </c>
      <c r="B32" s="15" t="s">
        <v>46</v>
      </c>
      <c r="C32" s="16">
        <f>SUM(C33:C37)</f>
        <v>140691899.91999999</v>
      </c>
      <c r="D32" s="16">
        <f>SUM(D33:D37)</f>
        <v>351750846.69999999</v>
      </c>
      <c r="E32" s="16">
        <f>SUM(E33:E37)</f>
        <v>228454023.30000001</v>
      </c>
      <c r="F32" s="22">
        <f t="shared" si="0"/>
        <v>64.947682555215863</v>
      </c>
      <c r="G32" s="22">
        <f t="shared" si="1"/>
        <v>162.378945362102</v>
      </c>
    </row>
    <row r="33" spans="1:7" s="18" customFormat="1" ht="15.75" x14ac:dyDescent="0.25">
      <c r="A33" s="19" t="s">
        <v>47</v>
      </c>
      <c r="B33" s="20" t="s">
        <v>48</v>
      </c>
      <c r="C33" s="21">
        <v>29399700.300000001</v>
      </c>
      <c r="D33" s="21">
        <v>48247781</v>
      </c>
      <c r="E33" s="21">
        <v>33498584.899999999</v>
      </c>
      <c r="F33" s="22">
        <f t="shared" si="0"/>
        <v>69.43031203859924</v>
      </c>
      <c r="G33" s="22">
        <f t="shared" si="1"/>
        <v>113.9419264760328</v>
      </c>
    </row>
    <row r="34" spans="1:7" s="18" customFormat="1" ht="15.75" x14ac:dyDescent="0.25">
      <c r="A34" s="19" t="s">
        <v>49</v>
      </c>
      <c r="B34" s="20" t="s">
        <v>50</v>
      </c>
      <c r="C34" s="21">
        <v>82333387.760000005</v>
      </c>
      <c r="D34" s="21">
        <v>259278061.91</v>
      </c>
      <c r="E34" s="21">
        <v>164605640.34999999</v>
      </c>
      <c r="F34" s="22">
        <f t="shared" si="0"/>
        <v>63.486142690752423</v>
      </c>
      <c r="G34" s="22">
        <f t="shared" si="1"/>
        <v>199.92574680617028</v>
      </c>
    </row>
    <row r="35" spans="1:7" s="18" customFormat="1" ht="15.75" x14ac:dyDescent="0.25">
      <c r="A35" s="19" t="s">
        <v>77</v>
      </c>
      <c r="B35" s="20" t="s">
        <v>78</v>
      </c>
      <c r="C35" s="21">
        <v>13613804.800000001</v>
      </c>
      <c r="D35" s="21">
        <v>16350365</v>
      </c>
      <c r="E35" s="21">
        <v>12621196.119999999</v>
      </c>
      <c r="F35" s="22">
        <f t="shared" si="0"/>
        <v>77.192136811624692</v>
      </c>
      <c r="G35" s="22">
        <f t="shared" si="1"/>
        <v>92.708807753729488</v>
      </c>
    </row>
    <row r="36" spans="1:7" s="18" customFormat="1" ht="15.75" x14ac:dyDescent="0.25">
      <c r="A36" s="19" t="s">
        <v>51</v>
      </c>
      <c r="B36" s="20" t="s">
        <v>52</v>
      </c>
      <c r="C36" s="21">
        <v>25849.599999999999</v>
      </c>
      <c r="D36" s="21">
        <v>123400</v>
      </c>
      <c r="E36" s="21">
        <v>35459.550000000003</v>
      </c>
      <c r="F36" s="22">
        <f t="shared" si="0"/>
        <v>28.735453808752027</v>
      </c>
      <c r="G36" s="22"/>
    </row>
    <row r="37" spans="1:7" s="18" customFormat="1" ht="15.75" x14ac:dyDescent="0.25">
      <c r="A37" s="19" t="s">
        <v>53</v>
      </c>
      <c r="B37" s="20" t="s">
        <v>54</v>
      </c>
      <c r="C37" s="21">
        <v>15319157.460000001</v>
      </c>
      <c r="D37" s="21">
        <v>27751238.789999999</v>
      </c>
      <c r="E37" s="21">
        <v>17693142.379999999</v>
      </c>
      <c r="F37" s="22">
        <f t="shared" si="0"/>
        <v>63.756225492807992</v>
      </c>
      <c r="G37" s="22">
        <f t="shared" si="1"/>
        <v>115.49683738285694</v>
      </c>
    </row>
    <row r="38" spans="1:7" s="18" customFormat="1" ht="15.75" x14ac:dyDescent="0.25">
      <c r="A38" s="14" t="s">
        <v>55</v>
      </c>
      <c r="B38" s="15" t="s">
        <v>56</v>
      </c>
      <c r="C38" s="16">
        <f>C39+C40</f>
        <v>17966779.460000001</v>
      </c>
      <c r="D38" s="16">
        <f>D39+D40</f>
        <v>38440506.710000001</v>
      </c>
      <c r="E38" s="16">
        <f>E39+E40</f>
        <v>27898446.760000002</v>
      </c>
      <c r="F38" s="22">
        <f t="shared" si="0"/>
        <v>72.575647793795696</v>
      </c>
      <c r="G38" s="22">
        <f t="shared" si="1"/>
        <v>155.27794962982199</v>
      </c>
    </row>
    <row r="39" spans="1:7" s="18" customFormat="1" ht="15.75" x14ac:dyDescent="0.25">
      <c r="A39" s="19" t="s">
        <v>57</v>
      </c>
      <c r="B39" s="20" t="s">
        <v>58</v>
      </c>
      <c r="C39" s="21">
        <v>17966779.460000001</v>
      </c>
      <c r="D39" s="21">
        <v>38435506.710000001</v>
      </c>
      <c r="E39" s="21">
        <v>27898446.760000002</v>
      </c>
      <c r="F39" s="22">
        <f t="shared" si="0"/>
        <v>72.585089018070605</v>
      </c>
      <c r="G39" s="22">
        <f t="shared" si="1"/>
        <v>155.27794962982199</v>
      </c>
    </row>
    <row r="40" spans="1:7" s="18" customFormat="1" ht="15.75" x14ac:dyDescent="0.25">
      <c r="A40" s="19" t="s">
        <v>59</v>
      </c>
      <c r="B40" s="20" t="s">
        <v>60</v>
      </c>
      <c r="C40" s="21"/>
      <c r="D40" s="21">
        <v>5000</v>
      </c>
      <c r="E40" s="21"/>
      <c r="F40" s="22">
        <f t="shared" si="0"/>
        <v>0</v>
      </c>
      <c r="G40" s="22"/>
    </row>
    <row r="41" spans="1:7" s="18" customFormat="1" ht="15.75" x14ac:dyDescent="0.25">
      <c r="A41" s="14" t="s">
        <v>61</v>
      </c>
      <c r="B41" s="15" t="s">
        <v>62</v>
      </c>
      <c r="C41" s="16">
        <f>SUM(C42:C44)</f>
        <v>15259793.92</v>
      </c>
      <c r="D41" s="16">
        <f>SUM(D42:D44)</f>
        <v>34197431.240000002</v>
      </c>
      <c r="E41" s="16">
        <f>SUM(E42:E44)</f>
        <v>14614135.84</v>
      </c>
      <c r="F41" s="22">
        <f t="shared" si="0"/>
        <v>42.734601138421645</v>
      </c>
      <c r="G41" s="22">
        <f t="shared" si="1"/>
        <v>95.768893843620134</v>
      </c>
    </row>
    <row r="42" spans="1:7" s="18" customFormat="1" ht="15.75" x14ac:dyDescent="0.25">
      <c r="A42" s="19" t="s">
        <v>63</v>
      </c>
      <c r="B42" s="20" t="s">
        <v>64</v>
      </c>
      <c r="C42" s="21">
        <v>2992116.16</v>
      </c>
      <c r="D42" s="21">
        <v>4440182.04</v>
      </c>
      <c r="E42" s="21">
        <v>3300837.03</v>
      </c>
      <c r="F42" s="22">
        <f t="shared" si="0"/>
        <v>74.340128406086691</v>
      </c>
      <c r="G42" s="22">
        <f t="shared" si="1"/>
        <v>110.31781032190942</v>
      </c>
    </row>
    <row r="43" spans="1:7" s="18" customFormat="1" ht="15.75" x14ac:dyDescent="0.25">
      <c r="A43" s="19" t="s">
        <v>65</v>
      </c>
      <c r="B43" s="20" t="s">
        <v>66</v>
      </c>
      <c r="C43" s="21">
        <v>12137677.76</v>
      </c>
      <c r="D43" s="21">
        <v>29584249.199999999</v>
      </c>
      <c r="E43" s="21">
        <v>11167298.810000001</v>
      </c>
      <c r="F43" s="22">
        <f t="shared" si="0"/>
        <v>37.74744707734547</v>
      </c>
      <c r="G43" s="22">
        <f t="shared" si="1"/>
        <v>92.005233874325569</v>
      </c>
    </row>
    <row r="44" spans="1:7" s="18" customFormat="1" ht="15.75" x14ac:dyDescent="0.25">
      <c r="A44" s="19" t="s">
        <v>67</v>
      </c>
      <c r="B44" s="20" t="s">
        <v>68</v>
      </c>
      <c r="C44" s="21">
        <v>130000</v>
      </c>
      <c r="D44" s="21">
        <v>173000</v>
      </c>
      <c r="E44" s="21">
        <v>146000</v>
      </c>
      <c r="F44" s="22">
        <f t="shared" si="0"/>
        <v>84.393063583815035</v>
      </c>
      <c r="G44" s="22">
        <f t="shared" si="1"/>
        <v>112.30769230769231</v>
      </c>
    </row>
    <row r="45" spans="1:7" s="18" customFormat="1" ht="15.75" x14ac:dyDescent="0.25">
      <c r="A45" s="14" t="s">
        <v>69</v>
      </c>
      <c r="B45" s="15" t="s">
        <v>70</v>
      </c>
      <c r="C45" s="26">
        <f t="shared" ref="C45" si="9">SUM(C46:C48)</f>
        <v>2123413.41</v>
      </c>
      <c r="D45" s="26">
        <f t="shared" ref="D45:E45" si="10">SUM(D46:D48)</f>
        <v>143663631.30000001</v>
      </c>
      <c r="E45" s="26">
        <f t="shared" si="10"/>
        <v>7122080.7699999996</v>
      </c>
      <c r="F45" s="22">
        <f t="shared" si="0"/>
        <v>4.9574695457388174</v>
      </c>
      <c r="G45" s="22">
        <f t="shared" si="1"/>
        <v>335.40716736831757</v>
      </c>
    </row>
    <row r="46" spans="1:7" s="23" customFormat="1" ht="15.75" customHeight="1" x14ac:dyDescent="0.25">
      <c r="A46" s="19" t="s">
        <v>81</v>
      </c>
      <c r="B46" s="20" t="s">
        <v>82</v>
      </c>
      <c r="C46" s="21">
        <v>1200000</v>
      </c>
      <c r="D46" s="21"/>
      <c r="E46" s="21"/>
      <c r="F46" s="22" t="e">
        <f t="shared" si="0"/>
        <v>#DIV/0!</v>
      </c>
      <c r="G46" s="22"/>
    </row>
    <row r="47" spans="1:7" s="18" customFormat="1" ht="15.75" x14ac:dyDescent="0.25">
      <c r="A47" s="19" t="s">
        <v>71</v>
      </c>
      <c r="B47" s="20" t="s">
        <v>72</v>
      </c>
      <c r="C47" s="21">
        <v>418607.41</v>
      </c>
      <c r="D47" s="21">
        <v>135841231</v>
      </c>
      <c r="E47" s="21">
        <v>1914931.35</v>
      </c>
      <c r="F47" s="22">
        <f t="shared" ref="F47:F49" si="11">E47/D47*100</f>
        <v>1.4096834487608554</v>
      </c>
      <c r="G47" s="22">
        <f t="shared" ref="G47" si="12">E47/C47*100</f>
        <v>457.4528076318573</v>
      </c>
    </row>
    <row r="48" spans="1:7" s="18" customFormat="1" ht="15.75" x14ac:dyDescent="0.25">
      <c r="A48" s="19" t="s">
        <v>92</v>
      </c>
      <c r="B48" s="20" t="s">
        <v>93</v>
      </c>
      <c r="C48" s="21">
        <v>504806</v>
      </c>
      <c r="D48" s="21">
        <v>7822400.2999999998</v>
      </c>
      <c r="E48" s="21">
        <v>5207149.42</v>
      </c>
      <c r="F48" s="22">
        <f t="shared" si="11"/>
        <v>66.567156119586471</v>
      </c>
      <c r="G48" s="22"/>
    </row>
    <row r="49" spans="1:7" s="18" customFormat="1" ht="23.25" customHeight="1" x14ac:dyDescent="0.25">
      <c r="A49" s="27" t="s">
        <v>73</v>
      </c>
      <c r="B49" s="28"/>
      <c r="C49" s="16">
        <f t="shared" ref="C49" si="13">C7+C15+C17+C19+C25+C30+C32+C38+C41+C45</f>
        <v>286930759.40000004</v>
      </c>
      <c r="D49" s="16">
        <f t="shared" ref="D49:E49" si="14">D7+D15+D17+D19+D25+D30+D32+D38+D41+D45</f>
        <v>728166732.25</v>
      </c>
      <c r="E49" s="16">
        <f t="shared" si="14"/>
        <v>364723955.78999996</v>
      </c>
      <c r="F49" s="17">
        <f t="shared" si="11"/>
        <v>50.08797293760189</v>
      </c>
      <c r="G49" s="17">
        <f>E49/C49*100</f>
        <v>127.11218433069811</v>
      </c>
    </row>
    <row r="50" spans="1:7" ht="9.75" customHeight="1" x14ac:dyDescent="0.25">
      <c r="A50" s="7"/>
      <c r="B50" s="5"/>
      <c r="C50" s="5"/>
      <c r="D50" s="5"/>
      <c r="E50" s="8"/>
    </row>
    <row r="51" spans="1:7" ht="3" hidden="1" customHeight="1" x14ac:dyDescent="0.25"/>
    <row r="52" spans="1:7" s="10" customFormat="1" ht="46.5" customHeight="1" x14ac:dyDescent="0.25">
      <c r="A52" s="9" t="s">
        <v>86</v>
      </c>
      <c r="E52" s="10" t="s">
        <v>74</v>
      </c>
      <c r="F52" s="11"/>
      <c r="G52" s="11"/>
    </row>
    <row r="53" spans="1:7" x14ac:dyDescent="0.25">
      <c r="A53" s="12"/>
    </row>
    <row r="54" spans="1:7" x14ac:dyDescent="0.25">
      <c r="A54" s="12" t="s">
        <v>75</v>
      </c>
      <c r="D54" s="13"/>
      <c r="E54" s="13"/>
    </row>
    <row r="55" spans="1:7" x14ac:dyDescent="0.25">
      <c r="A55" s="12" t="s">
        <v>76</v>
      </c>
      <c r="C55" s="13"/>
      <c r="D55" s="13"/>
      <c r="E55" s="13"/>
    </row>
    <row r="56" spans="1:7" x14ac:dyDescent="0.25">
      <c r="C56" s="13"/>
      <c r="D56" s="13"/>
      <c r="E56" s="13"/>
    </row>
  </sheetData>
  <mergeCells count="10">
    <mergeCell ref="A49:B49"/>
    <mergeCell ref="A2:G2"/>
    <mergeCell ref="F3:G3"/>
    <mergeCell ref="A4:A6"/>
    <mergeCell ref="B4:B6"/>
    <mergeCell ref="C4:C6"/>
    <mergeCell ref="D4:D6"/>
    <mergeCell ref="F4:F6"/>
    <mergeCell ref="G4:G6"/>
    <mergeCell ref="E4:E6"/>
  </mergeCells>
  <pageMargins left="0.11811023622047245" right="0.11811023622047245" top="0.74803149606299213" bottom="0.35433070866141736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Консолидация</vt:lpstr>
      <vt:lpstr>Консолидация!Заголовки_для_печати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2024-10-23T19:15:06Z</dcterms:modified>
</cp:coreProperties>
</file>