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Консолидация" sheetId="2" r:id="rId1"/>
  </sheets>
  <definedNames>
    <definedName name="_xlnm.Print_Titles" localSheetId="0">Консолидация!$3:$5</definedName>
  </definedNames>
  <calcPr calcId="145621"/>
</workbook>
</file>

<file path=xl/calcChain.xml><?xml version="1.0" encoding="utf-8"?>
<calcChain xmlns="http://schemas.openxmlformats.org/spreadsheetml/2006/main">
  <c r="C40" i="2" l="1"/>
  <c r="C37" i="2"/>
  <c r="C31" i="2"/>
  <c r="C29" i="2"/>
  <c r="C24" i="2"/>
  <c r="C18" i="2"/>
  <c r="C16" i="2"/>
  <c r="C14" i="2"/>
  <c r="C6" i="2"/>
  <c r="F7" i="2" l="1"/>
  <c r="G7" i="2"/>
  <c r="F8" i="2"/>
  <c r="G8" i="2"/>
  <c r="F9" i="2"/>
  <c r="G9" i="2"/>
  <c r="F10" i="2"/>
  <c r="G10" i="2"/>
  <c r="F11" i="2"/>
  <c r="F12" i="2"/>
  <c r="F13" i="2"/>
  <c r="G13" i="2"/>
  <c r="F15" i="2"/>
  <c r="G15" i="2"/>
  <c r="F17" i="2"/>
  <c r="G17" i="2"/>
  <c r="F19" i="2"/>
  <c r="F20" i="2"/>
  <c r="F21" i="2"/>
  <c r="G21" i="2"/>
  <c r="F22" i="2"/>
  <c r="G22" i="2"/>
  <c r="F23" i="2"/>
  <c r="F25" i="2"/>
  <c r="G25" i="2"/>
  <c r="F26" i="2"/>
  <c r="G26" i="2"/>
  <c r="F27" i="2"/>
  <c r="G27" i="2"/>
  <c r="F28" i="2"/>
  <c r="G28" i="2"/>
  <c r="F30" i="2"/>
  <c r="F32" i="2"/>
  <c r="G32" i="2"/>
  <c r="F33" i="2"/>
  <c r="G33" i="2"/>
  <c r="F34" i="2"/>
  <c r="G34" i="2"/>
  <c r="F35" i="2"/>
  <c r="G35" i="2"/>
  <c r="F36" i="2"/>
  <c r="G36" i="2"/>
  <c r="F38" i="2"/>
  <c r="G38" i="2"/>
  <c r="F39" i="2"/>
  <c r="F41" i="2"/>
  <c r="G41" i="2"/>
  <c r="F42" i="2"/>
  <c r="G42" i="2"/>
  <c r="F43" i="2"/>
  <c r="F45" i="2"/>
  <c r="G45" i="2"/>
  <c r="F46" i="2"/>
  <c r="F48" i="2"/>
  <c r="G48" i="2"/>
  <c r="F49" i="2"/>
  <c r="G49" i="2"/>
  <c r="F50" i="2"/>
  <c r="G50" i="2"/>
  <c r="D44" i="2" l="1"/>
  <c r="E44" i="2"/>
  <c r="C44" i="2"/>
  <c r="C47" i="2"/>
  <c r="G44" i="2" l="1"/>
  <c r="F44" i="2"/>
  <c r="C51" i="2"/>
  <c r="D29" i="2"/>
  <c r="E29" i="2"/>
  <c r="F29" i="2" s="1"/>
  <c r="E14" i="2" l="1"/>
  <c r="D14" i="2"/>
  <c r="D16" i="2"/>
  <c r="E16" i="2"/>
  <c r="D24" i="2"/>
  <c r="E24" i="2"/>
  <c r="D31" i="2"/>
  <c r="E31" i="2"/>
  <c r="F14" i="2" l="1"/>
  <c r="G14" i="2"/>
  <c r="F24" i="2"/>
  <c r="G24" i="2"/>
  <c r="F31" i="2"/>
  <c r="G31" i="2"/>
  <c r="F16" i="2"/>
  <c r="G16" i="2"/>
  <c r="E47" i="2"/>
  <c r="D47" i="2"/>
  <c r="E40" i="2"/>
  <c r="D40" i="2"/>
  <c r="E37" i="2"/>
  <c r="D37" i="2"/>
  <c r="E18" i="2"/>
  <c r="D18" i="2"/>
  <c r="E6" i="2"/>
  <c r="D6" i="2"/>
  <c r="F18" i="2" l="1"/>
  <c r="G18" i="2"/>
  <c r="G40" i="2"/>
  <c r="F40" i="2"/>
  <c r="F37" i="2"/>
  <c r="G37" i="2"/>
  <c r="F47" i="2"/>
  <c r="G47" i="2"/>
  <c r="D51" i="2"/>
  <c r="E51" i="2"/>
  <c r="F6" i="2"/>
  <c r="G6" i="2"/>
  <c r="F51" i="2" l="1"/>
  <c r="G51" i="2"/>
</calcChain>
</file>

<file path=xl/sharedStrings.xml><?xml version="1.0" encoding="utf-8"?>
<sst xmlns="http://schemas.openxmlformats.org/spreadsheetml/2006/main" count="104" uniqueCount="104">
  <si>
    <t>(рублей)</t>
  </si>
  <si>
    <t xml:space="preserve"> Наименование </t>
  </si>
  <si>
    <t>Рз Пр</t>
  </si>
  <si>
    <t>Процент исполнения к уточненной бюджетной росписи</t>
  </si>
  <si>
    <t>ОБЩЕГОСУДАРСТВЕННЫЕ ВОПРОСЫ</t>
  </si>
  <si>
    <t>0100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</si>
  <si>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</si>
  <si>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</si>
  <si>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</si>
  <si>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</si>
  <si>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>Судебная система</t>
  </si>
  <si>
    <t>0105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</si>
  <si>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</si>
  <si>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</si>
  <si>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>Резервные фонды</t>
  </si>
  <si>
    <t>0111</t>
  </si>
  <si>
    <t>Другие общегосударственные вопросы</t>
  </si>
  <si>
    <t>0113</t>
  </si>
  <si>
    <t>НАЦИОНАЛЬНАЯ ОБОРОНА</t>
  </si>
  <si>
    <t>0200</t>
  </si>
  <si>
    <t>Мобилизационная и вневойсковая подготовка</t>
  </si>
  <si>
    <t>0203</t>
  </si>
  <si>
    <t>НАЦИОНАЛЬНАЯ БЕЗОПАСНОСТЬ И ПРАВООХРАНИТЕЛЬНАЯ ДЕЯТЕЛЬНОСТЬ</t>
  </si>
  <si>
    <t>0300</t>
  </si>
  <si>
    <t>0310</t>
  </si>
  <si>
    <t>НАЦИОНАЛЬНАЯ ЭКОНОМИКА</t>
  </si>
  <si>
    <t>0400</t>
  </si>
  <si>
    <t>Сельское хозяйство и рыболовство</t>
  </si>
  <si>
    <t>0405</t>
  </si>
  <si>
    <t>Водное хозяйство</t>
  </si>
  <si>
    <t>0406</t>
  </si>
  <si>
    <t>Транспорт</t>
  </si>
  <si>
    <t>0408</t>
  </si>
  <si>
    <t>Дорожное хозяйство (дорожные фонды)</t>
  </si>
  <si>
    <t>0409</t>
  </si>
  <si>
    <t>Другие вопросы в области национальной экономики</t>
  </si>
  <si>
    <t>0412</t>
  </si>
  <si>
    <t>ЖИЛИЩНО-КОММУНАЛЬНОЕ ХОЗЯЙСТВО</t>
  </si>
  <si>
    <t>0500</t>
  </si>
  <si>
    <t>Жилищное хозяйство</t>
  </si>
  <si>
    <t>0501</t>
  </si>
  <si>
    <t>Коммунальное хозяйство</t>
  </si>
  <si>
    <t>0502</t>
  </si>
  <si>
    <t>Благоустройство</t>
  </si>
  <si>
    <t>0503</t>
  </si>
  <si>
    <t>ОБРАЗОВАНИЕ</t>
  </si>
  <si>
    <t>0700</t>
  </si>
  <si>
    <t>Дошкольное образование</t>
  </si>
  <si>
    <t>0701</t>
  </si>
  <si>
    <t>Общее образование</t>
  </si>
  <si>
    <t>0702</t>
  </si>
  <si>
    <t>Молодежная политика и оздоровление детей</t>
  </si>
  <si>
    <t>0707</t>
  </si>
  <si>
    <t>Другие вопросы в области образования</t>
  </si>
  <si>
    <t>0709</t>
  </si>
  <si>
    <t>КУЛЬТУРА, КИНЕМАТОГРАФИЯ</t>
  </si>
  <si>
    <t>0800</t>
  </si>
  <si>
    <t>Культура</t>
  </si>
  <si>
    <t>0801</t>
  </si>
  <si>
    <t>Другие вопросы в области культуры, кинематографии</t>
  </si>
  <si>
    <t>0804</t>
  </si>
  <si>
    <t>СОЦИАЛЬНАЯ ПОЛИТИКА</t>
  </si>
  <si>
    <t>1000</t>
  </si>
  <si>
    <t>Пенсионное обеспечение</t>
  </si>
  <si>
    <t>1001</t>
  </si>
  <si>
    <t>Охрана семьи и детства</t>
  </si>
  <si>
    <t>1004</t>
  </si>
  <si>
    <t>Другие вопросы в области социальной политики</t>
  </si>
  <si>
    <t>1006</t>
  </si>
  <si>
    <t>ФИЗИЧЕСКАЯ КУЛЬТУРА И СПОРТ</t>
  </si>
  <si>
    <t>1100</t>
  </si>
  <si>
    <t>Массовый спорт</t>
  </si>
  <si>
    <t>1102</t>
  </si>
  <si>
    <t>МЕЖБЮДЖЕТНЫЕ ТРАНСФЕРТЫ ОБЩЕГО ХАРАКТЕРА БЮДЖЕТАМ СУБЪЕКТОВ РОССИЙСКОЙ ФЕДЕРАЦИИ И МУНИЦИПАЛЬНЫХ ОБРАЗОВАНИЙ</t>
  </si>
  <si>
    <t>1400</t>
  </si>
  <si>
    <t>Дотации на выравнивание бюджетной обеспеченности субъектов Российской Федерации и муниципальных образований</t>
  </si>
  <si>
    <t>1401</t>
  </si>
  <si>
    <t>Иные дотации</t>
  </si>
  <si>
    <t>1402</t>
  </si>
  <si>
    <t>Прочие межбюджетные трансферты общего характера</t>
  </si>
  <si>
    <t>1403</t>
  </si>
  <si>
    <t>ВСЕГО:</t>
  </si>
  <si>
    <t>В.Н.Кортелева</t>
  </si>
  <si>
    <t>Исп.И.В.Курашина</t>
  </si>
  <si>
    <t>тел.9 18 31</t>
  </si>
  <si>
    <t>Начальное профессиональное образование</t>
  </si>
  <si>
    <t>0703</t>
  </si>
  <si>
    <t>Обеспечение проведения выборов и референдумов</t>
  </si>
  <si>
    <t>0107</t>
  </si>
  <si>
    <t>Другие вопросы в области жилищно-коммунального хозяйства</t>
  </si>
  <si>
    <t>0505</t>
  </si>
  <si>
    <t>Защита населения и территории от чрезвычайных ситуаций природного и техногенного характера, пожарная безопасность</t>
  </si>
  <si>
    <t>Заместитель главы администрации - начальник финансового управления администрации Клетнянского района</t>
  </si>
  <si>
    <t>Другие вопросы в области охраны окружающей среды</t>
  </si>
  <si>
    <t>ОХРАНА ОКРУЖАЮЩЕЙ СРЕДЫ</t>
  </si>
  <si>
    <t>0600</t>
  </si>
  <si>
    <t>0605</t>
  </si>
  <si>
    <t>Уточненные назначения на 2024 год</t>
  </si>
  <si>
    <t>Темп роста 2024 к соответствующему периоду 2023, %</t>
  </si>
  <si>
    <t>Спорт высших достижений</t>
  </si>
  <si>
    <t>1103</t>
  </si>
  <si>
    <t>Сведения об исполнении консолидированного бюджета Клетнянского района за 1 полугодие 2024 года по расходам в разрезе разделов и подразделов классификации расходов бюджетов в сравнении с соответствующим периодом прошлого года</t>
  </si>
  <si>
    <t>Кассовое исполнение                                                               за 1 полугодие                                                                          2023 года</t>
  </si>
  <si>
    <t>Кассовое исполнение                                                               за 1 полугодие                                                                         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</si>
</sst>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1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3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>
      <alignment horizontal="center"/>
    </xf>
    <xf numFmtId="0" fontId="1" fillId="2" borderId="0" xfId="0" applyFont="1" applyFill="1" applyBorder="1" applyAlignment="1">
      <alignment horizontal="left"/>
    </xf>
    <xf numFmtId="0" fontId="1" fillId="2" borderId="0" xfId="0" applyFont="1" applyFill="1" applyBorder="1"/>
    <xf numFmtId="0" fontId="4" fillId="0" borderId="0" xfId="0" applyFont="1" applyAlignment="1">
      <alignment vertical="top"/>
    </xf>
    <xf numFmtId="0" fontId="1" fillId="2" borderId="0" xfId="0" applyFont="1" applyFill="1"/>
    <xf numFmtId="0" fontId="1" fillId="3" borderId="0" xfId="0" applyFont="1" applyFill="1" applyBorder="1"/>
    <xf numFmtId="0" fontId="6" fillId="0" borderId="0" xfId="0" applyFont="1"/>
    <xf numFmtId="0" fontId="6" fillId="0" borderId="0" xfId="0" applyFont="1" applyAlignment="1">
      <alignment horizontal="center"/>
    </xf>
    <xf numFmtId="0" fontId="7" fillId="0" borderId="0" xfId="0" applyFont="1"/>
    <xf numFmtId="4" fontId="0" fillId="0" borderId="0" xfId="0" applyNumberFormat="1"/>
    <xf numFmtId="0" fontId="5" fillId="2" borderId="1" xfId="0" applyFont="1" applyFill="1" applyBorder="1" applyAlignment="1">
      <alignment horizontal="left" vertical="center" wrapText="1"/>
    </xf>
    <xf numFmtId="49" fontId="5" fillId="2" borderId="1" xfId="0" applyNumberFormat="1" applyFont="1" applyFill="1" applyBorder="1" applyAlignment="1">
      <alignment horizontal="center" vertical="center"/>
    </xf>
    <xf numFmtId="4" fontId="5" fillId="2" borderId="1" xfId="0" applyNumberFormat="1" applyFont="1" applyFill="1" applyBorder="1" applyAlignment="1">
      <alignment horizontal="right" vertical="center"/>
    </xf>
    <xf numFmtId="0" fontId="0" fillId="0" borderId="0" xfId="0" applyAlignment="1">
      <alignment vertical="center"/>
    </xf>
    <xf numFmtId="0" fontId="2" fillId="2" borderId="1" xfId="0" applyFont="1" applyFill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4" fontId="2" fillId="2" borderId="1" xfId="0" applyNumberFormat="1" applyFont="1" applyFill="1" applyBorder="1" applyAlignment="1">
      <alignment horizontal="right"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left" wrapText="1"/>
    </xf>
    <xf numFmtId="0" fontId="5" fillId="2" borderId="2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0" fontId="8" fillId="0" borderId="0" xfId="0" applyFont="1" applyFill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top" wrapText="1"/>
    </xf>
    <xf numFmtId="49" fontId="3" fillId="2" borderId="4" xfId="0" applyNumberFormat="1" applyFont="1" applyFill="1" applyBorder="1" applyAlignment="1">
      <alignment horizontal="center" vertical="top" wrapText="1"/>
    </xf>
    <xf numFmtId="49" fontId="3" fillId="2" borderId="5" xfId="0" applyNumberFormat="1" applyFont="1" applyFill="1" applyBorder="1" applyAlignment="1">
      <alignment horizontal="center" vertical="top" wrapText="1"/>
    </xf>
    <xf numFmtId="49" fontId="3" fillId="2" borderId="6" xfId="0" applyNumberFormat="1" applyFont="1" applyFill="1" applyBorder="1" applyAlignment="1">
      <alignment horizontal="center" vertical="top" wrapText="1"/>
    </xf>
    <xf numFmtId="49" fontId="3" fillId="2" borderId="1" xfId="0" applyNumberFormat="1" applyFont="1" applyFill="1" applyBorder="1" applyAlignment="1">
      <alignment horizontal="center" vertical="top" wrapText="1"/>
    </xf>
    <xf numFmtId="49" fontId="3" fillId="0" borderId="1" xfId="0" applyNumberFormat="1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"/>
  <sheetViews>
    <sheetView tabSelected="1" workbookViewId="0">
      <pane xSplit="3" ySplit="5" topLeftCell="D38" activePane="bottomRight" state="frozen"/>
      <selection pane="topRight" activeCell="D1" sqref="D1"/>
      <selection pane="bottomLeft" activeCell="A7" sqref="A7"/>
      <selection pane="bottomRight" activeCell="E6" sqref="E6"/>
    </sheetView>
  </sheetViews>
  <sheetFormatPr defaultRowHeight="15" x14ac:dyDescent="0.25"/>
  <cols>
    <col min="1" max="1" width="59.7109375" customWidth="1"/>
    <col min="2" max="2" width="7.140625" customWidth="1"/>
    <col min="3" max="4" width="19.28515625" customWidth="1"/>
    <col min="5" max="5" width="19.140625" customWidth="1"/>
    <col min="6" max="6" width="14" style="1" customWidth="1"/>
    <col min="7" max="7" width="12.7109375" style="1" customWidth="1"/>
    <col min="252" max="252" width="59.7109375" customWidth="1"/>
    <col min="253" max="253" width="7.140625" customWidth="1"/>
    <col min="254" max="256" width="19.28515625" customWidth="1"/>
    <col min="257" max="257" width="9.140625" customWidth="1"/>
    <col min="258" max="258" width="19.140625" customWidth="1"/>
    <col min="259" max="259" width="9.140625" customWidth="1"/>
    <col min="260" max="260" width="14" customWidth="1"/>
    <col min="261" max="261" width="12.7109375" customWidth="1"/>
    <col min="508" max="508" width="59.7109375" customWidth="1"/>
    <col min="509" max="509" width="7.140625" customWidth="1"/>
    <col min="510" max="512" width="19.28515625" customWidth="1"/>
    <col min="513" max="513" width="9.140625" customWidth="1"/>
    <col min="514" max="514" width="19.140625" customWidth="1"/>
    <col min="515" max="515" width="9.140625" customWidth="1"/>
    <col min="516" max="516" width="14" customWidth="1"/>
    <col min="517" max="517" width="12.7109375" customWidth="1"/>
    <col min="764" max="764" width="59.7109375" customWidth="1"/>
    <col min="765" max="765" width="7.140625" customWidth="1"/>
    <col min="766" max="768" width="19.28515625" customWidth="1"/>
    <col min="769" max="769" width="9.140625" customWidth="1"/>
    <col min="770" max="770" width="19.140625" customWidth="1"/>
    <col min="771" max="771" width="9.140625" customWidth="1"/>
    <col min="772" max="772" width="14" customWidth="1"/>
    <col min="773" max="773" width="12.7109375" customWidth="1"/>
    <col min="1020" max="1020" width="59.7109375" customWidth="1"/>
    <col min="1021" max="1021" width="7.140625" customWidth="1"/>
    <col min="1022" max="1024" width="19.28515625" customWidth="1"/>
    <col min="1025" max="1025" width="9.140625" customWidth="1"/>
    <col min="1026" max="1026" width="19.140625" customWidth="1"/>
    <col min="1027" max="1027" width="9.140625" customWidth="1"/>
    <col min="1028" max="1028" width="14" customWidth="1"/>
    <col min="1029" max="1029" width="12.7109375" customWidth="1"/>
    <col min="1276" max="1276" width="59.7109375" customWidth="1"/>
    <col min="1277" max="1277" width="7.140625" customWidth="1"/>
    <col min="1278" max="1280" width="19.28515625" customWidth="1"/>
    <col min="1281" max="1281" width="9.140625" customWidth="1"/>
    <col min="1282" max="1282" width="19.140625" customWidth="1"/>
    <col min="1283" max="1283" width="9.140625" customWidth="1"/>
    <col min="1284" max="1284" width="14" customWidth="1"/>
    <col min="1285" max="1285" width="12.7109375" customWidth="1"/>
    <col min="1532" max="1532" width="59.7109375" customWidth="1"/>
    <col min="1533" max="1533" width="7.140625" customWidth="1"/>
    <col min="1534" max="1536" width="19.28515625" customWidth="1"/>
    <col min="1537" max="1537" width="9.140625" customWidth="1"/>
    <col min="1538" max="1538" width="19.140625" customWidth="1"/>
    <col min="1539" max="1539" width="9.140625" customWidth="1"/>
    <col min="1540" max="1540" width="14" customWidth="1"/>
    <col min="1541" max="1541" width="12.7109375" customWidth="1"/>
    <col min="1788" max="1788" width="59.7109375" customWidth="1"/>
    <col min="1789" max="1789" width="7.140625" customWidth="1"/>
    <col min="1790" max="1792" width="19.28515625" customWidth="1"/>
    <col min="1793" max="1793" width="9.140625" customWidth="1"/>
    <col min="1794" max="1794" width="19.140625" customWidth="1"/>
    <col min="1795" max="1795" width="9.140625" customWidth="1"/>
    <col min="1796" max="1796" width="14" customWidth="1"/>
    <col min="1797" max="1797" width="12.7109375" customWidth="1"/>
    <col min="2044" max="2044" width="59.7109375" customWidth="1"/>
    <col min="2045" max="2045" width="7.140625" customWidth="1"/>
    <col min="2046" max="2048" width="19.28515625" customWidth="1"/>
    <col min="2049" max="2049" width="9.140625" customWidth="1"/>
    <col min="2050" max="2050" width="19.140625" customWidth="1"/>
    <col min="2051" max="2051" width="9.140625" customWidth="1"/>
    <col min="2052" max="2052" width="14" customWidth="1"/>
    <col min="2053" max="2053" width="12.7109375" customWidth="1"/>
    <col min="2300" max="2300" width="59.7109375" customWidth="1"/>
    <col min="2301" max="2301" width="7.140625" customWidth="1"/>
    <col min="2302" max="2304" width="19.28515625" customWidth="1"/>
    <col min="2305" max="2305" width="9.140625" customWidth="1"/>
    <col min="2306" max="2306" width="19.140625" customWidth="1"/>
    <col min="2307" max="2307" width="9.140625" customWidth="1"/>
    <col min="2308" max="2308" width="14" customWidth="1"/>
    <col min="2309" max="2309" width="12.7109375" customWidth="1"/>
    <col min="2556" max="2556" width="59.7109375" customWidth="1"/>
    <col min="2557" max="2557" width="7.140625" customWidth="1"/>
    <col min="2558" max="2560" width="19.28515625" customWidth="1"/>
    <col min="2561" max="2561" width="9.140625" customWidth="1"/>
    <col min="2562" max="2562" width="19.140625" customWidth="1"/>
    <col min="2563" max="2563" width="9.140625" customWidth="1"/>
    <col min="2564" max="2564" width="14" customWidth="1"/>
    <col min="2565" max="2565" width="12.7109375" customWidth="1"/>
    <col min="2812" max="2812" width="59.7109375" customWidth="1"/>
    <col min="2813" max="2813" width="7.140625" customWidth="1"/>
    <col min="2814" max="2816" width="19.28515625" customWidth="1"/>
    <col min="2817" max="2817" width="9.140625" customWidth="1"/>
    <col min="2818" max="2818" width="19.140625" customWidth="1"/>
    <col min="2819" max="2819" width="9.140625" customWidth="1"/>
    <col min="2820" max="2820" width="14" customWidth="1"/>
    <col min="2821" max="2821" width="12.7109375" customWidth="1"/>
    <col min="3068" max="3068" width="59.7109375" customWidth="1"/>
    <col min="3069" max="3069" width="7.140625" customWidth="1"/>
    <col min="3070" max="3072" width="19.28515625" customWidth="1"/>
    <col min="3073" max="3073" width="9.140625" customWidth="1"/>
    <col min="3074" max="3074" width="19.140625" customWidth="1"/>
    <col min="3075" max="3075" width="9.140625" customWidth="1"/>
    <col min="3076" max="3076" width="14" customWidth="1"/>
    <col min="3077" max="3077" width="12.7109375" customWidth="1"/>
    <col min="3324" max="3324" width="59.7109375" customWidth="1"/>
    <col min="3325" max="3325" width="7.140625" customWidth="1"/>
    <col min="3326" max="3328" width="19.28515625" customWidth="1"/>
    <col min="3329" max="3329" width="9.140625" customWidth="1"/>
    <col min="3330" max="3330" width="19.140625" customWidth="1"/>
    <col min="3331" max="3331" width="9.140625" customWidth="1"/>
    <col min="3332" max="3332" width="14" customWidth="1"/>
    <col min="3333" max="3333" width="12.7109375" customWidth="1"/>
    <col min="3580" max="3580" width="59.7109375" customWidth="1"/>
    <col min="3581" max="3581" width="7.140625" customWidth="1"/>
    <col min="3582" max="3584" width="19.28515625" customWidth="1"/>
    <col min="3585" max="3585" width="9.140625" customWidth="1"/>
    <col min="3586" max="3586" width="19.140625" customWidth="1"/>
    <col min="3587" max="3587" width="9.140625" customWidth="1"/>
    <col min="3588" max="3588" width="14" customWidth="1"/>
    <col min="3589" max="3589" width="12.7109375" customWidth="1"/>
    <col min="3836" max="3836" width="59.7109375" customWidth="1"/>
    <col min="3837" max="3837" width="7.140625" customWidth="1"/>
    <col min="3838" max="3840" width="19.28515625" customWidth="1"/>
    <col min="3841" max="3841" width="9.140625" customWidth="1"/>
    <col min="3842" max="3842" width="19.140625" customWidth="1"/>
    <col min="3843" max="3843" width="9.140625" customWidth="1"/>
    <col min="3844" max="3844" width="14" customWidth="1"/>
    <col min="3845" max="3845" width="12.7109375" customWidth="1"/>
    <col min="4092" max="4092" width="59.7109375" customWidth="1"/>
    <col min="4093" max="4093" width="7.140625" customWidth="1"/>
    <col min="4094" max="4096" width="19.28515625" customWidth="1"/>
    <col min="4097" max="4097" width="9.140625" customWidth="1"/>
    <col min="4098" max="4098" width="19.140625" customWidth="1"/>
    <col min="4099" max="4099" width="9.140625" customWidth="1"/>
    <col min="4100" max="4100" width="14" customWidth="1"/>
    <col min="4101" max="4101" width="12.7109375" customWidth="1"/>
    <col min="4348" max="4348" width="59.7109375" customWidth="1"/>
    <col min="4349" max="4349" width="7.140625" customWidth="1"/>
    <col min="4350" max="4352" width="19.28515625" customWidth="1"/>
    <col min="4353" max="4353" width="9.140625" customWidth="1"/>
    <col min="4354" max="4354" width="19.140625" customWidth="1"/>
    <col min="4355" max="4355" width="9.140625" customWidth="1"/>
    <col min="4356" max="4356" width="14" customWidth="1"/>
    <col min="4357" max="4357" width="12.7109375" customWidth="1"/>
    <col min="4604" max="4604" width="59.7109375" customWidth="1"/>
    <col min="4605" max="4605" width="7.140625" customWidth="1"/>
    <col min="4606" max="4608" width="19.28515625" customWidth="1"/>
    <col min="4609" max="4609" width="9.140625" customWidth="1"/>
    <col min="4610" max="4610" width="19.140625" customWidth="1"/>
    <col min="4611" max="4611" width="9.140625" customWidth="1"/>
    <col min="4612" max="4612" width="14" customWidth="1"/>
    <col min="4613" max="4613" width="12.7109375" customWidth="1"/>
    <col min="4860" max="4860" width="59.7109375" customWidth="1"/>
    <col min="4861" max="4861" width="7.140625" customWidth="1"/>
    <col min="4862" max="4864" width="19.28515625" customWidth="1"/>
    <col min="4865" max="4865" width="9.140625" customWidth="1"/>
    <col min="4866" max="4866" width="19.140625" customWidth="1"/>
    <col min="4867" max="4867" width="9.140625" customWidth="1"/>
    <col min="4868" max="4868" width="14" customWidth="1"/>
    <col min="4869" max="4869" width="12.7109375" customWidth="1"/>
    <col min="5116" max="5116" width="59.7109375" customWidth="1"/>
    <col min="5117" max="5117" width="7.140625" customWidth="1"/>
    <col min="5118" max="5120" width="19.28515625" customWidth="1"/>
    <col min="5121" max="5121" width="9.140625" customWidth="1"/>
    <col min="5122" max="5122" width="19.140625" customWidth="1"/>
    <col min="5123" max="5123" width="9.140625" customWidth="1"/>
    <col min="5124" max="5124" width="14" customWidth="1"/>
    <col min="5125" max="5125" width="12.7109375" customWidth="1"/>
    <col min="5372" max="5372" width="59.7109375" customWidth="1"/>
    <col min="5373" max="5373" width="7.140625" customWidth="1"/>
    <col min="5374" max="5376" width="19.28515625" customWidth="1"/>
    <col min="5377" max="5377" width="9.140625" customWidth="1"/>
    <col min="5378" max="5378" width="19.140625" customWidth="1"/>
    <col min="5379" max="5379" width="9.140625" customWidth="1"/>
    <col min="5380" max="5380" width="14" customWidth="1"/>
    <col min="5381" max="5381" width="12.7109375" customWidth="1"/>
    <col min="5628" max="5628" width="59.7109375" customWidth="1"/>
    <col min="5629" max="5629" width="7.140625" customWidth="1"/>
    <col min="5630" max="5632" width="19.28515625" customWidth="1"/>
    <col min="5633" max="5633" width="9.140625" customWidth="1"/>
    <col min="5634" max="5634" width="19.140625" customWidth="1"/>
    <col min="5635" max="5635" width="9.140625" customWidth="1"/>
    <col min="5636" max="5636" width="14" customWidth="1"/>
    <col min="5637" max="5637" width="12.7109375" customWidth="1"/>
    <col min="5884" max="5884" width="59.7109375" customWidth="1"/>
    <col min="5885" max="5885" width="7.140625" customWidth="1"/>
    <col min="5886" max="5888" width="19.28515625" customWidth="1"/>
    <col min="5889" max="5889" width="9.140625" customWidth="1"/>
    <col min="5890" max="5890" width="19.140625" customWidth="1"/>
    <col min="5891" max="5891" width="9.140625" customWidth="1"/>
    <col min="5892" max="5892" width="14" customWidth="1"/>
    <col min="5893" max="5893" width="12.7109375" customWidth="1"/>
    <col min="6140" max="6140" width="59.7109375" customWidth="1"/>
    <col min="6141" max="6141" width="7.140625" customWidth="1"/>
    <col min="6142" max="6144" width="19.28515625" customWidth="1"/>
    <col min="6145" max="6145" width="9.140625" customWidth="1"/>
    <col min="6146" max="6146" width="19.140625" customWidth="1"/>
    <col min="6147" max="6147" width="9.140625" customWidth="1"/>
    <col min="6148" max="6148" width="14" customWidth="1"/>
    <col min="6149" max="6149" width="12.7109375" customWidth="1"/>
    <col min="6396" max="6396" width="59.7109375" customWidth="1"/>
    <col min="6397" max="6397" width="7.140625" customWidth="1"/>
    <col min="6398" max="6400" width="19.28515625" customWidth="1"/>
    <col min="6401" max="6401" width="9.140625" customWidth="1"/>
    <col min="6402" max="6402" width="19.140625" customWidth="1"/>
    <col min="6403" max="6403" width="9.140625" customWidth="1"/>
    <col min="6404" max="6404" width="14" customWidth="1"/>
    <col min="6405" max="6405" width="12.7109375" customWidth="1"/>
    <col min="6652" max="6652" width="59.7109375" customWidth="1"/>
    <col min="6653" max="6653" width="7.140625" customWidth="1"/>
    <col min="6654" max="6656" width="19.28515625" customWidth="1"/>
    <col min="6657" max="6657" width="9.140625" customWidth="1"/>
    <col min="6658" max="6658" width="19.140625" customWidth="1"/>
    <col min="6659" max="6659" width="9.140625" customWidth="1"/>
    <col min="6660" max="6660" width="14" customWidth="1"/>
    <col min="6661" max="6661" width="12.7109375" customWidth="1"/>
    <col min="6908" max="6908" width="59.7109375" customWidth="1"/>
    <col min="6909" max="6909" width="7.140625" customWidth="1"/>
    <col min="6910" max="6912" width="19.28515625" customWidth="1"/>
    <col min="6913" max="6913" width="9.140625" customWidth="1"/>
    <col min="6914" max="6914" width="19.140625" customWidth="1"/>
    <col min="6915" max="6915" width="9.140625" customWidth="1"/>
    <col min="6916" max="6916" width="14" customWidth="1"/>
    <col min="6917" max="6917" width="12.7109375" customWidth="1"/>
    <col min="7164" max="7164" width="59.7109375" customWidth="1"/>
    <col min="7165" max="7165" width="7.140625" customWidth="1"/>
    <col min="7166" max="7168" width="19.28515625" customWidth="1"/>
    <col min="7169" max="7169" width="9.140625" customWidth="1"/>
    <col min="7170" max="7170" width="19.140625" customWidth="1"/>
    <col min="7171" max="7171" width="9.140625" customWidth="1"/>
    <col min="7172" max="7172" width="14" customWidth="1"/>
    <col min="7173" max="7173" width="12.7109375" customWidth="1"/>
    <col min="7420" max="7420" width="59.7109375" customWidth="1"/>
    <col min="7421" max="7421" width="7.140625" customWidth="1"/>
    <col min="7422" max="7424" width="19.28515625" customWidth="1"/>
    <col min="7425" max="7425" width="9.140625" customWidth="1"/>
    <col min="7426" max="7426" width="19.140625" customWidth="1"/>
    <col min="7427" max="7427" width="9.140625" customWidth="1"/>
    <col min="7428" max="7428" width="14" customWidth="1"/>
    <col min="7429" max="7429" width="12.7109375" customWidth="1"/>
    <col min="7676" max="7676" width="59.7109375" customWidth="1"/>
    <col min="7677" max="7677" width="7.140625" customWidth="1"/>
    <col min="7678" max="7680" width="19.28515625" customWidth="1"/>
    <col min="7681" max="7681" width="9.140625" customWidth="1"/>
    <col min="7682" max="7682" width="19.140625" customWidth="1"/>
    <col min="7683" max="7683" width="9.140625" customWidth="1"/>
    <col min="7684" max="7684" width="14" customWidth="1"/>
    <col min="7685" max="7685" width="12.7109375" customWidth="1"/>
    <col min="7932" max="7932" width="59.7109375" customWidth="1"/>
    <col min="7933" max="7933" width="7.140625" customWidth="1"/>
    <col min="7934" max="7936" width="19.28515625" customWidth="1"/>
    <col min="7937" max="7937" width="9.140625" customWidth="1"/>
    <col min="7938" max="7938" width="19.140625" customWidth="1"/>
    <col min="7939" max="7939" width="9.140625" customWidth="1"/>
    <col min="7940" max="7940" width="14" customWidth="1"/>
    <col min="7941" max="7941" width="12.7109375" customWidth="1"/>
    <col min="8188" max="8188" width="59.7109375" customWidth="1"/>
    <col min="8189" max="8189" width="7.140625" customWidth="1"/>
    <col min="8190" max="8192" width="19.28515625" customWidth="1"/>
    <col min="8193" max="8193" width="9.140625" customWidth="1"/>
    <col min="8194" max="8194" width="19.140625" customWidth="1"/>
    <col min="8195" max="8195" width="9.140625" customWidth="1"/>
    <col min="8196" max="8196" width="14" customWidth="1"/>
    <col min="8197" max="8197" width="12.7109375" customWidth="1"/>
    <col min="8444" max="8444" width="59.7109375" customWidth="1"/>
    <col min="8445" max="8445" width="7.140625" customWidth="1"/>
    <col min="8446" max="8448" width="19.28515625" customWidth="1"/>
    <col min="8449" max="8449" width="9.140625" customWidth="1"/>
    <col min="8450" max="8450" width="19.140625" customWidth="1"/>
    <col min="8451" max="8451" width="9.140625" customWidth="1"/>
    <col min="8452" max="8452" width="14" customWidth="1"/>
    <col min="8453" max="8453" width="12.7109375" customWidth="1"/>
    <col min="8700" max="8700" width="59.7109375" customWidth="1"/>
    <col min="8701" max="8701" width="7.140625" customWidth="1"/>
    <col min="8702" max="8704" width="19.28515625" customWidth="1"/>
    <col min="8705" max="8705" width="9.140625" customWidth="1"/>
    <col min="8706" max="8706" width="19.140625" customWidth="1"/>
    <col min="8707" max="8707" width="9.140625" customWidth="1"/>
    <col min="8708" max="8708" width="14" customWidth="1"/>
    <col min="8709" max="8709" width="12.7109375" customWidth="1"/>
    <col min="8956" max="8956" width="59.7109375" customWidth="1"/>
    <col min="8957" max="8957" width="7.140625" customWidth="1"/>
    <col min="8958" max="8960" width="19.28515625" customWidth="1"/>
    <col min="8961" max="8961" width="9.140625" customWidth="1"/>
    <col min="8962" max="8962" width="19.140625" customWidth="1"/>
    <col min="8963" max="8963" width="9.140625" customWidth="1"/>
    <col min="8964" max="8964" width="14" customWidth="1"/>
    <col min="8965" max="8965" width="12.7109375" customWidth="1"/>
    <col min="9212" max="9212" width="59.7109375" customWidth="1"/>
    <col min="9213" max="9213" width="7.140625" customWidth="1"/>
    <col min="9214" max="9216" width="19.28515625" customWidth="1"/>
    <col min="9217" max="9217" width="9.140625" customWidth="1"/>
    <col min="9218" max="9218" width="19.140625" customWidth="1"/>
    <col min="9219" max="9219" width="9.140625" customWidth="1"/>
    <col min="9220" max="9220" width="14" customWidth="1"/>
    <col min="9221" max="9221" width="12.7109375" customWidth="1"/>
    <col min="9468" max="9468" width="59.7109375" customWidth="1"/>
    <col min="9469" max="9469" width="7.140625" customWidth="1"/>
    <col min="9470" max="9472" width="19.28515625" customWidth="1"/>
    <col min="9473" max="9473" width="9.140625" customWidth="1"/>
    <col min="9474" max="9474" width="19.140625" customWidth="1"/>
    <col min="9475" max="9475" width="9.140625" customWidth="1"/>
    <col min="9476" max="9476" width="14" customWidth="1"/>
    <col min="9477" max="9477" width="12.7109375" customWidth="1"/>
    <col min="9724" max="9724" width="59.7109375" customWidth="1"/>
    <col min="9725" max="9725" width="7.140625" customWidth="1"/>
    <col min="9726" max="9728" width="19.28515625" customWidth="1"/>
    <col min="9729" max="9729" width="9.140625" customWidth="1"/>
    <col min="9730" max="9730" width="19.140625" customWidth="1"/>
    <col min="9731" max="9731" width="9.140625" customWidth="1"/>
    <col min="9732" max="9732" width="14" customWidth="1"/>
    <col min="9733" max="9733" width="12.7109375" customWidth="1"/>
    <col min="9980" max="9980" width="59.7109375" customWidth="1"/>
    <col min="9981" max="9981" width="7.140625" customWidth="1"/>
    <col min="9982" max="9984" width="19.28515625" customWidth="1"/>
    <col min="9985" max="9985" width="9.140625" customWidth="1"/>
    <col min="9986" max="9986" width="19.140625" customWidth="1"/>
    <col min="9987" max="9987" width="9.140625" customWidth="1"/>
    <col min="9988" max="9988" width="14" customWidth="1"/>
    <col min="9989" max="9989" width="12.7109375" customWidth="1"/>
    <col min="10236" max="10236" width="59.7109375" customWidth="1"/>
    <col min="10237" max="10237" width="7.140625" customWidth="1"/>
    <col min="10238" max="10240" width="19.28515625" customWidth="1"/>
    <col min="10241" max="10241" width="9.140625" customWidth="1"/>
    <col min="10242" max="10242" width="19.140625" customWidth="1"/>
    <col min="10243" max="10243" width="9.140625" customWidth="1"/>
    <col min="10244" max="10244" width="14" customWidth="1"/>
    <col min="10245" max="10245" width="12.7109375" customWidth="1"/>
    <col min="10492" max="10492" width="59.7109375" customWidth="1"/>
    <col min="10493" max="10493" width="7.140625" customWidth="1"/>
    <col min="10494" max="10496" width="19.28515625" customWidth="1"/>
    <col min="10497" max="10497" width="9.140625" customWidth="1"/>
    <col min="10498" max="10498" width="19.140625" customWidth="1"/>
    <col min="10499" max="10499" width="9.140625" customWidth="1"/>
    <col min="10500" max="10500" width="14" customWidth="1"/>
    <col min="10501" max="10501" width="12.7109375" customWidth="1"/>
    <col min="10748" max="10748" width="59.7109375" customWidth="1"/>
    <col min="10749" max="10749" width="7.140625" customWidth="1"/>
    <col min="10750" max="10752" width="19.28515625" customWidth="1"/>
    <col min="10753" max="10753" width="9.140625" customWidth="1"/>
    <col min="10754" max="10754" width="19.140625" customWidth="1"/>
    <col min="10755" max="10755" width="9.140625" customWidth="1"/>
    <col min="10756" max="10756" width="14" customWidth="1"/>
    <col min="10757" max="10757" width="12.7109375" customWidth="1"/>
    <col min="11004" max="11004" width="59.7109375" customWidth="1"/>
    <col min="11005" max="11005" width="7.140625" customWidth="1"/>
    <col min="11006" max="11008" width="19.28515625" customWidth="1"/>
    <col min="11009" max="11009" width="9.140625" customWidth="1"/>
    <col min="11010" max="11010" width="19.140625" customWidth="1"/>
    <col min="11011" max="11011" width="9.140625" customWidth="1"/>
    <col min="11012" max="11012" width="14" customWidth="1"/>
    <col min="11013" max="11013" width="12.7109375" customWidth="1"/>
    <col min="11260" max="11260" width="59.7109375" customWidth="1"/>
    <col min="11261" max="11261" width="7.140625" customWidth="1"/>
    <col min="11262" max="11264" width="19.28515625" customWidth="1"/>
    <col min="11265" max="11265" width="9.140625" customWidth="1"/>
    <col min="11266" max="11266" width="19.140625" customWidth="1"/>
    <col min="11267" max="11267" width="9.140625" customWidth="1"/>
    <col min="11268" max="11268" width="14" customWidth="1"/>
    <col min="11269" max="11269" width="12.7109375" customWidth="1"/>
    <col min="11516" max="11516" width="59.7109375" customWidth="1"/>
    <col min="11517" max="11517" width="7.140625" customWidth="1"/>
    <col min="11518" max="11520" width="19.28515625" customWidth="1"/>
    <col min="11521" max="11521" width="9.140625" customWidth="1"/>
    <col min="11522" max="11522" width="19.140625" customWidth="1"/>
    <col min="11523" max="11523" width="9.140625" customWidth="1"/>
    <col min="11524" max="11524" width="14" customWidth="1"/>
    <col min="11525" max="11525" width="12.7109375" customWidth="1"/>
    <col min="11772" max="11772" width="59.7109375" customWidth="1"/>
    <col min="11773" max="11773" width="7.140625" customWidth="1"/>
    <col min="11774" max="11776" width="19.28515625" customWidth="1"/>
    <col min="11777" max="11777" width="9.140625" customWidth="1"/>
    <col min="11778" max="11778" width="19.140625" customWidth="1"/>
    <col min="11779" max="11779" width="9.140625" customWidth="1"/>
    <col min="11780" max="11780" width="14" customWidth="1"/>
    <col min="11781" max="11781" width="12.7109375" customWidth="1"/>
    <col min="12028" max="12028" width="59.7109375" customWidth="1"/>
    <col min="12029" max="12029" width="7.140625" customWidth="1"/>
    <col min="12030" max="12032" width="19.28515625" customWidth="1"/>
    <col min="12033" max="12033" width="9.140625" customWidth="1"/>
    <col min="12034" max="12034" width="19.140625" customWidth="1"/>
    <col min="12035" max="12035" width="9.140625" customWidth="1"/>
    <col min="12036" max="12036" width="14" customWidth="1"/>
    <col min="12037" max="12037" width="12.7109375" customWidth="1"/>
    <col min="12284" max="12284" width="59.7109375" customWidth="1"/>
    <col min="12285" max="12285" width="7.140625" customWidth="1"/>
    <col min="12286" max="12288" width="19.28515625" customWidth="1"/>
    <col min="12289" max="12289" width="9.140625" customWidth="1"/>
    <col min="12290" max="12290" width="19.140625" customWidth="1"/>
    <col min="12291" max="12291" width="9.140625" customWidth="1"/>
    <col min="12292" max="12292" width="14" customWidth="1"/>
    <col min="12293" max="12293" width="12.7109375" customWidth="1"/>
    <col min="12540" max="12540" width="59.7109375" customWidth="1"/>
    <col min="12541" max="12541" width="7.140625" customWidth="1"/>
    <col min="12542" max="12544" width="19.28515625" customWidth="1"/>
    <col min="12545" max="12545" width="9.140625" customWidth="1"/>
    <col min="12546" max="12546" width="19.140625" customWidth="1"/>
    <col min="12547" max="12547" width="9.140625" customWidth="1"/>
    <col min="12548" max="12548" width="14" customWidth="1"/>
    <col min="12549" max="12549" width="12.7109375" customWidth="1"/>
    <col min="12796" max="12796" width="59.7109375" customWidth="1"/>
    <col min="12797" max="12797" width="7.140625" customWidth="1"/>
    <col min="12798" max="12800" width="19.28515625" customWidth="1"/>
    <col min="12801" max="12801" width="9.140625" customWidth="1"/>
    <col min="12802" max="12802" width="19.140625" customWidth="1"/>
    <col min="12803" max="12803" width="9.140625" customWidth="1"/>
    <col min="12804" max="12804" width="14" customWidth="1"/>
    <col min="12805" max="12805" width="12.7109375" customWidth="1"/>
    <col min="13052" max="13052" width="59.7109375" customWidth="1"/>
    <col min="13053" max="13053" width="7.140625" customWidth="1"/>
    <col min="13054" max="13056" width="19.28515625" customWidth="1"/>
    <col min="13057" max="13057" width="9.140625" customWidth="1"/>
    <col min="13058" max="13058" width="19.140625" customWidth="1"/>
    <col min="13059" max="13059" width="9.140625" customWidth="1"/>
    <col min="13060" max="13060" width="14" customWidth="1"/>
    <col min="13061" max="13061" width="12.7109375" customWidth="1"/>
    <col min="13308" max="13308" width="59.7109375" customWidth="1"/>
    <col min="13309" max="13309" width="7.140625" customWidth="1"/>
    <col min="13310" max="13312" width="19.28515625" customWidth="1"/>
    <col min="13313" max="13313" width="9.140625" customWidth="1"/>
    <col min="13314" max="13314" width="19.140625" customWidth="1"/>
    <col min="13315" max="13315" width="9.140625" customWidth="1"/>
    <col min="13316" max="13316" width="14" customWidth="1"/>
    <col min="13317" max="13317" width="12.7109375" customWidth="1"/>
    <col min="13564" max="13564" width="59.7109375" customWidth="1"/>
    <col min="13565" max="13565" width="7.140625" customWidth="1"/>
    <col min="13566" max="13568" width="19.28515625" customWidth="1"/>
    <col min="13569" max="13569" width="9.140625" customWidth="1"/>
    <col min="13570" max="13570" width="19.140625" customWidth="1"/>
    <col min="13571" max="13571" width="9.140625" customWidth="1"/>
    <col min="13572" max="13572" width="14" customWidth="1"/>
    <col min="13573" max="13573" width="12.7109375" customWidth="1"/>
    <col min="13820" max="13820" width="59.7109375" customWidth="1"/>
    <col min="13821" max="13821" width="7.140625" customWidth="1"/>
    <col min="13822" max="13824" width="19.28515625" customWidth="1"/>
    <col min="13825" max="13825" width="9.140625" customWidth="1"/>
    <col min="13826" max="13826" width="19.140625" customWidth="1"/>
    <col min="13827" max="13827" width="9.140625" customWidth="1"/>
    <col min="13828" max="13828" width="14" customWidth="1"/>
    <col min="13829" max="13829" width="12.7109375" customWidth="1"/>
    <col min="14076" max="14076" width="59.7109375" customWidth="1"/>
    <col min="14077" max="14077" width="7.140625" customWidth="1"/>
    <col min="14078" max="14080" width="19.28515625" customWidth="1"/>
    <col min="14081" max="14081" width="9.140625" customWidth="1"/>
    <col min="14082" max="14082" width="19.140625" customWidth="1"/>
    <col min="14083" max="14083" width="9.140625" customWidth="1"/>
    <col min="14084" max="14084" width="14" customWidth="1"/>
    <col min="14085" max="14085" width="12.7109375" customWidth="1"/>
    <col min="14332" max="14332" width="59.7109375" customWidth="1"/>
    <col min="14333" max="14333" width="7.140625" customWidth="1"/>
    <col min="14334" max="14336" width="19.28515625" customWidth="1"/>
    <col min="14337" max="14337" width="9.140625" customWidth="1"/>
    <col min="14338" max="14338" width="19.140625" customWidth="1"/>
    <col min="14339" max="14339" width="9.140625" customWidth="1"/>
    <col min="14340" max="14340" width="14" customWidth="1"/>
    <col min="14341" max="14341" width="12.7109375" customWidth="1"/>
    <col min="14588" max="14588" width="59.7109375" customWidth="1"/>
    <col min="14589" max="14589" width="7.140625" customWidth="1"/>
    <col min="14590" max="14592" width="19.28515625" customWidth="1"/>
    <col min="14593" max="14593" width="9.140625" customWidth="1"/>
    <col min="14594" max="14594" width="19.140625" customWidth="1"/>
    <col min="14595" max="14595" width="9.140625" customWidth="1"/>
    <col min="14596" max="14596" width="14" customWidth="1"/>
    <col min="14597" max="14597" width="12.7109375" customWidth="1"/>
    <col min="14844" max="14844" width="59.7109375" customWidth="1"/>
    <col min="14845" max="14845" width="7.140625" customWidth="1"/>
    <col min="14846" max="14848" width="19.28515625" customWidth="1"/>
    <col min="14849" max="14849" width="9.140625" customWidth="1"/>
    <col min="14850" max="14850" width="19.140625" customWidth="1"/>
    <col min="14851" max="14851" width="9.140625" customWidth="1"/>
    <col min="14852" max="14852" width="14" customWidth="1"/>
    <col min="14853" max="14853" width="12.7109375" customWidth="1"/>
    <col min="15100" max="15100" width="59.7109375" customWidth="1"/>
    <col min="15101" max="15101" width="7.140625" customWidth="1"/>
    <col min="15102" max="15104" width="19.28515625" customWidth="1"/>
    <col min="15105" max="15105" width="9.140625" customWidth="1"/>
    <col min="15106" max="15106" width="19.140625" customWidth="1"/>
    <col min="15107" max="15107" width="9.140625" customWidth="1"/>
    <col min="15108" max="15108" width="14" customWidth="1"/>
    <col min="15109" max="15109" width="12.7109375" customWidth="1"/>
    <col min="15356" max="15356" width="59.7109375" customWidth="1"/>
    <col min="15357" max="15357" width="7.140625" customWidth="1"/>
    <col min="15358" max="15360" width="19.28515625" customWidth="1"/>
    <col min="15361" max="15361" width="9.140625" customWidth="1"/>
    <col min="15362" max="15362" width="19.140625" customWidth="1"/>
    <col min="15363" max="15363" width="9.140625" customWidth="1"/>
    <col min="15364" max="15364" width="14" customWidth="1"/>
    <col min="15365" max="15365" width="12.7109375" customWidth="1"/>
    <col min="15612" max="15612" width="59.7109375" customWidth="1"/>
    <col min="15613" max="15613" width="7.140625" customWidth="1"/>
    <col min="15614" max="15616" width="19.28515625" customWidth="1"/>
    <col min="15617" max="15617" width="9.140625" customWidth="1"/>
    <col min="15618" max="15618" width="19.140625" customWidth="1"/>
    <col min="15619" max="15619" width="9.140625" customWidth="1"/>
    <col min="15620" max="15620" width="14" customWidth="1"/>
    <col min="15621" max="15621" width="12.7109375" customWidth="1"/>
    <col min="15868" max="15868" width="59.7109375" customWidth="1"/>
    <col min="15869" max="15869" width="7.140625" customWidth="1"/>
    <col min="15870" max="15872" width="19.28515625" customWidth="1"/>
    <col min="15873" max="15873" width="9.140625" customWidth="1"/>
    <col min="15874" max="15874" width="19.140625" customWidth="1"/>
    <col min="15875" max="15875" width="9.140625" customWidth="1"/>
    <col min="15876" max="15876" width="14" customWidth="1"/>
    <col min="15877" max="15877" width="12.7109375" customWidth="1"/>
    <col min="16124" max="16124" width="59.7109375" customWidth="1"/>
    <col min="16125" max="16125" width="7.140625" customWidth="1"/>
    <col min="16126" max="16128" width="19.28515625" customWidth="1"/>
    <col min="16129" max="16129" width="9.140625" customWidth="1"/>
    <col min="16130" max="16130" width="19.140625" customWidth="1"/>
    <col min="16131" max="16131" width="9.140625" customWidth="1"/>
    <col min="16132" max="16132" width="14" customWidth="1"/>
    <col min="16133" max="16133" width="12.7109375" customWidth="1"/>
  </cols>
  <sheetData>
    <row r="1" spans="1:7" ht="34.5" customHeight="1" x14ac:dyDescent="0.25">
      <c r="A1" s="24" t="s">
        <v>101</v>
      </c>
      <c r="B1" s="24"/>
      <c r="C1" s="24"/>
      <c r="D1" s="24"/>
      <c r="E1" s="24"/>
      <c r="F1" s="24"/>
      <c r="G1" s="24"/>
    </row>
    <row r="2" spans="1:7" ht="15.75" x14ac:dyDescent="0.25">
      <c r="A2" s="2"/>
      <c r="B2" s="2"/>
      <c r="C2" s="2"/>
      <c r="D2" s="2"/>
      <c r="E2" s="3"/>
      <c r="F2" s="25" t="s">
        <v>0</v>
      </c>
      <c r="G2" s="25"/>
    </row>
    <row r="3" spans="1:7" s="4" customFormat="1" ht="22.5" customHeight="1" x14ac:dyDescent="0.25">
      <c r="A3" s="26" t="s">
        <v>1</v>
      </c>
      <c r="B3" s="26" t="s">
        <v>2</v>
      </c>
      <c r="C3" s="27" t="s">
        <v>102</v>
      </c>
      <c r="D3" s="26" t="s">
        <v>97</v>
      </c>
      <c r="E3" s="27" t="s">
        <v>103</v>
      </c>
      <c r="F3" s="30" t="s">
        <v>3</v>
      </c>
      <c r="G3" s="31" t="s">
        <v>98</v>
      </c>
    </row>
    <row r="4" spans="1:7" s="4" customFormat="1" ht="15.75" customHeight="1" x14ac:dyDescent="0.25">
      <c r="A4" s="26"/>
      <c r="B4" s="26"/>
      <c r="C4" s="28"/>
      <c r="D4" s="26"/>
      <c r="E4" s="28"/>
      <c r="F4" s="30"/>
      <c r="G4" s="31"/>
    </row>
    <row r="5" spans="1:7" s="4" customFormat="1" ht="30" customHeight="1" x14ac:dyDescent="0.25">
      <c r="A5" s="26"/>
      <c r="B5" s="26"/>
      <c r="C5" s="29"/>
      <c r="D5" s="26"/>
      <c r="E5" s="29"/>
      <c r="F5" s="30"/>
      <c r="G5" s="31"/>
    </row>
    <row r="6" spans="1:7" s="14" customFormat="1" ht="15.75" x14ac:dyDescent="0.25">
      <c r="A6" s="11" t="s">
        <v>4</v>
      </c>
      <c r="B6" s="12" t="s">
        <v>5</v>
      </c>
      <c r="C6" s="13">
        <f>SUM(C7:C13)</f>
        <v>21176749.150000002</v>
      </c>
      <c r="D6" s="13">
        <f>SUM(D7:D13)</f>
        <v>51880093.209999993</v>
      </c>
      <c r="E6" s="13">
        <f>SUM(E7:E13)</f>
        <v>22624240.359999999</v>
      </c>
      <c r="F6" s="18">
        <f t="shared" ref="F6" si="0">E6/D6*100</f>
        <v>43.60871185875034</v>
      </c>
      <c r="G6" s="18">
        <f t="shared" ref="G6" si="1">E6/C6*100</f>
        <v>106.83528524490265</v>
      </c>
    </row>
    <row r="7" spans="1:7" s="14" customFormat="1" ht="47.25" x14ac:dyDescent="0.25">
      <c r="A7" s="15" t="s">
        <v>6</v>
      </c>
      <c r="B7" s="16" t="s">
        <v>7</v>
      </c>
      <c r="C7" s="17">
        <v>177760.21</v>
      </c>
      <c r="D7" s="17">
        <v>421700</v>
      </c>
      <c r="E7" s="17">
        <v>175692.07</v>
      </c>
      <c r="F7" s="18">
        <f t="shared" ref="F7:F51" si="2">E7/D7*100</f>
        <v>41.662810054541147</v>
      </c>
      <c r="G7" s="18">
        <f t="shared" ref="G7:G51" si="3">E7/C7*100</f>
        <v>98.836556279945896</v>
      </c>
    </row>
    <row r="8" spans="1:7" s="14" customFormat="1" ht="47.25" customHeight="1" x14ac:dyDescent="0.25">
      <c r="A8" s="15" t="s">
        <v>8</v>
      </c>
      <c r="B8" s="16" t="s">
        <v>9</v>
      </c>
      <c r="C8" s="17">
        <v>15449623.470000001</v>
      </c>
      <c r="D8" s="17">
        <v>38503833.479999997</v>
      </c>
      <c r="E8" s="17">
        <v>17456512.620000001</v>
      </c>
      <c r="F8" s="18">
        <f t="shared" si="2"/>
        <v>45.337076966810116</v>
      </c>
      <c r="G8" s="18">
        <f t="shared" si="3"/>
        <v>112.98989036138627</v>
      </c>
    </row>
    <row r="9" spans="1:7" s="14" customFormat="1" ht="15.75" x14ac:dyDescent="0.25">
      <c r="A9" s="15" t="s">
        <v>10</v>
      </c>
      <c r="B9" s="16" t="s">
        <v>11</v>
      </c>
      <c r="C9" s="17">
        <v>1359</v>
      </c>
      <c r="D9" s="17">
        <v>4200</v>
      </c>
      <c r="E9" s="17">
        <v>4200</v>
      </c>
      <c r="F9" s="18">
        <f t="shared" si="2"/>
        <v>100</v>
      </c>
      <c r="G9" s="18">
        <f t="shared" si="3"/>
        <v>309.05077262693158</v>
      </c>
    </row>
    <row r="10" spans="1:7" s="14" customFormat="1" ht="47.25" x14ac:dyDescent="0.25">
      <c r="A10" s="15" t="s">
        <v>12</v>
      </c>
      <c r="B10" s="16" t="s">
        <v>13</v>
      </c>
      <c r="C10" s="17">
        <v>3116219.34</v>
      </c>
      <c r="D10" s="17">
        <v>7513300</v>
      </c>
      <c r="E10" s="17">
        <v>3351148.43</v>
      </c>
      <c r="F10" s="18">
        <f t="shared" si="2"/>
        <v>44.602883286971107</v>
      </c>
      <c r="G10" s="18">
        <f t="shared" si="3"/>
        <v>107.53891380444358</v>
      </c>
    </row>
    <row r="11" spans="1:7" s="14" customFormat="1" ht="15.75" customHeight="1" x14ac:dyDescent="0.25">
      <c r="A11" s="15" t="s">
        <v>87</v>
      </c>
      <c r="B11" s="16" t="s">
        <v>88</v>
      </c>
      <c r="C11" s="17"/>
      <c r="D11" s="17">
        <v>209858.73</v>
      </c>
      <c r="E11" s="17"/>
      <c r="F11" s="18">
        <f t="shared" si="2"/>
        <v>0</v>
      </c>
      <c r="G11" s="18"/>
    </row>
    <row r="12" spans="1:7" s="14" customFormat="1" ht="15.75" x14ac:dyDescent="0.25">
      <c r="A12" s="15" t="s">
        <v>14</v>
      </c>
      <c r="B12" s="16" t="s">
        <v>15</v>
      </c>
      <c r="C12" s="17"/>
      <c r="D12" s="17">
        <v>910000</v>
      </c>
      <c r="E12" s="17"/>
      <c r="F12" s="18">
        <f t="shared" si="2"/>
        <v>0</v>
      </c>
      <c r="G12" s="18"/>
    </row>
    <row r="13" spans="1:7" s="14" customFormat="1" ht="15.75" x14ac:dyDescent="0.25">
      <c r="A13" s="15" t="s">
        <v>16</v>
      </c>
      <c r="B13" s="16" t="s">
        <v>17</v>
      </c>
      <c r="C13" s="17">
        <v>2431787.13</v>
      </c>
      <c r="D13" s="17">
        <v>4317201</v>
      </c>
      <c r="E13" s="17">
        <v>1636687.24</v>
      </c>
      <c r="F13" s="18">
        <f t="shared" si="2"/>
        <v>37.910841769933803</v>
      </c>
      <c r="G13" s="18">
        <f t="shared" si="3"/>
        <v>67.30388609302328</v>
      </c>
    </row>
    <row r="14" spans="1:7" s="14" customFormat="1" ht="15.75" x14ac:dyDescent="0.25">
      <c r="A14" s="11" t="s">
        <v>18</v>
      </c>
      <c r="B14" s="12" t="s">
        <v>19</v>
      </c>
      <c r="C14" s="13">
        <f t="shared" ref="C14" si="4">C15</f>
        <v>520192.5</v>
      </c>
      <c r="D14" s="13">
        <f t="shared" ref="D14:E14" si="5">D15</f>
        <v>1379930</v>
      </c>
      <c r="E14" s="13">
        <f t="shared" si="5"/>
        <v>511430</v>
      </c>
      <c r="F14" s="18">
        <f t="shared" si="2"/>
        <v>37.06202488532027</v>
      </c>
      <c r="G14" s="18">
        <f t="shared" si="3"/>
        <v>98.315527424943653</v>
      </c>
    </row>
    <row r="15" spans="1:7" s="14" customFormat="1" ht="15.75" x14ac:dyDescent="0.25">
      <c r="A15" s="15" t="s">
        <v>20</v>
      </c>
      <c r="B15" s="16" t="s">
        <v>21</v>
      </c>
      <c r="C15" s="17">
        <v>520192.5</v>
      </c>
      <c r="D15" s="17">
        <v>1379930</v>
      </c>
      <c r="E15" s="17">
        <v>511430</v>
      </c>
      <c r="F15" s="18">
        <f t="shared" si="2"/>
        <v>37.06202488532027</v>
      </c>
      <c r="G15" s="18">
        <f t="shared" si="3"/>
        <v>98.315527424943653</v>
      </c>
    </row>
    <row r="16" spans="1:7" s="14" customFormat="1" ht="31.5" x14ac:dyDescent="0.25">
      <c r="A16" s="11" t="s">
        <v>22</v>
      </c>
      <c r="B16" s="12" t="s">
        <v>23</v>
      </c>
      <c r="C16" s="13">
        <f t="shared" ref="C16" si="6">C17</f>
        <v>1800117.35</v>
      </c>
      <c r="D16" s="13">
        <f t="shared" ref="D16:E16" si="7">D17</f>
        <v>5205724.29</v>
      </c>
      <c r="E16" s="13">
        <f t="shared" si="7"/>
        <v>2043190.11</v>
      </c>
      <c r="F16" s="18">
        <f t="shared" si="2"/>
        <v>39.248911317199244</v>
      </c>
      <c r="G16" s="18">
        <f t="shared" si="3"/>
        <v>113.50316189108449</v>
      </c>
    </row>
    <row r="17" spans="1:7" s="14" customFormat="1" ht="47.25" x14ac:dyDescent="0.25">
      <c r="A17" s="15" t="s">
        <v>91</v>
      </c>
      <c r="B17" s="16" t="s">
        <v>24</v>
      </c>
      <c r="C17" s="17">
        <v>1800117.35</v>
      </c>
      <c r="D17" s="17">
        <v>5205724.29</v>
      </c>
      <c r="E17" s="17">
        <v>2043190.11</v>
      </c>
      <c r="F17" s="18">
        <f t="shared" si="2"/>
        <v>39.248911317199244</v>
      </c>
      <c r="G17" s="18">
        <f t="shared" si="3"/>
        <v>113.50316189108449</v>
      </c>
    </row>
    <row r="18" spans="1:7" s="14" customFormat="1" ht="15.75" x14ac:dyDescent="0.25">
      <c r="A18" s="11" t="s">
        <v>25</v>
      </c>
      <c r="B18" s="12" t="s">
        <v>26</v>
      </c>
      <c r="C18" s="13">
        <f>SUM(C19:C23)</f>
        <v>7629918.8100000005</v>
      </c>
      <c r="D18" s="13">
        <f>SUM(D19:D23)</f>
        <v>30008763.539999999</v>
      </c>
      <c r="E18" s="13">
        <f>SUM(E19:E23)</f>
        <v>8033937.0700000003</v>
      </c>
      <c r="F18" s="18">
        <f t="shared" si="2"/>
        <v>26.77196965910046</v>
      </c>
      <c r="G18" s="18">
        <f t="shared" si="3"/>
        <v>105.2951842616003</v>
      </c>
    </row>
    <row r="19" spans="1:7" s="14" customFormat="1" ht="15.75" x14ac:dyDescent="0.25">
      <c r="A19" s="15" t="s">
        <v>27</v>
      </c>
      <c r="B19" s="16" t="s">
        <v>28</v>
      </c>
      <c r="C19" s="17">
        <v>0</v>
      </c>
      <c r="D19" s="17">
        <v>127743.1</v>
      </c>
      <c r="E19" s="17">
        <v>51189.78</v>
      </c>
      <c r="F19" s="18">
        <f t="shared" si="2"/>
        <v>40.072442268897497</v>
      </c>
      <c r="G19" s="18"/>
    </row>
    <row r="20" spans="1:7" s="14" customFormat="1" ht="15.75" x14ac:dyDescent="0.25">
      <c r="A20" s="15" t="s">
        <v>29</v>
      </c>
      <c r="B20" s="16" t="s">
        <v>30</v>
      </c>
      <c r="C20" s="17">
        <v>0</v>
      </c>
      <c r="D20" s="17">
        <v>575882.96</v>
      </c>
      <c r="E20" s="17">
        <v>142288.5</v>
      </c>
      <c r="F20" s="18">
        <f t="shared" si="2"/>
        <v>24.707885088317251</v>
      </c>
      <c r="G20" s="18"/>
    </row>
    <row r="21" spans="1:7" s="14" customFormat="1" ht="15.75" x14ac:dyDescent="0.25">
      <c r="A21" s="15" t="s">
        <v>31</v>
      </c>
      <c r="B21" s="16" t="s">
        <v>32</v>
      </c>
      <c r="C21" s="17">
        <v>1647608.6</v>
      </c>
      <c r="D21" s="17">
        <v>4475758.4000000004</v>
      </c>
      <c r="E21" s="17">
        <v>1855608.6</v>
      </c>
      <c r="F21" s="18">
        <f t="shared" si="2"/>
        <v>41.459087693383985</v>
      </c>
      <c r="G21" s="18">
        <f t="shared" si="3"/>
        <v>112.62435750820916</v>
      </c>
    </row>
    <row r="22" spans="1:7" s="14" customFormat="1" ht="15.75" x14ac:dyDescent="0.25">
      <c r="A22" s="15" t="s">
        <v>33</v>
      </c>
      <c r="B22" s="16" t="s">
        <v>34</v>
      </c>
      <c r="C22" s="17">
        <v>5982310.21</v>
      </c>
      <c r="D22" s="17">
        <v>24373652.079999998</v>
      </c>
      <c r="E22" s="17">
        <v>5984850.1900000004</v>
      </c>
      <c r="F22" s="18">
        <f t="shared" si="2"/>
        <v>24.554589399882829</v>
      </c>
      <c r="G22" s="18">
        <f t="shared" si="3"/>
        <v>100.04245817937951</v>
      </c>
    </row>
    <row r="23" spans="1:7" s="14" customFormat="1" ht="15.75" customHeight="1" x14ac:dyDescent="0.25">
      <c r="A23" s="15" t="s">
        <v>35</v>
      </c>
      <c r="B23" s="16" t="s">
        <v>36</v>
      </c>
      <c r="C23" s="17"/>
      <c r="D23" s="17">
        <v>455727</v>
      </c>
      <c r="E23" s="17"/>
      <c r="F23" s="18">
        <f t="shared" si="2"/>
        <v>0</v>
      </c>
      <c r="G23" s="18"/>
    </row>
    <row r="24" spans="1:7" s="14" customFormat="1" ht="15.75" x14ac:dyDescent="0.25">
      <c r="A24" s="11" t="s">
        <v>37</v>
      </c>
      <c r="B24" s="12" t="s">
        <v>38</v>
      </c>
      <c r="C24" s="13">
        <f t="shared" ref="C24" si="8">C25+C26+C27+C28</f>
        <v>34940868.200000003</v>
      </c>
      <c r="D24" s="13">
        <f t="shared" ref="D24:E24" si="9">D25+D26+D27+D28</f>
        <v>62793345.870000005</v>
      </c>
      <c r="E24" s="13">
        <f t="shared" si="9"/>
        <v>16143344.58</v>
      </c>
      <c r="F24" s="18">
        <f t="shared" si="2"/>
        <v>25.708686734771689</v>
      </c>
      <c r="G24" s="18">
        <f t="shared" si="3"/>
        <v>46.201898841197078</v>
      </c>
    </row>
    <row r="25" spans="1:7" s="14" customFormat="1" ht="15.75" x14ac:dyDescent="0.25">
      <c r="A25" s="15" t="s">
        <v>39</v>
      </c>
      <c r="B25" s="16" t="s">
        <v>40</v>
      </c>
      <c r="C25" s="17">
        <v>302994.65999999997</v>
      </c>
      <c r="D25" s="17">
        <v>1904321.16</v>
      </c>
      <c r="E25" s="17">
        <v>232012.3</v>
      </c>
      <c r="F25" s="18">
        <f t="shared" si="2"/>
        <v>12.183464894125317</v>
      </c>
      <c r="G25" s="18">
        <f t="shared" si="3"/>
        <v>76.573065677131083</v>
      </c>
    </row>
    <row r="26" spans="1:7" s="14" customFormat="1" ht="15.75" x14ac:dyDescent="0.25">
      <c r="A26" s="15" t="s">
        <v>41</v>
      </c>
      <c r="B26" s="16" t="s">
        <v>42</v>
      </c>
      <c r="C26" s="17">
        <v>1089853.93</v>
      </c>
      <c r="D26" s="17">
        <v>17892319.84</v>
      </c>
      <c r="E26" s="17">
        <v>7702386.4100000001</v>
      </c>
      <c r="F26" s="18">
        <f t="shared" si="2"/>
        <v>43.048562058345141</v>
      </c>
      <c r="G26" s="18">
        <f t="shared" si="3"/>
        <v>706.73566410867568</v>
      </c>
    </row>
    <row r="27" spans="1:7" s="14" customFormat="1" ht="15.75" x14ac:dyDescent="0.25">
      <c r="A27" s="15" t="s">
        <v>43</v>
      </c>
      <c r="B27" s="16" t="s">
        <v>44</v>
      </c>
      <c r="C27" s="17">
        <v>7594894.3799999999</v>
      </c>
      <c r="D27" s="17">
        <v>20696346.73</v>
      </c>
      <c r="E27" s="17">
        <v>5815571.8799999999</v>
      </c>
      <c r="F27" s="18">
        <f t="shared" si="2"/>
        <v>28.099509328233985</v>
      </c>
      <c r="G27" s="18">
        <f t="shared" si="3"/>
        <v>76.57212317941412</v>
      </c>
    </row>
    <row r="28" spans="1:7" s="14" customFormat="1" ht="31.5" x14ac:dyDescent="0.25">
      <c r="A28" s="15" t="s">
        <v>89</v>
      </c>
      <c r="B28" s="16" t="s">
        <v>90</v>
      </c>
      <c r="C28" s="17">
        <v>25953125.23</v>
      </c>
      <c r="D28" s="17">
        <v>22300358.140000001</v>
      </c>
      <c r="E28" s="17">
        <v>2393373.9900000002</v>
      </c>
      <c r="F28" s="18">
        <f t="shared" si="2"/>
        <v>10.732446425185529</v>
      </c>
      <c r="G28" s="18">
        <f t="shared" si="3"/>
        <v>9.2219105359744002</v>
      </c>
    </row>
    <row r="29" spans="1:7" s="14" customFormat="1" ht="22.5" customHeight="1" x14ac:dyDescent="0.25">
      <c r="A29" s="20" t="s">
        <v>94</v>
      </c>
      <c r="B29" s="12" t="s">
        <v>95</v>
      </c>
      <c r="C29" s="13">
        <f t="shared" ref="C29" si="10">C30</f>
        <v>0</v>
      </c>
      <c r="D29" s="13">
        <f t="shared" ref="D29:E29" si="11">D30</f>
        <v>217485.65</v>
      </c>
      <c r="E29" s="13">
        <f t="shared" si="11"/>
        <v>0</v>
      </c>
      <c r="F29" s="18">
        <f t="shared" si="2"/>
        <v>0</v>
      </c>
      <c r="G29" s="18"/>
    </row>
    <row r="30" spans="1:7" s="14" customFormat="1" ht="15.75" x14ac:dyDescent="0.25">
      <c r="A30" s="19" t="s">
        <v>93</v>
      </c>
      <c r="B30" s="16" t="s">
        <v>96</v>
      </c>
      <c r="C30" s="17">
        <v>0</v>
      </c>
      <c r="D30" s="17">
        <v>217485.65</v>
      </c>
      <c r="E30" s="17">
        <v>0</v>
      </c>
      <c r="F30" s="18">
        <f t="shared" si="2"/>
        <v>0</v>
      </c>
      <c r="G30" s="18"/>
    </row>
    <row r="31" spans="1:7" s="14" customFormat="1" ht="15.75" x14ac:dyDescent="0.25">
      <c r="A31" s="11" t="s">
        <v>45</v>
      </c>
      <c r="B31" s="12" t="s">
        <v>46</v>
      </c>
      <c r="C31" s="13">
        <f>SUM(C32:C36)</f>
        <v>106931323.33999999</v>
      </c>
      <c r="D31" s="13">
        <f>SUM(D32:D36)</f>
        <v>335945046.58000004</v>
      </c>
      <c r="E31" s="13">
        <f>SUM(E32:E36)</f>
        <v>114173596.84999999</v>
      </c>
      <c r="F31" s="18">
        <f t="shared" si="2"/>
        <v>33.985795597319921</v>
      </c>
      <c r="G31" s="18">
        <f t="shared" si="3"/>
        <v>106.77282697322693</v>
      </c>
    </row>
    <row r="32" spans="1:7" s="14" customFormat="1" ht="15.75" x14ac:dyDescent="0.25">
      <c r="A32" s="15" t="s">
        <v>47</v>
      </c>
      <c r="B32" s="16" t="s">
        <v>48</v>
      </c>
      <c r="C32" s="17">
        <v>20071566.710000001</v>
      </c>
      <c r="D32" s="17">
        <v>47593061</v>
      </c>
      <c r="E32" s="17">
        <v>22564531.5</v>
      </c>
      <c r="F32" s="18">
        <f t="shared" si="2"/>
        <v>47.411389446037099</v>
      </c>
      <c r="G32" s="18">
        <f t="shared" si="3"/>
        <v>112.42037966452297</v>
      </c>
    </row>
    <row r="33" spans="1:7" s="14" customFormat="1" ht="15.75" x14ac:dyDescent="0.25">
      <c r="A33" s="15" t="s">
        <v>49</v>
      </c>
      <c r="B33" s="16" t="s">
        <v>50</v>
      </c>
      <c r="C33" s="17">
        <v>66997956.170000002</v>
      </c>
      <c r="D33" s="17">
        <v>246958878.58000001</v>
      </c>
      <c r="E33" s="17">
        <v>74774313.879999995</v>
      </c>
      <c r="F33" s="18">
        <f t="shared" si="2"/>
        <v>30.278042364764605</v>
      </c>
      <c r="G33" s="18">
        <f t="shared" si="3"/>
        <v>111.60685811111661</v>
      </c>
    </row>
    <row r="34" spans="1:7" s="14" customFormat="1" ht="15.75" x14ac:dyDescent="0.25">
      <c r="A34" s="15" t="s">
        <v>85</v>
      </c>
      <c r="B34" s="16" t="s">
        <v>86</v>
      </c>
      <c r="C34" s="17">
        <v>9655086.3399999999</v>
      </c>
      <c r="D34" s="17">
        <v>15399065</v>
      </c>
      <c r="E34" s="17">
        <v>5181140</v>
      </c>
      <c r="F34" s="18">
        <f t="shared" si="2"/>
        <v>33.645809015027858</v>
      </c>
      <c r="G34" s="18">
        <f t="shared" si="3"/>
        <v>53.662285530633589</v>
      </c>
    </row>
    <row r="35" spans="1:7" s="14" customFormat="1" ht="15.75" x14ac:dyDescent="0.25">
      <c r="A35" s="15" t="s">
        <v>51</v>
      </c>
      <c r="B35" s="16" t="s">
        <v>52</v>
      </c>
      <c r="C35" s="17">
        <v>25849.599999999999</v>
      </c>
      <c r="D35" s="17">
        <v>123400</v>
      </c>
      <c r="E35" s="17">
        <v>22487.8</v>
      </c>
      <c r="F35" s="18">
        <f t="shared" si="2"/>
        <v>18.223500810372769</v>
      </c>
      <c r="G35" s="18">
        <f t="shared" si="3"/>
        <v>86.994769744986385</v>
      </c>
    </row>
    <row r="36" spans="1:7" s="14" customFormat="1" ht="15.75" x14ac:dyDescent="0.25">
      <c r="A36" s="15" t="s">
        <v>53</v>
      </c>
      <c r="B36" s="16" t="s">
        <v>54</v>
      </c>
      <c r="C36" s="17">
        <v>10180864.52</v>
      </c>
      <c r="D36" s="17">
        <v>25870642</v>
      </c>
      <c r="E36" s="17">
        <v>11631123.67</v>
      </c>
      <c r="F36" s="18">
        <f t="shared" si="2"/>
        <v>44.958774776443505</v>
      </c>
      <c r="G36" s="18">
        <f t="shared" si="3"/>
        <v>114.24495087967246</v>
      </c>
    </row>
    <row r="37" spans="1:7" s="14" customFormat="1" ht="15.75" x14ac:dyDescent="0.25">
      <c r="A37" s="11" t="s">
        <v>55</v>
      </c>
      <c r="B37" s="12" t="s">
        <v>56</v>
      </c>
      <c r="C37" s="13">
        <f>C38+C39</f>
        <v>12604909.83</v>
      </c>
      <c r="D37" s="13">
        <f>D38+D39</f>
        <v>36693338.960000001</v>
      </c>
      <c r="E37" s="13">
        <f>E38+E39</f>
        <v>18284148.23</v>
      </c>
      <c r="F37" s="18">
        <f t="shared" si="2"/>
        <v>49.829611445095914</v>
      </c>
      <c r="G37" s="18">
        <f t="shared" si="3"/>
        <v>145.05576379835159</v>
      </c>
    </row>
    <row r="38" spans="1:7" s="14" customFormat="1" ht="15.75" x14ac:dyDescent="0.25">
      <c r="A38" s="15" t="s">
        <v>57</v>
      </c>
      <c r="B38" s="16" t="s">
        <v>58</v>
      </c>
      <c r="C38" s="17">
        <v>12604909.83</v>
      </c>
      <c r="D38" s="17">
        <v>36688338.960000001</v>
      </c>
      <c r="E38" s="17">
        <v>18284148.23</v>
      </c>
      <c r="F38" s="18">
        <f t="shared" si="2"/>
        <v>49.836402378244927</v>
      </c>
      <c r="G38" s="18">
        <f t="shared" si="3"/>
        <v>145.05576379835159</v>
      </c>
    </row>
    <row r="39" spans="1:7" s="14" customFormat="1" ht="15.75" x14ac:dyDescent="0.25">
      <c r="A39" s="15" t="s">
        <v>59</v>
      </c>
      <c r="B39" s="16" t="s">
        <v>60</v>
      </c>
      <c r="C39" s="17"/>
      <c r="D39" s="17">
        <v>5000</v>
      </c>
      <c r="E39" s="17"/>
      <c r="F39" s="18">
        <f t="shared" si="2"/>
        <v>0</v>
      </c>
      <c r="G39" s="18"/>
    </row>
    <row r="40" spans="1:7" s="14" customFormat="1" ht="15.75" x14ac:dyDescent="0.25">
      <c r="A40" s="11" t="s">
        <v>61</v>
      </c>
      <c r="B40" s="12" t="s">
        <v>62</v>
      </c>
      <c r="C40" s="13">
        <f>SUM(C41:C43)</f>
        <v>11462126.100000001</v>
      </c>
      <c r="D40" s="13">
        <f>SUM(D41:D43)</f>
        <v>34087438.240000002</v>
      </c>
      <c r="E40" s="13">
        <f>SUM(E41:E43)</f>
        <v>12317204.84</v>
      </c>
      <c r="F40" s="18">
        <f t="shared" si="2"/>
        <v>36.134146406890558</v>
      </c>
      <c r="G40" s="18">
        <f t="shared" si="3"/>
        <v>107.46003605735936</v>
      </c>
    </row>
    <row r="41" spans="1:7" s="14" customFormat="1" ht="15.75" x14ac:dyDescent="0.25">
      <c r="A41" s="15" t="s">
        <v>63</v>
      </c>
      <c r="B41" s="16" t="s">
        <v>64</v>
      </c>
      <c r="C41" s="17">
        <v>1949474.87</v>
      </c>
      <c r="D41" s="17">
        <v>4370189.04</v>
      </c>
      <c r="E41" s="17">
        <v>2228203.7400000002</v>
      </c>
      <c r="F41" s="18">
        <f t="shared" si="2"/>
        <v>50.98643833494215</v>
      </c>
      <c r="G41" s="18">
        <f t="shared" si="3"/>
        <v>114.29763852252171</v>
      </c>
    </row>
    <row r="42" spans="1:7" s="14" customFormat="1" ht="15.75" x14ac:dyDescent="0.25">
      <c r="A42" s="15" t="s">
        <v>65</v>
      </c>
      <c r="B42" s="16" t="s">
        <v>66</v>
      </c>
      <c r="C42" s="17">
        <v>9442651.2300000004</v>
      </c>
      <c r="D42" s="17">
        <v>29584249.199999999</v>
      </c>
      <c r="E42" s="17">
        <v>9997001.0999999996</v>
      </c>
      <c r="F42" s="18">
        <f t="shared" si="2"/>
        <v>33.791633623745973</v>
      </c>
      <c r="G42" s="18">
        <f t="shared" si="3"/>
        <v>105.87070152754121</v>
      </c>
    </row>
    <row r="43" spans="1:7" s="14" customFormat="1" ht="15.75" x14ac:dyDescent="0.25">
      <c r="A43" s="15" t="s">
        <v>67</v>
      </c>
      <c r="B43" s="16" t="s">
        <v>68</v>
      </c>
      <c r="C43" s="17">
        <v>70000</v>
      </c>
      <c r="D43" s="17">
        <v>133000</v>
      </c>
      <c r="E43" s="17">
        <v>92000</v>
      </c>
      <c r="F43" s="18">
        <f t="shared" si="2"/>
        <v>69.172932330827066</v>
      </c>
      <c r="G43" s="18"/>
    </row>
    <row r="44" spans="1:7" s="14" customFormat="1" ht="15.75" x14ac:dyDescent="0.25">
      <c r="A44" s="11" t="s">
        <v>69</v>
      </c>
      <c r="B44" s="12" t="s">
        <v>70</v>
      </c>
      <c r="C44" s="13">
        <f>SUM(C45:C46)</f>
        <v>196942.07</v>
      </c>
      <c r="D44" s="13">
        <f t="shared" ref="D44:E44" si="12">SUM(D45:D46)</f>
        <v>143490854.63</v>
      </c>
      <c r="E44" s="13">
        <f t="shared" si="12"/>
        <v>5771462.2300000004</v>
      </c>
      <c r="F44" s="18">
        <f t="shared" si="2"/>
        <v>4.0221812357882119</v>
      </c>
      <c r="G44" s="18">
        <f t="shared" si="3"/>
        <v>2930.5380155697562</v>
      </c>
    </row>
    <row r="45" spans="1:7" s="14" customFormat="1" ht="15.75" x14ac:dyDescent="0.25">
      <c r="A45" s="15" t="s">
        <v>71</v>
      </c>
      <c r="B45" s="16" t="s">
        <v>72</v>
      </c>
      <c r="C45" s="17">
        <v>196942.07</v>
      </c>
      <c r="D45" s="17">
        <v>135841231</v>
      </c>
      <c r="E45" s="17">
        <v>1787166.65</v>
      </c>
      <c r="F45" s="18">
        <f t="shared" si="2"/>
        <v>1.3156290154643842</v>
      </c>
      <c r="G45" s="18">
        <f t="shared" si="3"/>
        <v>907.45804083403812</v>
      </c>
    </row>
    <row r="46" spans="1:7" s="14" customFormat="1" ht="15.75" x14ac:dyDescent="0.25">
      <c r="A46" s="15" t="s">
        <v>99</v>
      </c>
      <c r="B46" s="16" t="s">
        <v>100</v>
      </c>
      <c r="C46" s="17"/>
      <c r="D46" s="17">
        <v>7649623.6299999999</v>
      </c>
      <c r="E46" s="17">
        <v>3984295.58</v>
      </c>
      <c r="F46" s="18">
        <f t="shared" si="2"/>
        <v>52.084857670311294</v>
      </c>
      <c r="G46" s="18"/>
    </row>
    <row r="47" spans="1:7" s="14" customFormat="1" ht="63" hidden="1" customHeight="1" x14ac:dyDescent="0.25">
      <c r="A47" s="11" t="s">
        <v>73</v>
      </c>
      <c r="B47" s="12" t="s">
        <v>74</v>
      </c>
      <c r="C47" s="13">
        <f>C48+C49+C50</f>
        <v>0</v>
      </c>
      <c r="D47" s="13">
        <f>D48+D49+D50</f>
        <v>0</v>
      </c>
      <c r="E47" s="13">
        <f>E48+E49+E50</f>
        <v>0</v>
      </c>
      <c r="F47" s="18" t="e">
        <f t="shared" si="2"/>
        <v>#DIV/0!</v>
      </c>
      <c r="G47" s="18" t="e">
        <f t="shared" si="3"/>
        <v>#DIV/0!</v>
      </c>
    </row>
    <row r="48" spans="1:7" s="14" customFormat="1" ht="47.25" hidden="1" customHeight="1" x14ac:dyDescent="0.25">
      <c r="A48" s="15" t="s">
        <v>75</v>
      </c>
      <c r="B48" s="16" t="s">
        <v>76</v>
      </c>
      <c r="C48" s="17"/>
      <c r="D48" s="17"/>
      <c r="E48" s="17"/>
      <c r="F48" s="18" t="e">
        <f t="shared" si="2"/>
        <v>#DIV/0!</v>
      </c>
      <c r="G48" s="18" t="e">
        <f t="shared" si="3"/>
        <v>#DIV/0!</v>
      </c>
    </row>
    <row r="49" spans="1:7" s="14" customFormat="1" ht="15.75" hidden="1" customHeight="1" x14ac:dyDescent="0.25">
      <c r="A49" s="15" t="s">
        <v>77</v>
      </c>
      <c r="B49" s="16" t="s">
        <v>78</v>
      </c>
      <c r="C49" s="17"/>
      <c r="D49" s="17"/>
      <c r="E49" s="17"/>
      <c r="F49" s="18" t="e">
        <f t="shared" si="2"/>
        <v>#DIV/0!</v>
      </c>
      <c r="G49" s="18" t="e">
        <f t="shared" si="3"/>
        <v>#DIV/0!</v>
      </c>
    </row>
    <row r="50" spans="1:7" s="14" customFormat="1" ht="15.75" hidden="1" customHeight="1" x14ac:dyDescent="0.25">
      <c r="A50" s="15" t="s">
        <v>79</v>
      </c>
      <c r="B50" s="16" t="s">
        <v>80</v>
      </c>
      <c r="C50" s="17"/>
      <c r="D50" s="17"/>
      <c r="E50" s="17"/>
      <c r="F50" s="18" t="e">
        <f t="shared" si="2"/>
        <v>#DIV/0!</v>
      </c>
      <c r="G50" s="18" t="e">
        <f t="shared" si="3"/>
        <v>#DIV/0!</v>
      </c>
    </row>
    <row r="51" spans="1:7" s="14" customFormat="1" ht="23.25" customHeight="1" x14ac:dyDescent="0.25">
      <c r="A51" s="22" t="s">
        <v>81</v>
      </c>
      <c r="B51" s="23"/>
      <c r="C51" s="13">
        <f>C6+C14+C16+C18+C24+C29+C31+C37+C40+C44+C47</f>
        <v>197263147.34999999</v>
      </c>
      <c r="D51" s="13">
        <f>D6+D14+D16+D18+D24+D29+D31+D37+D40+D44+D47</f>
        <v>701702020.97000003</v>
      </c>
      <c r="E51" s="13">
        <f>E6+E14+E16+E18+E24+E29+E31+E37+E40+E44+E47</f>
        <v>199902554.26999998</v>
      </c>
      <c r="F51" s="18">
        <f t="shared" si="2"/>
        <v>28.488239779281816</v>
      </c>
      <c r="G51" s="18">
        <f t="shared" si="3"/>
        <v>101.33801318465072</v>
      </c>
    </row>
    <row r="52" spans="1:7" ht="9.75" customHeight="1" x14ac:dyDescent="0.25">
      <c r="A52" s="5"/>
      <c r="B52" s="3"/>
      <c r="C52" s="3"/>
      <c r="D52" s="3"/>
      <c r="E52" s="6"/>
    </row>
    <row r="53" spans="1:7" ht="3" hidden="1" customHeight="1" x14ac:dyDescent="0.25"/>
    <row r="54" spans="1:7" s="7" customFormat="1" ht="33.75" customHeight="1" x14ac:dyDescent="0.25">
      <c r="A54" s="21" t="s">
        <v>92</v>
      </c>
      <c r="B54" s="21"/>
      <c r="E54" s="7" t="s">
        <v>82</v>
      </c>
      <c r="F54" s="8"/>
      <c r="G54" s="8"/>
    </row>
    <row r="55" spans="1:7" ht="8.25" customHeight="1" x14ac:dyDescent="0.25">
      <c r="A55" s="9"/>
    </row>
    <row r="56" spans="1:7" x14ac:dyDescent="0.25">
      <c r="A56" s="9" t="s">
        <v>83</v>
      </c>
      <c r="D56" s="10"/>
      <c r="E56" s="10"/>
    </row>
    <row r="57" spans="1:7" x14ac:dyDescent="0.25">
      <c r="A57" s="9" t="s">
        <v>84</v>
      </c>
      <c r="C57" s="10"/>
      <c r="D57" s="10"/>
      <c r="E57" s="10"/>
    </row>
    <row r="58" spans="1:7" x14ac:dyDescent="0.25">
      <c r="C58" s="10"/>
      <c r="D58" s="10"/>
      <c r="E58" s="10"/>
    </row>
  </sheetData>
  <mergeCells count="11">
    <mergeCell ref="A54:B54"/>
    <mergeCell ref="A51:B51"/>
    <mergeCell ref="A1:G1"/>
    <mergeCell ref="F2:G2"/>
    <mergeCell ref="A3:A5"/>
    <mergeCell ref="B3:B5"/>
    <mergeCell ref="C3:C5"/>
    <mergeCell ref="D3:D5"/>
    <mergeCell ref="F3:F5"/>
    <mergeCell ref="G3:G5"/>
    <mergeCell ref="E3:E5"/>
  </mergeCells>
  <pageMargins left="0.11811023622047245" right="0.11811023622047245" top="0.74803149606299213" bottom="0.35433070866141736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Консолидация</vt:lpstr>
      <vt:lpstr>Консолидация!Заголовки_для_печати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2024-07-26T09:48:57Z</dcterms:modified>
</cp:coreProperties>
</file>