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йон" sheetId="1" r:id="rId1"/>
  </sheets>
  <definedNames>
    <definedName name="_xlnm.Print_Titles" localSheetId="0">район!$4:$4</definedName>
  </definedNames>
  <calcPr calcId="145621"/>
</workbook>
</file>

<file path=xl/calcChain.xml><?xml version="1.0" encoding="utf-8"?>
<calcChain xmlns="http://schemas.openxmlformats.org/spreadsheetml/2006/main">
  <c r="C49" i="1" l="1"/>
  <c r="C45" i="1"/>
  <c r="C41" i="1"/>
  <c r="C38" i="1"/>
  <c r="C32" i="1"/>
  <c r="C30" i="1"/>
  <c r="C25" i="1"/>
  <c r="C19" i="1"/>
  <c r="C16" i="1"/>
  <c r="C14" i="1"/>
  <c r="C5" i="1"/>
  <c r="C53" i="1" l="1"/>
  <c r="D45" i="1" l="1"/>
  <c r="E45" i="1"/>
  <c r="G48" i="1"/>
  <c r="F8" i="1" l="1"/>
  <c r="G8" i="1"/>
  <c r="F9" i="1"/>
  <c r="G9" i="1"/>
  <c r="F10" i="1"/>
  <c r="G10" i="1"/>
  <c r="F11" i="1"/>
  <c r="G11" i="1"/>
  <c r="F12" i="1"/>
  <c r="G12" i="1"/>
  <c r="F13" i="1"/>
  <c r="G13" i="1"/>
  <c r="F15" i="1"/>
  <c r="G15" i="1"/>
  <c r="F17" i="1"/>
  <c r="G17" i="1"/>
  <c r="F18" i="1"/>
  <c r="G18" i="1"/>
  <c r="F20" i="1"/>
  <c r="G20" i="1"/>
  <c r="F21" i="1"/>
  <c r="G21" i="1"/>
  <c r="F22" i="1"/>
  <c r="G22" i="1"/>
  <c r="F23" i="1"/>
  <c r="G23" i="1"/>
  <c r="F24" i="1"/>
  <c r="G24" i="1"/>
  <c r="F26" i="1"/>
  <c r="G26" i="1"/>
  <c r="F27" i="1"/>
  <c r="G27" i="1"/>
  <c r="G28" i="1"/>
  <c r="F29" i="1"/>
  <c r="G29" i="1"/>
  <c r="G31" i="1"/>
  <c r="F33" i="1"/>
  <c r="G33" i="1"/>
  <c r="F34" i="1"/>
  <c r="G34" i="1"/>
  <c r="F35" i="1"/>
  <c r="G35" i="1"/>
  <c r="F36" i="1"/>
  <c r="G36" i="1"/>
  <c r="F37" i="1"/>
  <c r="G37" i="1"/>
  <c r="F39" i="1"/>
  <c r="G39" i="1"/>
  <c r="F40" i="1"/>
  <c r="G40" i="1"/>
  <c r="F42" i="1"/>
  <c r="G42" i="1"/>
  <c r="F43" i="1"/>
  <c r="G43" i="1"/>
  <c r="F44" i="1"/>
  <c r="G44" i="1"/>
  <c r="F46" i="1"/>
  <c r="G46" i="1"/>
  <c r="F47" i="1"/>
  <c r="G47" i="1"/>
  <c r="F50" i="1"/>
  <c r="G50" i="1"/>
  <c r="F51" i="1"/>
  <c r="G51" i="1"/>
  <c r="F52" i="1"/>
  <c r="G52" i="1"/>
  <c r="F6" i="1"/>
  <c r="G6" i="1"/>
  <c r="F7" i="1"/>
  <c r="G7" i="1"/>
  <c r="E30" i="1" l="1"/>
  <c r="D30" i="1"/>
  <c r="G30" i="1" s="1"/>
  <c r="D32" i="1" l="1"/>
  <c r="E32" i="1"/>
  <c r="F32" i="1" s="1"/>
  <c r="G32" i="1" l="1"/>
  <c r="D25" i="1"/>
  <c r="E25" i="1"/>
  <c r="F25" i="1" s="1"/>
  <c r="G25" i="1" l="1"/>
  <c r="D49" i="1"/>
  <c r="D41" i="1"/>
  <c r="D38" i="1"/>
  <c r="D19" i="1"/>
  <c r="D16" i="1"/>
  <c r="D14" i="1"/>
  <c r="D5" i="1"/>
  <c r="F45" i="1"/>
  <c r="G45" i="1" l="1"/>
  <c r="D53" i="1"/>
  <c r="E49" i="1" l="1"/>
  <c r="E41" i="1"/>
  <c r="E38" i="1"/>
  <c r="E19" i="1"/>
  <c r="E16" i="1"/>
  <c r="E14" i="1"/>
  <c r="E5" i="1"/>
  <c r="F49" i="1" l="1"/>
  <c r="G49" i="1"/>
  <c r="F41" i="1"/>
  <c r="G41" i="1"/>
  <c r="F38" i="1"/>
  <c r="G38" i="1"/>
  <c r="F19" i="1"/>
  <c r="G19" i="1"/>
  <c r="F16" i="1"/>
  <c r="G16" i="1"/>
  <c r="F14" i="1"/>
  <c r="G14" i="1"/>
  <c r="F5" i="1"/>
  <c r="G5" i="1"/>
  <c r="E53" i="1"/>
  <c r="F53" i="1" l="1"/>
  <c r="G53" i="1"/>
</calcChain>
</file>

<file path=xl/sharedStrings.xml><?xml version="1.0" encoding="utf-8"?>
<sst xmlns="http://schemas.openxmlformats.org/spreadsheetml/2006/main" count="110" uniqueCount="109">
  <si>
    <t>(рублей)</t>
  </si>
  <si>
    <t xml:space="preserve"> Наименование </t>
  </si>
  <si>
    <t>Рз 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</si>
  <si>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</si>
  <si>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</si>
  <si>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</si>
  <si>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</si>
  <si>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</si>
  <si>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</si>
  <si>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</si>
  <si>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</si>
  <si>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</si>
  <si>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</si>
  <si>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</si>
  <si>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</si>
  <si>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</si>
  <si>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</si>
  <si>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</si>
  <si>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</si>
  <si>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</si>
  <si>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</si>
  <si>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</si>
  <si>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</si>
  <si>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</si>
  <si>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</si>
  <si>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</si>
  <si>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</si>
  <si>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</si>
  <si>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</si>
  <si>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</si>
  <si>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</si>
  <si>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</si>
  <si>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</si>
  <si>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</si>
  <si>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</si>
  <si>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</si>
  <si>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</si>
  <si>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</si>
  <si>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</si>
  <si>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</si>
  <si>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</si>
  <si>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</si>
  <si>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</si>
  <si>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</si>
  <si>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</si>
  <si>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</si>
  <si>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</si>
  <si>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</si>
  <si>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</si>
  <si>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</si>
  <si>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</si>
  <si>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</si>
  <si>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</si>
  <si>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</si>
  <si>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</si>
  <si>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</si>
  <si>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</si>
  <si>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</si>
  <si>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</si>
  <si>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</si>
  <si>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</si>
  <si>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</si>
  <si>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</si>
  <si>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</si>
  <si>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</si>
  <si>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</si>
  <si>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</si>
  <si>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</si>
  <si>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</si>
  <si>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</si>
  <si>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</si>
  <si>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</si>
  <si>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</si>
  <si>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</si>
  <si>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</si>
  <si>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</si>
  <si>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</si>
  <si>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</si>
  <si>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</si>
  <si>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</si>
  <si>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</si>
  <si>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</si>
  <si>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</si>
  <si>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Прочие межбюджетные трансферты общего характера</t>
  </si>
  <si>
    <t>1403</t>
  </si>
  <si>
    <t>ВСЕГО:</t>
  </si>
  <si>
    <t>В.Н.Кортелева</t>
  </si>
  <si>
    <t>Исп.И.В.Курашина</t>
  </si>
  <si>
    <t>тел.9 18 31</t>
  </si>
  <si>
    <t>0703</t>
  </si>
  <si>
    <t>Дополнительное образование детей</t>
  </si>
  <si>
    <t>1101</t>
  </si>
  <si>
    <t xml:space="preserve">Физическая культура  </t>
  </si>
  <si>
    <t>Другие вопросы в области жилищно-коммунального хозяйства</t>
  </si>
  <si>
    <t>0505</t>
  </si>
  <si>
    <t>Защита населения и территории от чрезвычайных ситуаций природного и техногенного характера, пожарная безопасность</t>
  </si>
  <si>
    <t>Заместитель главы администрации - начальник финансового управления администрации Клетнянского района</t>
  </si>
  <si>
    <t>ОХРАНА ОКРУЖАЮЩЕЙ СРЕДЫ</t>
  </si>
  <si>
    <t>0600</t>
  </si>
  <si>
    <t>Другие вопросы в области охраны окружающей среды</t>
  </si>
  <si>
    <t>0605</t>
  </si>
  <si>
    <t xml:space="preserve">Бюджетные асигнования, утвержденные сводной бюджетной росписью с учетом изменений
</t>
  </si>
  <si>
    <t>Процент исполнения к плановым бюджетным назначениям, утвержденным решением о бюджете</t>
  </si>
  <si>
    <t>Процент исполнения к уточненным бюджетным назначениям, утвержденным бюджетной росписью</t>
  </si>
  <si>
    <t>План расходов
на 2024 год в соответствии с решением Клетнянского районного Совета народных депутатов от 14.12.2023 № 41-3 "О бюджете Клетнянского муниципального района Брянской области на 2024 год и на плановый период 2025 и 2026 годов" (в редакции решения от 22.03.2024 № 44-4 по состоянию на конец отчетного периода)</t>
  </si>
  <si>
    <t>Кассовое исполнение
за первый квартал
2024 года</t>
  </si>
  <si>
    <t>1103</t>
  </si>
  <si>
    <t>Спорт высших достижений</t>
  </si>
  <si>
    <t>Сведения об исполнении бюджета Клетнянского муниципального района Брянской области за 1 полугодие 2024 года по расходам в разрезе разделов и подразделов классификации расходов в сравнении с плановыми значениями, утвержденными решением о бюджете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</si>
</sst>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2" borderId="0" xfId="0" applyFont="1" applyFill="1" applyBorder="1" applyAlignment="1">
      <alignment vertical="top"/>
    </xf>
    <xf numFmtId="4" fontId="3" fillId="2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3" borderId="0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Font="1" applyAlignment="1">
      <alignment vertical="top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2" workbookViewId="0">
      <pane xSplit="1" ySplit="3" topLeftCell="B51" activePane="bottomRight" state="frozen"/>
      <selection activeCell="A2" sqref="A2"/>
      <selection pane="topRight" activeCell="B2" sqref="B2"/>
      <selection pane="bottomLeft" activeCell="A6" sqref="A6"/>
      <selection pane="bottomRight" activeCell="A3" sqref="A3"/>
    </sheetView>
  </sheetViews>
  <sheetFormatPr defaultRowHeight="15" x14ac:dyDescent="0.25"/>
  <cols>
    <col min="1" max="1" width="68.140625" style="4" customWidth="1"/>
    <col min="2" max="2" width="7.140625" style="4" customWidth="1"/>
    <col min="3" max="3" width="25" style="4" customWidth="1"/>
    <col min="4" max="4" width="16.28515625" style="4" customWidth="1"/>
    <col min="5" max="5" width="15.42578125" style="4" customWidth="1"/>
    <col min="6" max="6" width="7.85546875" style="3" customWidth="1"/>
    <col min="7" max="7" width="9.5703125" style="3" customWidth="1"/>
    <col min="8" max="8" width="15.5703125" style="4" customWidth="1"/>
    <col min="9" max="253" width="9.140625" style="4"/>
    <col min="254" max="254" width="59.7109375" style="4" customWidth="1"/>
    <col min="255" max="255" width="7.140625" style="4" customWidth="1"/>
    <col min="256" max="258" width="19.28515625" style="4" customWidth="1"/>
    <col min="259" max="259" width="0" style="4" hidden="1" customWidth="1"/>
    <col min="260" max="260" width="19.140625" style="4" customWidth="1"/>
    <col min="261" max="261" width="0" style="4" hidden="1" customWidth="1"/>
    <col min="262" max="262" width="14" style="4" customWidth="1"/>
    <col min="263" max="263" width="12.7109375" style="4" customWidth="1"/>
    <col min="264" max="509" width="9.140625" style="4"/>
    <col min="510" max="510" width="59.7109375" style="4" customWidth="1"/>
    <col min="511" max="511" width="7.140625" style="4" customWidth="1"/>
    <col min="512" max="514" width="19.28515625" style="4" customWidth="1"/>
    <col min="515" max="515" width="0" style="4" hidden="1" customWidth="1"/>
    <col min="516" max="516" width="19.140625" style="4" customWidth="1"/>
    <col min="517" max="517" width="0" style="4" hidden="1" customWidth="1"/>
    <col min="518" max="518" width="14" style="4" customWidth="1"/>
    <col min="519" max="519" width="12.7109375" style="4" customWidth="1"/>
    <col min="520" max="765" width="9.140625" style="4"/>
    <col min="766" max="766" width="59.7109375" style="4" customWidth="1"/>
    <col min="767" max="767" width="7.140625" style="4" customWidth="1"/>
    <col min="768" max="770" width="19.28515625" style="4" customWidth="1"/>
    <col min="771" max="771" width="0" style="4" hidden="1" customWidth="1"/>
    <col min="772" max="772" width="19.140625" style="4" customWidth="1"/>
    <col min="773" max="773" width="0" style="4" hidden="1" customWidth="1"/>
    <col min="774" max="774" width="14" style="4" customWidth="1"/>
    <col min="775" max="775" width="12.7109375" style="4" customWidth="1"/>
    <col min="776" max="1021" width="9.140625" style="4"/>
    <col min="1022" max="1022" width="59.7109375" style="4" customWidth="1"/>
    <col min="1023" max="1023" width="7.140625" style="4" customWidth="1"/>
    <col min="1024" max="1026" width="19.28515625" style="4" customWidth="1"/>
    <col min="1027" max="1027" width="0" style="4" hidden="1" customWidth="1"/>
    <col min="1028" max="1028" width="19.140625" style="4" customWidth="1"/>
    <col min="1029" max="1029" width="0" style="4" hidden="1" customWidth="1"/>
    <col min="1030" max="1030" width="14" style="4" customWidth="1"/>
    <col min="1031" max="1031" width="12.7109375" style="4" customWidth="1"/>
    <col min="1032" max="1277" width="9.140625" style="4"/>
    <col min="1278" max="1278" width="59.7109375" style="4" customWidth="1"/>
    <col min="1279" max="1279" width="7.140625" style="4" customWidth="1"/>
    <col min="1280" max="1282" width="19.28515625" style="4" customWidth="1"/>
    <col min="1283" max="1283" width="0" style="4" hidden="1" customWidth="1"/>
    <col min="1284" max="1284" width="19.140625" style="4" customWidth="1"/>
    <col min="1285" max="1285" width="0" style="4" hidden="1" customWidth="1"/>
    <col min="1286" max="1286" width="14" style="4" customWidth="1"/>
    <col min="1287" max="1287" width="12.7109375" style="4" customWidth="1"/>
    <col min="1288" max="1533" width="9.140625" style="4"/>
    <col min="1534" max="1534" width="59.7109375" style="4" customWidth="1"/>
    <col min="1535" max="1535" width="7.140625" style="4" customWidth="1"/>
    <col min="1536" max="1538" width="19.28515625" style="4" customWidth="1"/>
    <col min="1539" max="1539" width="0" style="4" hidden="1" customWidth="1"/>
    <col min="1540" max="1540" width="19.140625" style="4" customWidth="1"/>
    <col min="1541" max="1541" width="0" style="4" hidden="1" customWidth="1"/>
    <col min="1542" max="1542" width="14" style="4" customWidth="1"/>
    <col min="1543" max="1543" width="12.7109375" style="4" customWidth="1"/>
    <col min="1544" max="1789" width="9.140625" style="4"/>
    <col min="1790" max="1790" width="59.7109375" style="4" customWidth="1"/>
    <col min="1791" max="1791" width="7.140625" style="4" customWidth="1"/>
    <col min="1792" max="1794" width="19.28515625" style="4" customWidth="1"/>
    <col min="1795" max="1795" width="0" style="4" hidden="1" customWidth="1"/>
    <col min="1796" max="1796" width="19.140625" style="4" customWidth="1"/>
    <col min="1797" max="1797" width="0" style="4" hidden="1" customWidth="1"/>
    <col min="1798" max="1798" width="14" style="4" customWidth="1"/>
    <col min="1799" max="1799" width="12.7109375" style="4" customWidth="1"/>
    <col min="1800" max="2045" width="9.140625" style="4"/>
    <col min="2046" max="2046" width="59.7109375" style="4" customWidth="1"/>
    <col min="2047" max="2047" width="7.140625" style="4" customWidth="1"/>
    <col min="2048" max="2050" width="19.28515625" style="4" customWidth="1"/>
    <col min="2051" max="2051" width="0" style="4" hidden="1" customWidth="1"/>
    <col min="2052" max="2052" width="19.140625" style="4" customWidth="1"/>
    <col min="2053" max="2053" width="0" style="4" hidden="1" customWidth="1"/>
    <col min="2054" max="2054" width="14" style="4" customWidth="1"/>
    <col min="2055" max="2055" width="12.7109375" style="4" customWidth="1"/>
    <col min="2056" max="2301" width="9.140625" style="4"/>
    <col min="2302" max="2302" width="59.7109375" style="4" customWidth="1"/>
    <col min="2303" max="2303" width="7.140625" style="4" customWidth="1"/>
    <col min="2304" max="2306" width="19.28515625" style="4" customWidth="1"/>
    <col min="2307" max="2307" width="0" style="4" hidden="1" customWidth="1"/>
    <col min="2308" max="2308" width="19.140625" style="4" customWidth="1"/>
    <col min="2309" max="2309" width="0" style="4" hidden="1" customWidth="1"/>
    <col min="2310" max="2310" width="14" style="4" customWidth="1"/>
    <col min="2311" max="2311" width="12.7109375" style="4" customWidth="1"/>
    <col min="2312" max="2557" width="9.140625" style="4"/>
    <col min="2558" max="2558" width="59.7109375" style="4" customWidth="1"/>
    <col min="2559" max="2559" width="7.140625" style="4" customWidth="1"/>
    <col min="2560" max="2562" width="19.28515625" style="4" customWidth="1"/>
    <col min="2563" max="2563" width="0" style="4" hidden="1" customWidth="1"/>
    <col min="2564" max="2564" width="19.140625" style="4" customWidth="1"/>
    <col min="2565" max="2565" width="0" style="4" hidden="1" customWidth="1"/>
    <col min="2566" max="2566" width="14" style="4" customWidth="1"/>
    <col min="2567" max="2567" width="12.7109375" style="4" customWidth="1"/>
    <col min="2568" max="2813" width="9.140625" style="4"/>
    <col min="2814" max="2814" width="59.7109375" style="4" customWidth="1"/>
    <col min="2815" max="2815" width="7.140625" style="4" customWidth="1"/>
    <col min="2816" max="2818" width="19.28515625" style="4" customWidth="1"/>
    <col min="2819" max="2819" width="0" style="4" hidden="1" customWidth="1"/>
    <col min="2820" max="2820" width="19.140625" style="4" customWidth="1"/>
    <col min="2821" max="2821" width="0" style="4" hidden="1" customWidth="1"/>
    <col min="2822" max="2822" width="14" style="4" customWidth="1"/>
    <col min="2823" max="2823" width="12.7109375" style="4" customWidth="1"/>
    <col min="2824" max="3069" width="9.140625" style="4"/>
    <col min="3070" max="3070" width="59.7109375" style="4" customWidth="1"/>
    <col min="3071" max="3071" width="7.140625" style="4" customWidth="1"/>
    <col min="3072" max="3074" width="19.28515625" style="4" customWidth="1"/>
    <col min="3075" max="3075" width="0" style="4" hidden="1" customWidth="1"/>
    <col min="3076" max="3076" width="19.140625" style="4" customWidth="1"/>
    <col min="3077" max="3077" width="0" style="4" hidden="1" customWidth="1"/>
    <col min="3078" max="3078" width="14" style="4" customWidth="1"/>
    <col min="3079" max="3079" width="12.7109375" style="4" customWidth="1"/>
    <col min="3080" max="3325" width="9.140625" style="4"/>
    <col min="3326" max="3326" width="59.7109375" style="4" customWidth="1"/>
    <col min="3327" max="3327" width="7.140625" style="4" customWidth="1"/>
    <col min="3328" max="3330" width="19.28515625" style="4" customWidth="1"/>
    <col min="3331" max="3331" width="0" style="4" hidden="1" customWidth="1"/>
    <col min="3332" max="3332" width="19.140625" style="4" customWidth="1"/>
    <col min="3333" max="3333" width="0" style="4" hidden="1" customWidth="1"/>
    <col min="3334" max="3334" width="14" style="4" customWidth="1"/>
    <col min="3335" max="3335" width="12.7109375" style="4" customWidth="1"/>
    <col min="3336" max="3581" width="9.140625" style="4"/>
    <col min="3582" max="3582" width="59.7109375" style="4" customWidth="1"/>
    <col min="3583" max="3583" width="7.140625" style="4" customWidth="1"/>
    <col min="3584" max="3586" width="19.28515625" style="4" customWidth="1"/>
    <col min="3587" max="3587" width="0" style="4" hidden="1" customWidth="1"/>
    <col min="3588" max="3588" width="19.140625" style="4" customWidth="1"/>
    <col min="3589" max="3589" width="0" style="4" hidden="1" customWidth="1"/>
    <col min="3590" max="3590" width="14" style="4" customWidth="1"/>
    <col min="3591" max="3591" width="12.7109375" style="4" customWidth="1"/>
    <col min="3592" max="3837" width="9.140625" style="4"/>
    <col min="3838" max="3838" width="59.7109375" style="4" customWidth="1"/>
    <col min="3839" max="3839" width="7.140625" style="4" customWidth="1"/>
    <col min="3840" max="3842" width="19.28515625" style="4" customWidth="1"/>
    <col min="3843" max="3843" width="0" style="4" hidden="1" customWidth="1"/>
    <col min="3844" max="3844" width="19.140625" style="4" customWidth="1"/>
    <col min="3845" max="3845" width="0" style="4" hidden="1" customWidth="1"/>
    <col min="3846" max="3846" width="14" style="4" customWidth="1"/>
    <col min="3847" max="3847" width="12.7109375" style="4" customWidth="1"/>
    <col min="3848" max="4093" width="9.140625" style="4"/>
    <col min="4094" max="4094" width="59.7109375" style="4" customWidth="1"/>
    <col min="4095" max="4095" width="7.140625" style="4" customWidth="1"/>
    <col min="4096" max="4098" width="19.28515625" style="4" customWidth="1"/>
    <col min="4099" max="4099" width="0" style="4" hidden="1" customWidth="1"/>
    <col min="4100" max="4100" width="19.140625" style="4" customWidth="1"/>
    <col min="4101" max="4101" width="0" style="4" hidden="1" customWidth="1"/>
    <col min="4102" max="4102" width="14" style="4" customWidth="1"/>
    <col min="4103" max="4103" width="12.7109375" style="4" customWidth="1"/>
    <col min="4104" max="4349" width="9.140625" style="4"/>
    <col min="4350" max="4350" width="59.7109375" style="4" customWidth="1"/>
    <col min="4351" max="4351" width="7.140625" style="4" customWidth="1"/>
    <col min="4352" max="4354" width="19.28515625" style="4" customWidth="1"/>
    <col min="4355" max="4355" width="0" style="4" hidden="1" customWidth="1"/>
    <col min="4356" max="4356" width="19.140625" style="4" customWidth="1"/>
    <col min="4357" max="4357" width="0" style="4" hidden="1" customWidth="1"/>
    <col min="4358" max="4358" width="14" style="4" customWidth="1"/>
    <col min="4359" max="4359" width="12.7109375" style="4" customWidth="1"/>
    <col min="4360" max="4605" width="9.140625" style="4"/>
    <col min="4606" max="4606" width="59.7109375" style="4" customWidth="1"/>
    <col min="4607" max="4607" width="7.140625" style="4" customWidth="1"/>
    <col min="4608" max="4610" width="19.28515625" style="4" customWidth="1"/>
    <col min="4611" max="4611" width="0" style="4" hidden="1" customWidth="1"/>
    <col min="4612" max="4612" width="19.140625" style="4" customWidth="1"/>
    <col min="4613" max="4613" width="0" style="4" hidden="1" customWidth="1"/>
    <col min="4614" max="4614" width="14" style="4" customWidth="1"/>
    <col min="4615" max="4615" width="12.7109375" style="4" customWidth="1"/>
    <col min="4616" max="4861" width="9.140625" style="4"/>
    <col min="4862" max="4862" width="59.7109375" style="4" customWidth="1"/>
    <col min="4863" max="4863" width="7.140625" style="4" customWidth="1"/>
    <col min="4864" max="4866" width="19.28515625" style="4" customWidth="1"/>
    <col min="4867" max="4867" width="0" style="4" hidden="1" customWidth="1"/>
    <col min="4868" max="4868" width="19.140625" style="4" customWidth="1"/>
    <col min="4869" max="4869" width="0" style="4" hidden="1" customWidth="1"/>
    <col min="4870" max="4870" width="14" style="4" customWidth="1"/>
    <col min="4871" max="4871" width="12.7109375" style="4" customWidth="1"/>
    <col min="4872" max="5117" width="9.140625" style="4"/>
    <col min="5118" max="5118" width="59.7109375" style="4" customWidth="1"/>
    <col min="5119" max="5119" width="7.140625" style="4" customWidth="1"/>
    <col min="5120" max="5122" width="19.28515625" style="4" customWidth="1"/>
    <col min="5123" max="5123" width="0" style="4" hidden="1" customWidth="1"/>
    <col min="5124" max="5124" width="19.140625" style="4" customWidth="1"/>
    <col min="5125" max="5125" width="0" style="4" hidden="1" customWidth="1"/>
    <col min="5126" max="5126" width="14" style="4" customWidth="1"/>
    <col min="5127" max="5127" width="12.7109375" style="4" customWidth="1"/>
    <col min="5128" max="5373" width="9.140625" style="4"/>
    <col min="5374" max="5374" width="59.7109375" style="4" customWidth="1"/>
    <col min="5375" max="5375" width="7.140625" style="4" customWidth="1"/>
    <col min="5376" max="5378" width="19.28515625" style="4" customWidth="1"/>
    <col min="5379" max="5379" width="0" style="4" hidden="1" customWidth="1"/>
    <col min="5380" max="5380" width="19.140625" style="4" customWidth="1"/>
    <col min="5381" max="5381" width="0" style="4" hidden="1" customWidth="1"/>
    <col min="5382" max="5382" width="14" style="4" customWidth="1"/>
    <col min="5383" max="5383" width="12.7109375" style="4" customWidth="1"/>
    <col min="5384" max="5629" width="9.140625" style="4"/>
    <col min="5630" max="5630" width="59.7109375" style="4" customWidth="1"/>
    <col min="5631" max="5631" width="7.140625" style="4" customWidth="1"/>
    <col min="5632" max="5634" width="19.28515625" style="4" customWidth="1"/>
    <col min="5635" max="5635" width="0" style="4" hidden="1" customWidth="1"/>
    <col min="5636" max="5636" width="19.140625" style="4" customWidth="1"/>
    <col min="5637" max="5637" width="0" style="4" hidden="1" customWidth="1"/>
    <col min="5638" max="5638" width="14" style="4" customWidth="1"/>
    <col min="5639" max="5639" width="12.7109375" style="4" customWidth="1"/>
    <col min="5640" max="5885" width="9.140625" style="4"/>
    <col min="5886" max="5886" width="59.7109375" style="4" customWidth="1"/>
    <col min="5887" max="5887" width="7.140625" style="4" customWidth="1"/>
    <col min="5888" max="5890" width="19.28515625" style="4" customWidth="1"/>
    <col min="5891" max="5891" width="0" style="4" hidden="1" customWidth="1"/>
    <col min="5892" max="5892" width="19.140625" style="4" customWidth="1"/>
    <col min="5893" max="5893" width="0" style="4" hidden="1" customWidth="1"/>
    <col min="5894" max="5894" width="14" style="4" customWidth="1"/>
    <col min="5895" max="5895" width="12.7109375" style="4" customWidth="1"/>
    <col min="5896" max="6141" width="9.140625" style="4"/>
    <col min="6142" max="6142" width="59.7109375" style="4" customWidth="1"/>
    <col min="6143" max="6143" width="7.140625" style="4" customWidth="1"/>
    <col min="6144" max="6146" width="19.28515625" style="4" customWidth="1"/>
    <col min="6147" max="6147" width="0" style="4" hidden="1" customWidth="1"/>
    <col min="6148" max="6148" width="19.140625" style="4" customWidth="1"/>
    <col min="6149" max="6149" width="0" style="4" hidden="1" customWidth="1"/>
    <col min="6150" max="6150" width="14" style="4" customWidth="1"/>
    <col min="6151" max="6151" width="12.7109375" style="4" customWidth="1"/>
    <col min="6152" max="6397" width="9.140625" style="4"/>
    <col min="6398" max="6398" width="59.7109375" style="4" customWidth="1"/>
    <col min="6399" max="6399" width="7.140625" style="4" customWidth="1"/>
    <col min="6400" max="6402" width="19.28515625" style="4" customWidth="1"/>
    <col min="6403" max="6403" width="0" style="4" hidden="1" customWidth="1"/>
    <col min="6404" max="6404" width="19.140625" style="4" customWidth="1"/>
    <col min="6405" max="6405" width="0" style="4" hidden="1" customWidth="1"/>
    <col min="6406" max="6406" width="14" style="4" customWidth="1"/>
    <col min="6407" max="6407" width="12.7109375" style="4" customWidth="1"/>
    <col min="6408" max="6653" width="9.140625" style="4"/>
    <col min="6654" max="6654" width="59.7109375" style="4" customWidth="1"/>
    <col min="6655" max="6655" width="7.140625" style="4" customWidth="1"/>
    <col min="6656" max="6658" width="19.28515625" style="4" customWidth="1"/>
    <col min="6659" max="6659" width="0" style="4" hidden="1" customWidth="1"/>
    <col min="6660" max="6660" width="19.140625" style="4" customWidth="1"/>
    <col min="6661" max="6661" width="0" style="4" hidden="1" customWidth="1"/>
    <col min="6662" max="6662" width="14" style="4" customWidth="1"/>
    <col min="6663" max="6663" width="12.7109375" style="4" customWidth="1"/>
    <col min="6664" max="6909" width="9.140625" style="4"/>
    <col min="6910" max="6910" width="59.7109375" style="4" customWidth="1"/>
    <col min="6911" max="6911" width="7.140625" style="4" customWidth="1"/>
    <col min="6912" max="6914" width="19.28515625" style="4" customWidth="1"/>
    <col min="6915" max="6915" width="0" style="4" hidden="1" customWidth="1"/>
    <col min="6916" max="6916" width="19.140625" style="4" customWidth="1"/>
    <col min="6917" max="6917" width="0" style="4" hidden="1" customWidth="1"/>
    <col min="6918" max="6918" width="14" style="4" customWidth="1"/>
    <col min="6919" max="6919" width="12.7109375" style="4" customWidth="1"/>
    <col min="6920" max="7165" width="9.140625" style="4"/>
    <col min="7166" max="7166" width="59.7109375" style="4" customWidth="1"/>
    <col min="7167" max="7167" width="7.140625" style="4" customWidth="1"/>
    <col min="7168" max="7170" width="19.28515625" style="4" customWidth="1"/>
    <col min="7171" max="7171" width="0" style="4" hidden="1" customWidth="1"/>
    <col min="7172" max="7172" width="19.140625" style="4" customWidth="1"/>
    <col min="7173" max="7173" width="0" style="4" hidden="1" customWidth="1"/>
    <col min="7174" max="7174" width="14" style="4" customWidth="1"/>
    <col min="7175" max="7175" width="12.7109375" style="4" customWidth="1"/>
    <col min="7176" max="7421" width="9.140625" style="4"/>
    <col min="7422" max="7422" width="59.7109375" style="4" customWidth="1"/>
    <col min="7423" max="7423" width="7.140625" style="4" customWidth="1"/>
    <col min="7424" max="7426" width="19.28515625" style="4" customWidth="1"/>
    <col min="7427" max="7427" width="0" style="4" hidden="1" customWidth="1"/>
    <col min="7428" max="7428" width="19.140625" style="4" customWidth="1"/>
    <col min="7429" max="7429" width="0" style="4" hidden="1" customWidth="1"/>
    <col min="7430" max="7430" width="14" style="4" customWidth="1"/>
    <col min="7431" max="7431" width="12.7109375" style="4" customWidth="1"/>
    <col min="7432" max="7677" width="9.140625" style="4"/>
    <col min="7678" max="7678" width="59.7109375" style="4" customWidth="1"/>
    <col min="7679" max="7679" width="7.140625" style="4" customWidth="1"/>
    <col min="7680" max="7682" width="19.28515625" style="4" customWidth="1"/>
    <col min="7683" max="7683" width="0" style="4" hidden="1" customWidth="1"/>
    <col min="7684" max="7684" width="19.140625" style="4" customWidth="1"/>
    <col min="7685" max="7685" width="0" style="4" hidden="1" customWidth="1"/>
    <col min="7686" max="7686" width="14" style="4" customWidth="1"/>
    <col min="7687" max="7687" width="12.7109375" style="4" customWidth="1"/>
    <col min="7688" max="7933" width="9.140625" style="4"/>
    <col min="7934" max="7934" width="59.7109375" style="4" customWidth="1"/>
    <col min="7935" max="7935" width="7.140625" style="4" customWidth="1"/>
    <col min="7936" max="7938" width="19.28515625" style="4" customWidth="1"/>
    <col min="7939" max="7939" width="0" style="4" hidden="1" customWidth="1"/>
    <col min="7940" max="7940" width="19.140625" style="4" customWidth="1"/>
    <col min="7941" max="7941" width="0" style="4" hidden="1" customWidth="1"/>
    <col min="7942" max="7942" width="14" style="4" customWidth="1"/>
    <col min="7943" max="7943" width="12.7109375" style="4" customWidth="1"/>
    <col min="7944" max="8189" width="9.140625" style="4"/>
    <col min="8190" max="8190" width="59.7109375" style="4" customWidth="1"/>
    <col min="8191" max="8191" width="7.140625" style="4" customWidth="1"/>
    <col min="8192" max="8194" width="19.28515625" style="4" customWidth="1"/>
    <col min="8195" max="8195" width="0" style="4" hidden="1" customWidth="1"/>
    <col min="8196" max="8196" width="19.140625" style="4" customWidth="1"/>
    <col min="8197" max="8197" width="0" style="4" hidden="1" customWidth="1"/>
    <col min="8198" max="8198" width="14" style="4" customWidth="1"/>
    <col min="8199" max="8199" width="12.7109375" style="4" customWidth="1"/>
    <col min="8200" max="8445" width="9.140625" style="4"/>
    <col min="8446" max="8446" width="59.7109375" style="4" customWidth="1"/>
    <col min="8447" max="8447" width="7.140625" style="4" customWidth="1"/>
    <col min="8448" max="8450" width="19.28515625" style="4" customWidth="1"/>
    <col min="8451" max="8451" width="0" style="4" hidden="1" customWidth="1"/>
    <col min="8452" max="8452" width="19.140625" style="4" customWidth="1"/>
    <col min="8453" max="8453" width="0" style="4" hidden="1" customWidth="1"/>
    <col min="8454" max="8454" width="14" style="4" customWidth="1"/>
    <col min="8455" max="8455" width="12.7109375" style="4" customWidth="1"/>
    <col min="8456" max="8701" width="9.140625" style="4"/>
    <col min="8702" max="8702" width="59.7109375" style="4" customWidth="1"/>
    <col min="8703" max="8703" width="7.140625" style="4" customWidth="1"/>
    <col min="8704" max="8706" width="19.28515625" style="4" customWidth="1"/>
    <col min="8707" max="8707" width="0" style="4" hidden="1" customWidth="1"/>
    <col min="8708" max="8708" width="19.140625" style="4" customWidth="1"/>
    <col min="8709" max="8709" width="0" style="4" hidden="1" customWidth="1"/>
    <col min="8710" max="8710" width="14" style="4" customWidth="1"/>
    <col min="8711" max="8711" width="12.7109375" style="4" customWidth="1"/>
    <col min="8712" max="8957" width="9.140625" style="4"/>
    <col min="8958" max="8958" width="59.7109375" style="4" customWidth="1"/>
    <col min="8959" max="8959" width="7.140625" style="4" customWidth="1"/>
    <col min="8960" max="8962" width="19.28515625" style="4" customWidth="1"/>
    <col min="8963" max="8963" width="0" style="4" hidden="1" customWidth="1"/>
    <col min="8964" max="8964" width="19.140625" style="4" customWidth="1"/>
    <col min="8965" max="8965" width="0" style="4" hidden="1" customWidth="1"/>
    <col min="8966" max="8966" width="14" style="4" customWidth="1"/>
    <col min="8967" max="8967" width="12.7109375" style="4" customWidth="1"/>
    <col min="8968" max="9213" width="9.140625" style="4"/>
    <col min="9214" max="9214" width="59.7109375" style="4" customWidth="1"/>
    <col min="9215" max="9215" width="7.140625" style="4" customWidth="1"/>
    <col min="9216" max="9218" width="19.28515625" style="4" customWidth="1"/>
    <col min="9219" max="9219" width="0" style="4" hidden="1" customWidth="1"/>
    <col min="9220" max="9220" width="19.140625" style="4" customWidth="1"/>
    <col min="9221" max="9221" width="0" style="4" hidden="1" customWidth="1"/>
    <col min="9222" max="9222" width="14" style="4" customWidth="1"/>
    <col min="9223" max="9223" width="12.7109375" style="4" customWidth="1"/>
    <col min="9224" max="9469" width="9.140625" style="4"/>
    <col min="9470" max="9470" width="59.7109375" style="4" customWidth="1"/>
    <col min="9471" max="9471" width="7.140625" style="4" customWidth="1"/>
    <col min="9472" max="9474" width="19.28515625" style="4" customWidth="1"/>
    <col min="9475" max="9475" width="0" style="4" hidden="1" customWidth="1"/>
    <col min="9476" max="9476" width="19.140625" style="4" customWidth="1"/>
    <col min="9477" max="9477" width="0" style="4" hidden="1" customWidth="1"/>
    <col min="9478" max="9478" width="14" style="4" customWidth="1"/>
    <col min="9479" max="9479" width="12.7109375" style="4" customWidth="1"/>
    <col min="9480" max="9725" width="9.140625" style="4"/>
    <col min="9726" max="9726" width="59.7109375" style="4" customWidth="1"/>
    <col min="9727" max="9727" width="7.140625" style="4" customWidth="1"/>
    <col min="9728" max="9730" width="19.28515625" style="4" customWidth="1"/>
    <col min="9731" max="9731" width="0" style="4" hidden="1" customWidth="1"/>
    <col min="9732" max="9732" width="19.140625" style="4" customWidth="1"/>
    <col min="9733" max="9733" width="0" style="4" hidden="1" customWidth="1"/>
    <col min="9734" max="9734" width="14" style="4" customWidth="1"/>
    <col min="9735" max="9735" width="12.7109375" style="4" customWidth="1"/>
    <col min="9736" max="9981" width="9.140625" style="4"/>
    <col min="9982" max="9982" width="59.7109375" style="4" customWidth="1"/>
    <col min="9983" max="9983" width="7.140625" style="4" customWidth="1"/>
    <col min="9984" max="9986" width="19.28515625" style="4" customWidth="1"/>
    <col min="9987" max="9987" width="0" style="4" hidden="1" customWidth="1"/>
    <col min="9988" max="9988" width="19.140625" style="4" customWidth="1"/>
    <col min="9989" max="9989" width="0" style="4" hidden="1" customWidth="1"/>
    <col min="9990" max="9990" width="14" style="4" customWidth="1"/>
    <col min="9991" max="9991" width="12.7109375" style="4" customWidth="1"/>
    <col min="9992" max="10237" width="9.140625" style="4"/>
    <col min="10238" max="10238" width="59.7109375" style="4" customWidth="1"/>
    <col min="10239" max="10239" width="7.140625" style="4" customWidth="1"/>
    <col min="10240" max="10242" width="19.28515625" style="4" customWidth="1"/>
    <col min="10243" max="10243" width="0" style="4" hidden="1" customWidth="1"/>
    <col min="10244" max="10244" width="19.140625" style="4" customWidth="1"/>
    <col min="10245" max="10245" width="0" style="4" hidden="1" customWidth="1"/>
    <col min="10246" max="10246" width="14" style="4" customWidth="1"/>
    <col min="10247" max="10247" width="12.7109375" style="4" customWidth="1"/>
    <col min="10248" max="10493" width="9.140625" style="4"/>
    <col min="10494" max="10494" width="59.7109375" style="4" customWidth="1"/>
    <col min="10495" max="10495" width="7.140625" style="4" customWidth="1"/>
    <col min="10496" max="10498" width="19.28515625" style="4" customWidth="1"/>
    <col min="10499" max="10499" width="0" style="4" hidden="1" customWidth="1"/>
    <col min="10500" max="10500" width="19.140625" style="4" customWidth="1"/>
    <col min="10501" max="10501" width="0" style="4" hidden="1" customWidth="1"/>
    <col min="10502" max="10502" width="14" style="4" customWidth="1"/>
    <col min="10503" max="10503" width="12.7109375" style="4" customWidth="1"/>
    <col min="10504" max="10749" width="9.140625" style="4"/>
    <col min="10750" max="10750" width="59.7109375" style="4" customWidth="1"/>
    <col min="10751" max="10751" width="7.140625" style="4" customWidth="1"/>
    <col min="10752" max="10754" width="19.28515625" style="4" customWidth="1"/>
    <col min="10755" max="10755" width="0" style="4" hidden="1" customWidth="1"/>
    <col min="10756" max="10756" width="19.140625" style="4" customWidth="1"/>
    <col min="10757" max="10757" width="0" style="4" hidden="1" customWidth="1"/>
    <col min="10758" max="10758" width="14" style="4" customWidth="1"/>
    <col min="10759" max="10759" width="12.7109375" style="4" customWidth="1"/>
    <col min="10760" max="11005" width="9.140625" style="4"/>
    <col min="11006" max="11006" width="59.7109375" style="4" customWidth="1"/>
    <col min="11007" max="11007" width="7.140625" style="4" customWidth="1"/>
    <col min="11008" max="11010" width="19.28515625" style="4" customWidth="1"/>
    <col min="11011" max="11011" width="0" style="4" hidden="1" customWidth="1"/>
    <col min="11012" max="11012" width="19.140625" style="4" customWidth="1"/>
    <col min="11013" max="11013" width="0" style="4" hidden="1" customWidth="1"/>
    <col min="11014" max="11014" width="14" style="4" customWidth="1"/>
    <col min="11015" max="11015" width="12.7109375" style="4" customWidth="1"/>
    <col min="11016" max="11261" width="9.140625" style="4"/>
    <col min="11262" max="11262" width="59.7109375" style="4" customWidth="1"/>
    <col min="11263" max="11263" width="7.140625" style="4" customWidth="1"/>
    <col min="11264" max="11266" width="19.28515625" style="4" customWidth="1"/>
    <col min="11267" max="11267" width="0" style="4" hidden="1" customWidth="1"/>
    <col min="11268" max="11268" width="19.140625" style="4" customWidth="1"/>
    <col min="11269" max="11269" width="0" style="4" hidden="1" customWidth="1"/>
    <col min="11270" max="11270" width="14" style="4" customWidth="1"/>
    <col min="11271" max="11271" width="12.7109375" style="4" customWidth="1"/>
    <col min="11272" max="11517" width="9.140625" style="4"/>
    <col min="11518" max="11518" width="59.7109375" style="4" customWidth="1"/>
    <col min="11519" max="11519" width="7.140625" style="4" customWidth="1"/>
    <col min="11520" max="11522" width="19.28515625" style="4" customWidth="1"/>
    <col min="11523" max="11523" width="0" style="4" hidden="1" customWidth="1"/>
    <col min="11524" max="11524" width="19.140625" style="4" customWidth="1"/>
    <col min="11525" max="11525" width="0" style="4" hidden="1" customWidth="1"/>
    <col min="11526" max="11526" width="14" style="4" customWidth="1"/>
    <col min="11527" max="11527" width="12.7109375" style="4" customWidth="1"/>
    <col min="11528" max="11773" width="9.140625" style="4"/>
    <col min="11774" max="11774" width="59.7109375" style="4" customWidth="1"/>
    <col min="11775" max="11775" width="7.140625" style="4" customWidth="1"/>
    <col min="11776" max="11778" width="19.28515625" style="4" customWidth="1"/>
    <col min="11779" max="11779" width="0" style="4" hidden="1" customWidth="1"/>
    <col min="11780" max="11780" width="19.140625" style="4" customWidth="1"/>
    <col min="11781" max="11781" width="0" style="4" hidden="1" customWidth="1"/>
    <col min="11782" max="11782" width="14" style="4" customWidth="1"/>
    <col min="11783" max="11783" width="12.7109375" style="4" customWidth="1"/>
    <col min="11784" max="12029" width="9.140625" style="4"/>
    <col min="12030" max="12030" width="59.7109375" style="4" customWidth="1"/>
    <col min="12031" max="12031" width="7.140625" style="4" customWidth="1"/>
    <col min="12032" max="12034" width="19.28515625" style="4" customWidth="1"/>
    <col min="12035" max="12035" width="0" style="4" hidden="1" customWidth="1"/>
    <col min="12036" max="12036" width="19.140625" style="4" customWidth="1"/>
    <col min="12037" max="12037" width="0" style="4" hidden="1" customWidth="1"/>
    <col min="12038" max="12038" width="14" style="4" customWidth="1"/>
    <col min="12039" max="12039" width="12.7109375" style="4" customWidth="1"/>
    <col min="12040" max="12285" width="9.140625" style="4"/>
    <col min="12286" max="12286" width="59.7109375" style="4" customWidth="1"/>
    <col min="12287" max="12287" width="7.140625" style="4" customWidth="1"/>
    <col min="12288" max="12290" width="19.28515625" style="4" customWidth="1"/>
    <col min="12291" max="12291" width="0" style="4" hidden="1" customWidth="1"/>
    <col min="12292" max="12292" width="19.140625" style="4" customWidth="1"/>
    <col min="12293" max="12293" width="0" style="4" hidden="1" customWidth="1"/>
    <col min="12294" max="12294" width="14" style="4" customWidth="1"/>
    <col min="12295" max="12295" width="12.7109375" style="4" customWidth="1"/>
    <col min="12296" max="12541" width="9.140625" style="4"/>
    <col min="12542" max="12542" width="59.7109375" style="4" customWidth="1"/>
    <col min="12543" max="12543" width="7.140625" style="4" customWidth="1"/>
    <col min="12544" max="12546" width="19.28515625" style="4" customWidth="1"/>
    <col min="12547" max="12547" width="0" style="4" hidden="1" customWidth="1"/>
    <col min="12548" max="12548" width="19.140625" style="4" customWidth="1"/>
    <col min="12549" max="12549" width="0" style="4" hidden="1" customWidth="1"/>
    <col min="12550" max="12550" width="14" style="4" customWidth="1"/>
    <col min="12551" max="12551" width="12.7109375" style="4" customWidth="1"/>
    <col min="12552" max="12797" width="9.140625" style="4"/>
    <col min="12798" max="12798" width="59.7109375" style="4" customWidth="1"/>
    <col min="12799" max="12799" width="7.140625" style="4" customWidth="1"/>
    <col min="12800" max="12802" width="19.28515625" style="4" customWidth="1"/>
    <col min="12803" max="12803" width="0" style="4" hidden="1" customWidth="1"/>
    <col min="12804" max="12804" width="19.140625" style="4" customWidth="1"/>
    <col min="12805" max="12805" width="0" style="4" hidden="1" customWidth="1"/>
    <col min="12806" max="12806" width="14" style="4" customWidth="1"/>
    <col min="12807" max="12807" width="12.7109375" style="4" customWidth="1"/>
    <col min="12808" max="13053" width="9.140625" style="4"/>
    <col min="13054" max="13054" width="59.7109375" style="4" customWidth="1"/>
    <col min="13055" max="13055" width="7.140625" style="4" customWidth="1"/>
    <col min="13056" max="13058" width="19.28515625" style="4" customWidth="1"/>
    <col min="13059" max="13059" width="0" style="4" hidden="1" customWidth="1"/>
    <col min="13060" max="13060" width="19.140625" style="4" customWidth="1"/>
    <col min="13061" max="13061" width="0" style="4" hidden="1" customWidth="1"/>
    <col min="13062" max="13062" width="14" style="4" customWidth="1"/>
    <col min="13063" max="13063" width="12.7109375" style="4" customWidth="1"/>
    <col min="13064" max="13309" width="9.140625" style="4"/>
    <col min="13310" max="13310" width="59.7109375" style="4" customWidth="1"/>
    <col min="13311" max="13311" width="7.140625" style="4" customWidth="1"/>
    <col min="13312" max="13314" width="19.28515625" style="4" customWidth="1"/>
    <col min="13315" max="13315" width="0" style="4" hidden="1" customWidth="1"/>
    <col min="13316" max="13316" width="19.140625" style="4" customWidth="1"/>
    <col min="13317" max="13317" width="0" style="4" hidden="1" customWidth="1"/>
    <col min="13318" max="13318" width="14" style="4" customWidth="1"/>
    <col min="13319" max="13319" width="12.7109375" style="4" customWidth="1"/>
    <col min="13320" max="13565" width="9.140625" style="4"/>
    <col min="13566" max="13566" width="59.7109375" style="4" customWidth="1"/>
    <col min="13567" max="13567" width="7.140625" style="4" customWidth="1"/>
    <col min="13568" max="13570" width="19.28515625" style="4" customWidth="1"/>
    <col min="13571" max="13571" width="0" style="4" hidden="1" customWidth="1"/>
    <col min="13572" max="13572" width="19.140625" style="4" customWidth="1"/>
    <col min="13573" max="13573" width="0" style="4" hidden="1" customWidth="1"/>
    <col min="13574" max="13574" width="14" style="4" customWidth="1"/>
    <col min="13575" max="13575" width="12.7109375" style="4" customWidth="1"/>
    <col min="13576" max="13821" width="9.140625" style="4"/>
    <col min="13822" max="13822" width="59.7109375" style="4" customWidth="1"/>
    <col min="13823" max="13823" width="7.140625" style="4" customWidth="1"/>
    <col min="13824" max="13826" width="19.28515625" style="4" customWidth="1"/>
    <col min="13827" max="13827" width="0" style="4" hidden="1" customWidth="1"/>
    <col min="13828" max="13828" width="19.140625" style="4" customWidth="1"/>
    <col min="13829" max="13829" width="0" style="4" hidden="1" customWidth="1"/>
    <col min="13830" max="13830" width="14" style="4" customWidth="1"/>
    <col min="13831" max="13831" width="12.7109375" style="4" customWidth="1"/>
    <col min="13832" max="14077" width="9.140625" style="4"/>
    <col min="14078" max="14078" width="59.7109375" style="4" customWidth="1"/>
    <col min="14079" max="14079" width="7.140625" style="4" customWidth="1"/>
    <col min="14080" max="14082" width="19.28515625" style="4" customWidth="1"/>
    <col min="14083" max="14083" width="0" style="4" hidden="1" customWidth="1"/>
    <col min="14084" max="14084" width="19.140625" style="4" customWidth="1"/>
    <col min="14085" max="14085" width="0" style="4" hidden="1" customWidth="1"/>
    <col min="14086" max="14086" width="14" style="4" customWidth="1"/>
    <col min="14087" max="14087" width="12.7109375" style="4" customWidth="1"/>
    <col min="14088" max="14333" width="9.140625" style="4"/>
    <col min="14334" max="14334" width="59.7109375" style="4" customWidth="1"/>
    <col min="14335" max="14335" width="7.140625" style="4" customWidth="1"/>
    <col min="14336" max="14338" width="19.28515625" style="4" customWidth="1"/>
    <col min="14339" max="14339" width="0" style="4" hidden="1" customWidth="1"/>
    <col min="14340" max="14340" width="19.140625" style="4" customWidth="1"/>
    <col min="14341" max="14341" width="0" style="4" hidden="1" customWidth="1"/>
    <col min="14342" max="14342" width="14" style="4" customWidth="1"/>
    <col min="14343" max="14343" width="12.7109375" style="4" customWidth="1"/>
    <col min="14344" max="14589" width="9.140625" style="4"/>
    <col min="14590" max="14590" width="59.7109375" style="4" customWidth="1"/>
    <col min="14591" max="14591" width="7.140625" style="4" customWidth="1"/>
    <col min="14592" max="14594" width="19.28515625" style="4" customWidth="1"/>
    <col min="14595" max="14595" width="0" style="4" hidden="1" customWidth="1"/>
    <col min="14596" max="14596" width="19.140625" style="4" customWidth="1"/>
    <col min="14597" max="14597" width="0" style="4" hidden="1" customWidth="1"/>
    <col min="14598" max="14598" width="14" style="4" customWidth="1"/>
    <col min="14599" max="14599" width="12.7109375" style="4" customWidth="1"/>
    <col min="14600" max="14845" width="9.140625" style="4"/>
    <col min="14846" max="14846" width="59.7109375" style="4" customWidth="1"/>
    <col min="14847" max="14847" width="7.140625" style="4" customWidth="1"/>
    <col min="14848" max="14850" width="19.28515625" style="4" customWidth="1"/>
    <col min="14851" max="14851" width="0" style="4" hidden="1" customWidth="1"/>
    <col min="14852" max="14852" width="19.140625" style="4" customWidth="1"/>
    <col min="14853" max="14853" width="0" style="4" hidden="1" customWidth="1"/>
    <col min="14854" max="14854" width="14" style="4" customWidth="1"/>
    <col min="14855" max="14855" width="12.7109375" style="4" customWidth="1"/>
    <col min="14856" max="15101" width="9.140625" style="4"/>
    <col min="15102" max="15102" width="59.7109375" style="4" customWidth="1"/>
    <col min="15103" max="15103" width="7.140625" style="4" customWidth="1"/>
    <col min="15104" max="15106" width="19.28515625" style="4" customWidth="1"/>
    <col min="15107" max="15107" width="0" style="4" hidden="1" customWidth="1"/>
    <col min="15108" max="15108" width="19.140625" style="4" customWidth="1"/>
    <col min="15109" max="15109" width="0" style="4" hidden="1" customWidth="1"/>
    <col min="15110" max="15110" width="14" style="4" customWidth="1"/>
    <col min="15111" max="15111" width="12.7109375" style="4" customWidth="1"/>
    <col min="15112" max="15357" width="9.140625" style="4"/>
    <col min="15358" max="15358" width="59.7109375" style="4" customWidth="1"/>
    <col min="15359" max="15359" width="7.140625" style="4" customWidth="1"/>
    <col min="15360" max="15362" width="19.28515625" style="4" customWidth="1"/>
    <col min="15363" max="15363" width="0" style="4" hidden="1" customWidth="1"/>
    <col min="15364" max="15364" width="19.140625" style="4" customWidth="1"/>
    <col min="15365" max="15365" width="0" style="4" hidden="1" customWidth="1"/>
    <col min="15366" max="15366" width="14" style="4" customWidth="1"/>
    <col min="15367" max="15367" width="12.7109375" style="4" customWidth="1"/>
    <col min="15368" max="15613" width="9.140625" style="4"/>
    <col min="15614" max="15614" width="59.7109375" style="4" customWidth="1"/>
    <col min="15615" max="15615" width="7.140625" style="4" customWidth="1"/>
    <col min="15616" max="15618" width="19.28515625" style="4" customWidth="1"/>
    <col min="15619" max="15619" width="0" style="4" hidden="1" customWidth="1"/>
    <col min="15620" max="15620" width="19.140625" style="4" customWidth="1"/>
    <col min="15621" max="15621" width="0" style="4" hidden="1" customWidth="1"/>
    <col min="15622" max="15622" width="14" style="4" customWidth="1"/>
    <col min="15623" max="15623" width="12.7109375" style="4" customWidth="1"/>
    <col min="15624" max="15869" width="9.140625" style="4"/>
    <col min="15870" max="15870" width="59.7109375" style="4" customWidth="1"/>
    <col min="15871" max="15871" width="7.140625" style="4" customWidth="1"/>
    <col min="15872" max="15874" width="19.28515625" style="4" customWidth="1"/>
    <col min="15875" max="15875" width="0" style="4" hidden="1" customWidth="1"/>
    <col min="15876" max="15876" width="19.140625" style="4" customWidth="1"/>
    <col min="15877" max="15877" width="0" style="4" hidden="1" customWidth="1"/>
    <col min="15878" max="15878" width="14" style="4" customWidth="1"/>
    <col min="15879" max="15879" width="12.7109375" style="4" customWidth="1"/>
    <col min="15880" max="16125" width="9.140625" style="4"/>
    <col min="16126" max="16126" width="59.7109375" style="4" customWidth="1"/>
    <col min="16127" max="16127" width="7.140625" style="4" customWidth="1"/>
    <col min="16128" max="16130" width="19.28515625" style="4" customWidth="1"/>
    <col min="16131" max="16131" width="0" style="4" hidden="1" customWidth="1"/>
    <col min="16132" max="16132" width="19.140625" style="4" customWidth="1"/>
    <col min="16133" max="16133" width="0" style="4" hidden="1" customWidth="1"/>
    <col min="16134" max="16134" width="14" style="4" customWidth="1"/>
    <col min="16135" max="16135" width="12.7109375" style="4" customWidth="1"/>
    <col min="16136" max="16384" width="9.140625" style="4"/>
  </cols>
  <sheetData>
    <row r="1" spans="1:8" ht="8.25" customHeight="1" x14ac:dyDescent="0.25">
      <c r="A1" s="1"/>
      <c r="B1" s="2"/>
      <c r="C1" s="2"/>
      <c r="D1" s="2"/>
      <c r="E1" s="2"/>
    </row>
    <row r="2" spans="1:8" ht="60.75" customHeight="1" x14ac:dyDescent="0.25">
      <c r="A2" s="38" t="s">
        <v>108</v>
      </c>
      <c r="B2" s="38"/>
      <c r="C2" s="38"/>
      <c r="D2" s="38"/>
      <c r="E2" s="38"/>
      <c r="F2" s="38"/>
      <c r="G2" s="38"/>
    </row>
    <row r="3" spans="1:8" ht="15.75" x14ac:dyDescent="0.25">
      <c r="A3" s="26"/>
      <c r="B3" s="26"/>
      <c r="C3" s="27"/>
      <c r="D3" s="28"/>
      <c r="E3" s="37" t="s">
        <v>0</v>
      </c>
      <c r="F3" s="37"/>
      <c r="G3" s="4"/>
    </row>
    <row r="4" spans="1:8" customFormat="1" ht="122.25" customHeight="1" x14ac:dyDescent="0.25">
      <c r="A4" s="29" t="s">
        <v>1</v>
      </c>
      <c r="B4" s="29" t="s">
        <v>2</v>
      </c>
      <c r="C4" s="30" t="s">
        <v>104</v>
      </c>
      <c r="D4" s="31" t="s">
        <v>101</v>
      </c>
      <c r="E4" s="31" t="s">
        <v>105</v>
      </c>
      <c r="F4" s="31" t="s">
        <v>102</v>
      </c>
      <c r="G4" s="31" t="s">
        <v>103</v>
      </c>
    </row>
    <row r="5" spans="1:8" ht="15.75" x14ac:dyDescent="0.25">
      <c r="A5" s="19" t="s">
        <v>3</v>
      </c>
      <c r="B5" s="20" t="s">
        <v>4</v>
      </c>
      <c r="C5" s="6">
        <f>SUM(C6:C13)</f>
        <v>41577737</v>
      </c>
      <c r="D5" s="6">
        <f>SUM(D6:D13)</f>
        <v>41527737</v>
      </c>
      <c r="E5" s="6">
        <f>SUM(E6:E13)</f>
        <v>18046879.310000002</v>
      </c>
      <c r="F5" s="8">
        <f t="shared" ref="F5:F6" si="0">E5/C5*100</f>
        <v>43.405150477525993</v>
      </c>
      <c r="G5" s="8">
        <f t="shared" ref="G5:G6" si="1">E5/D5*100</f>
        <v>43.457410910688445</v>
      </c>
      <c r="H5" s="13"/>
    </row>
    <row r="6" spans="1:8" ht="33.75" hidden="1" customHeight="1" x14ac:dyDescent="0.25">
      <c r="A6" s="21" t="s">
        <v>5</v>
      </c>
      <c r="B6" s="22" t="s">
        <v>6</v>
      </c>
      <c r="C6" s="7"/>
      <c r="D6" s="7"/>
      <c r="E6" s="7"/>
      <c r="F6" s="8" t="e">
        <f t="shared" si="0"/>
        <v>#DIV/0!</v>
      </c>
      <c r="G6" s="8" t="e">
        <f t="shared" si="1"/>
        <v>#DIV/0!</v>
      </c>
      <c r="H6" s="13"/>
    </row>
    <row r="7" spans="1:8" ht="45" x14ac:dyDescent="0.25">
      <c r="A7" s="21" t="s">
        <v>7</v>
      </c>
      <c r="B7" s="22" t="s">
        <v>8</v>
      </c>
      <c r="C7" s="7">
        <v>408000</v>
      </c>
      <c r="D7" s="7">
        <v>408000</v>
      </c>
      <c r="E7" s="7">
        <v>171692.07</v>
      </c>
      <c r="F7" s="8">
        <f>E7/C7*100</f>
        <v>42.081389705882358</v>
      </c>
      <c r="G7" s="8">
        <f>E7/D7*100</f>
        <v>42.081389705882358</v>
      </c>
      <c r="H7" s="13"/>
    </row>
    <row r="8" spans="1:8" ht="43.5" customHeight="1" x14ac:dyDescent="0.25">
      <c r="A8" s="21" t="s">
        <v>9</v>
      </c>
      <c r="B8" s="22" t="s">
        <v>10</v>
      </c>
      <c r="C8" s="7">
        <v>28574176</v>
      </c>
      <c r="D8" s="7">
        <v>28574176</v>
      </c>
      <c r="E8" s="7">
        <v>13008883.810000001</v>
      </c>
      <c r="F8" s="8">
        <f t="shared" ref="F8:F53" si="2">E8/C8*100</f>
        <v>45.526715486038867</v>
      </c>
      <c r="G8" s="8">
        <f t="shared" ref="G8:G53" si="3">E8/D8*100</f>
        <v>45.526715486038867</v>
      </c>
      <c r="H8" s="13"/>
    </row>
    <row r="9" spans="1:8" ht="15.75" customHeight="1" x14ac:dyDescent="0.25">
      <c r="A9" s="21" t="s">
        <v>11</v>
      </c>
      <c r="B9" s="22" t="s">
        <v>12</v>
      </c>
      <c r="C9" s="7">
        <v>4200</v>
      </c>
      <c r="D9" s="7">
        <v>4200</v>
      </c>
      <c r="E9" s="7">
        <v>4200</v>
      </c>
      <c r="F9" s="8">
        <f t="shared" si="2"/>
        <v>100</v>
      </c>
      <c r="G9" s="8">
        <f t="shared" si="3"/>
        <v>100</v>
      </c>
      <c r="H9" s="13"/>
    </row>
    <row r="10" spans="1:8" ht="31.5" customHeight="1" x14ac:dyDescent="0.25">
      <c r="A10" s="21" t="s">
        <v>13</v>
      </c>
      <c r="B10" s="22" t="s">
        <v>14</v>
      </c>
      <c r="C10" s="7">
        <v>7513300</v>
      </c>
      <c r="D10" s="7">
        <v>7513300</v>
      </c>
      <c r="E10" s="7">
        <v>3351148.43</v>
      </c>
      <c r="F10" s="8">
        <f t="shared" si="2"/>
        <v>44.602883286971107</v>
      </c>
      <c r="G10" s="8">
        <f t="shared" si="3"/>
        <v>44.602883286971107</v>
      </c>
      <c r="H10" s="13"/>
    </row>
    <row r="11" spans="1:8" ht="15.75" customHeight="1" x14ac:dyDescent="0.25">
      <c r="A11" s="21" t="s">
        <v>15</v>
      </c>
      <c r="B11" s="22" t="s">
        <v>16</v>
      </c>
      <c r="C11" s="7">
        <v>80961</v>
      </c>
      <c r="D11" s="7">
        <v>80961</v>
      </c>
      <c r="E11" s="7"/>
      <c r="F11" s="8">
        <f t="shared" si="2"/>
        <v>0</v>
      </c>
      <c r="G11" s="8">
        <f t="shared" si="3"/>
        <v>0</v>
      </c>
      <c r="H11" s="13"/>
    </row>
    <row r="12" spans="1:8" ht="15.75" x14ac:dyDescent="0.25">
      <c r="A12" s="21" t="s">
        <v>17</v>
      </c>
      <c r="B12" s="22" t="s">
        <v>18</v>
      </c>
      <c r="C12" s="7">
        <v>960000</v>
      </c>
      <c r="D12" s="7">
        <v>910000</v>
      </c>
      <c r="E12" s="7"/>
      <c r="F12" s="8">
        <f t="shared" si="2"/>
        <v>0</v>
      </c>
      <c r="G12" s="8">
        <f t="shared" si="3"/>
        <v>0</v>
      </c>
      <c r="H12" s="13"/>
    </row>
    <row r="13" spans="1:8" ht="15.75" x14ac:dyDescent="0.25">
      <c r="A13" s="21" t="s">
        <v>19</v>
      </c>
      <c r="B13" s="22" t="s">
        <v>20</v>
      </c>
      <c r="C13" s="7">
        <v>4037100</v>
      </c>
      <c r="D13" s="7">
        <v>4037100</v>
      </c>
      <c r="E13" s="7">
        <v>1510955</v>
      </c>
      <c r="F13" s="8">
        <f t="shared" si="2"/>
        <v>37.426741968244528</v>
      </c>
      <c r="G13" s="8">
        <f t="shared" si="3"/>
        <v>37.426741968244528</v>
      </c>
      <c r="H13" s="13"/>
    </row>
    <row r="14" spans="1:8" ht="15.75" x14ac:dyDescent="0.25">
      <c r="A14" s="19" t="s">
        <v>21</v>
      </c>
      <c r="B14" s="20" t="s">
        <v>22</v>
      </c>
      <c r="C14" s="6">
        <f t="shared" ref="C14:E14" si="4">C15</f>
        <v>689965</v>
      </c>
      <c r="D14" s="6">
        <f t="shared" si="4"/>
        <v>689965</v>
      </c>
      <c r="E14" s="6">
        <f t="shared" si="4"/>
        <v>285891.99</v>
      </c>
      <c r="F14" s="8">
        <f t="shared" si="2"/>
        <v>41.435723551194627</v>
      </c>
      <c r="G14" s="8">
        <f t="shared" si="3"/>
        <v>41.435723551194627</v>
      </c>
      <c r="H14" s="13"/>
    </row>
    <row r="15" spans="1:8" ht="15.75" x14ac:dyDescent="0.25">
      <c r="A15" s="21" t="s">
        <v>23</v>
      </c>
      <c r="B15" s="22" t="s">
        <v>24</v>
      </c>
      <c r="C15" s="7">
        <v>689965</v>
      </c>
      <c r="D15" s="7">
        <v>689965</v>
      </c>
      <c r="E15" s="7">
        <v>285891.99</v>
      </c>
      <c r="F15" s="8">
        <f t="shared" si="2"/>
        <v>41.435723551194627</v>
      </c>
      <c r="G15" s="8">
        <f t="shared" si="3"/>
        <v>41.435723551194627</v>
      </c>
      <c r="H15" s="13"/>
    </row>
    <row r="16" spans="1:8" ht="28.5" x14ac:dyDescent="0.25">
      <c r="A16" s="19" t="s">
        <v>25</v>
      </c>
      <c r="B16" s="20" t="s">
        <v>26</v>
      </c>
      <c r="C16" s="6">
        <f t="shared" ref="C16" si="5">C17+C18</f>
        <v>4415600</v>
      </c>
      <c r="D16" s="6">
        <f t="shared" ref="D16" si="6">D17+D18</f>
        <v>4415600</v>
      </c>
      <c r="E16" s="6">
        <f t="shared" ref="E16" si="7">E17+E18</f>
        <v>1863132.7</v>
      </c>
      <c r="F16" s="8">
        <f t="shared" si="2"/>
        <v>42.194326931787295</v>
      </c>
      <c r="G16" s="8">
        <f t="shared" si="3"/>
        <v>42.194326931787295</v>
      </c>
      <c r="H16" s="13"/>
    </row>
    <row r="17" spans="1:8" ht="30" x14ac:dyDescent="0.25">
      <c r="A17" s="21" t="s">
        <v>95</v>
      </c>
      <c r="B17" s="22" t="s">
        <v>28</v>
      </c>
      <c r="C17" s="7">
        <v>4415600</v>
      </c>
      <c r="D17" s="7">
        <v>4415600</v>
      </c>
      <c r="E17" s="7">
        <v>1863132.7</v>
      </c>
      <c r="F17" s="8">
        <f t="shared" si="2"/>
        <v>42.194326931787295</v>
      </c>
      <c r="G17" s="8">
        <f t="shared" si="3"/>
        <v>42.194326931787295</v>
      </c>
      <c r="H17" s="13"/>
    </row>
    <row r="18" spans="1:8" ht="15.75" hidden="1" customHeight="1" x14ac:dyDescent="0.25">
      <c r="A18" s="21" t="s">
        <v>27</v>
      </c>
      <c r="B18" s="22" t="s">
        <v>28</v>
      </c>
      <c r="C18" s="7"/>
      <c r="D18" s="7"/>
      <c r="E18" s="7"/>
      <c r="F18" s="8" t="e">
        <f t="shared" si="2"/>
        <v>#DIV/0!</v>
      </c>
      <c r="G18" s="8" t="e">
        <f t="shared" si="3"/>
        <v>#DIV/0!</v>
      </c>
      <c r="H18" s="13"/>
    </row>
    <row r="19" spans="1:8" ht="15.75" x14ac:dyDescent="0.25">
      <c r="A19" s="19" t="s">
        <v>29</v>
      </c>
      <c r="B19" s="20" t="s">
        <v>30</v>
      </c>
      <c r="C19" s="6">
        <f>SUM(C20:C24)</f>
        <v>15238174.26</v>
      </c>
      <c r="D19" s="6">
        <f>SUM(D20:D24)</f>
        <v>15238174.26</v>
      </c>
      <c r="E19" s="6">
        <f>SUM(E20:E24)</f>
        <v>5021805.8500000006</v>
      </c>
      <c r="F19" s="8">
        <f t="shared" si="2"/>
        <v>32.955429989944221</v>
      </c>
      <c r="G19" s="8">
        <f t="shared" si="3"/>
        <v>32.955429989944221</v>
      </c>
      <c r="H19" s="13"/>
    </row>
    <row r="20" spans="1:8" ht="15.75" x14ac:dyDescent="0.25">
      <c r="A20" s="21" t="s">
        <v>31</v>
      </c>
      <c r="B20" s="22" t="s">
        <v>32</v>
      </c>
      <c r="C20" s="7">
        <v>127743.1</v>
      </c>
      <c r="D20" s="7">
        <v>127743.1</v>
      </c>
      <c r="E20" s="7">
        <v>51189.78</v>
      </c>
      <c r="F20" s="8">
        <f t="shared" si="2"/>
        <v>40.072442268897497</v>
      </c>
      <c r="G20" s="8">
        <f t="shared" si="3"/>
        <v>40.072442268897497</v>
      </c>
      <c r="H20" s="13"/>
    </row>
    <row r="21" spans="1:8" ht="15.75" hidden="1" customHeight="1" x14ac:dyDescent="0.25">
      <c r="A21" s="21" t="s">
        <v>33</v>
      </c>
      <c r="B21" s="22" t="s">
        <v>34</v>
      </c>
      <c r="C21" s="7"/>
      <c r="D21" s="7"/>
      <c r="E21" s="7"/>
      <c r="F21" s="8" t="e">
        <f t="shared" si="2"/>
        <v>#DIV/0!</v>
      </c>
      <c r="G21" s="8" t="e">
        <f t="shared" si="3"/>
        <v>#DIV/0!</v>
      </c>
      <c r="H21" s="13"/>
    </row>
    <row r="22" spans="1:8" ht="15.75" x14ac:dyDescent="0.25">
      <c r="A22" s="21" t="s">
        <v>35</v>
      </c>
      <c r="B22" s="22" t="s">
        <v>36</v>
      </c>
      <c r="C22" s="7">
        <v>4475758.4000000004</v>
      </c>
      <c r="D22" s="7">
        <v>4475758.4000000004</v>
      </c>
      <c r="E22" s="7">
        <v>1855608.6</v>
      </c>
      <c r="F22" s="8">
        <f t="shared" si="2"/>
        <v>41.459087693383985</v>
      </c>
      <c r="G22" s="8">
        <f t="shared" si="3"/>
        <v>41.459087693383985</v>
      </c>
      <c r="H22" s="13"/>
    </row>
    <row r="23" spans="1:8" ht="15.75" x14ac:dyDescent="0.25">
      <c r="A23" s="21" t="s">
        <v>37</v>
      </c>
      <c r="B23" s="22" t="s">
        <v>38</v>
      </c>
      <c r="C23" s="7">
        <v>10208945.76</v>
      </c>
      <c r="D23" s="7">
        <v>10208945.76</v>
      </c>
      <c r="E23" s="7">
        <v>3115007.47</v>
      </c>
      <c r="F23" s="8">
        <f t="shared" si="2"/>
        <v>30.512528357286524</v>
      </c>
      <c r="G23" s="8">
        <f t="shared" si="3"/>
        <v>30.512528357286524</v>
      </c>
      <c r="H23" s="13"/>
    </row>
    <row r="24" spans="1:8" ht="15.75" customHeight="1" x14ac:dyDescent="0.25">
      <c r="A24" s="21" t="s">
        <v>39</v>
      </c>
      <c r="B24" s="22" t="s">
        <v>40</v>
      </c>
      <c r="C24" s="7">
        <v>425727</v>
      </c>
      <c r="D24" s="7">
        <v>425727</v>
      </c>
      <c r="E24" s="7"/>
      <c r="F24" s="8">
        <f t="shared" si="2"/>
        <v>0</v>
      </c>
      <c r="G24" s="8">
        <f t="shared" si="3"/>
        <v>0</v>
      </c>
      <c r="H24" s="13"/>
    </row>
    <row r="25" spans="1:8" ht="15.75" x14ac:dyDescent="0.25">
      <c r="A25" s="19" t="s">
        <v>41</v>
      </c>
      <c r="B25" s="20" t="s">
        <v>42</v>
      </c>
      <c r="C25" s="6">
        <f t="shared" ref="C25" si="8">C26+C27+C28+C29</f>
        <v>24561581.780000001</v>
      </c>
      <c r="D25" s="6">
        <f t="shared" ref="D25:E25" si="9">D26+D27+D28+D29</f>
        <v>24561581.780000001</v>
      </c>
      <c r="E25" s="6">
        <f t="shared" si="9"/>
        <v>2578499.7000000002</v>
      </c>
      <c r="F25" s="8">
        <f t="shared" si="2"/>
        <v>10.498101152832186</v>
      </c>
      <c r="G25" s="8">
        <f t="shared" si="3"/>
        <v>10.498101152832186</v>
      </c>
      <c r="H25" s="13"/>
    </row>
    <row r="26" spans="1:8" ht="15.75" x14ac:dyDescent="0.25">
      <c r="A26" s="21" t="s">
        <v>43</v>
      </c>
      <c r="B26" s="22" t="s">
        <v>44</v>
      </c>
      <c r="C26" s="7">
        <v>1717459.56</v>
      </c>
      <c r="D26" s="7">
        <v>1717459.56</v>
      </c>
      <c r="E26" s="7">
        <v>142228.35</v>
      </c>
      <c r="F26" s="8">
        <f t="shared" si="2"/>
        <v>8.2813216283241058</v>
      </c>
      <c r="G26" s="8">
        <f t="shared" si="3"/>
        <v>8.2813216283241058</v>
      </c>
      <c r="H26" s="13"/>
    </row>
    <row r="27" spans="1:8" ht="15.75" x14ac:dyDescent="0.25">
      <c r="A27" s="21" t="s">
        <v>45</v>
      </c>
      <c r="B27" s="22" t="s">
        <v>46</v>
      </c>
      <c r="C27" s="7">
        <v>87000</v>
      </c>
      <c r="D27" s="7">
        <v>87000</v>
      </c>
      <c r="E27" s="7">
        <v>42897.36</v>
      </c>
      <c r="F27" s="8">
        <f t="shared" si="2"/>
        <v>49.307310344827584</v>
      </c>
      <c r="G27" s="8">
        <f t="shared" si="3"/>
        <v>49.307310344827584</v>
      </c>
      <c r="H27" s="13"/>
    </row>
    <row r="28" spans="1:8" ht="15.75" customHeight="1" x14ac:dyDescent="0.25">
      <c r="A28" s="21" t="s">
        <v>47</v>
      </c>
      <c r="B28" s="22" t="s">
        <v>48</v>
      </c>
      <c r="C28" s="7">
        <v>456764.08</v>
      </c>
      <c r="D28" s="7">
        <v>456764.08</v>
      </c>
      <c r="E28" s="7">
        <v>0</v>
      </c>
      <c r="F28" s="8">
        <v>0</v>
      </c>
      <c r="G28" s="8">
        <f t="shared" si="3"/>
        <v>0</v>
      </c>
      <c r="H28" s="13"/>
    </row>
    <row r="29" spans="1:8" ht="15.75" customHeight="1" x14ac:dyDescent="0.25">
      <c r="A29" s="21" t="s">
        <v>93</v>
      </c>
      <c r="B29" s="22" t="s">
        <v>94</v>
      </c>
      <c r="C29" s="7">
        <v>22300358.140000001</v>
      </c>
      <c r="D29" s="7">
        <v>22300358.140000001</v>
      </c>
      <c r="E29" s="7">
        <v>2393373.9900000002</v>
      </c>
      <c r="F29" s="8">
        <f t="shared" si="2"/>
        <v>10.732446425185529</v>
      </c>
      <c r="G29" s="8">
        <f t="shared" si="3"/>
        <v>10.732446425185529</v>
      </c>
      <c r="H29" s="13"/>
    </row>
    <row r="30" spans="1:8" ht="21" customHeight="1" x14ac:dyDescent="0.25">
      <c r="A30" s="15" t="s">
        <v>97</v>
      </c>
      <c r="B30" s="23" t="s">
        <v>98</v>
      </c>
      <c r="C30" s="17">
        <f t="shared" ref="C30:E30" si="10">C31</f>
        <v>217485.65</v>
      </c>
      <c r="D30" s="17">
        <f t="shared" si="10"/>
        <v>217485.65</v>
      </c>
      <c r="E30" s="17">
        <f t="shared" si="10"/>
        <v>0</v>
      </c>
      <c r="F30" s="8">
        <v>0</v>
      </c>
      <c r="G30" s="8">
        <f t="shared" si="3"/>
        <v>0</v>
      </c>
      <c r="H30" s="13"/>
    </row>
    <row r="31" spans="1:8" ht="15" customHeight="1" x14ac:dyDescent="0.25">
      <c r="A31" s="16" t="s">
        <v>99</v>
      </c>
      <c r="B31" s="24" t="s">
        <v>100</v>
      </c>
      <c r="C31" s="18">
        <v>217485.65</v>
      </c>
      <c r="D31" s="18">
        <v>217485.65</v>
      </c>
      <c r="E31" s="18">
        <v>0</v>
      </c>
      <c r="F31" s="8">
        <v>0</v>
      </c>
      <c r="G31" s="8">
        <f t="shared" si="3"/>
        <v>0</v>
      </c>
      <c r="H31" s="13"/>
    </row>
    <row r="32" spans="1:8" ht="15.75" x14ac:dyDescent="0.25">
      <c r="A32" s="19" t="s">
        <v>49</v>
      </c>
      <c r="B32" s="20" t="s">
        <v>50</v>
      </c>
      <c r="C32" s="6">
        <f>SUM(C33:C37)</f>
        <v>223091757.78</v>
      </c>
      <c r="D32" s="6">
        <f>SUM(D33:D37)</f>
        <v>335945046.58000004</v>
      </c>
      <c r="E32" s="6">
        <f>SUM(E33:E37)</f>
        <v>114173596.84999999</v>
      </c>
      <c r="F32" s="8">
        <f t="shared" si="2"/>
        <v>51.177864205360422</v>
      </c>
      <c r="G32" s="8">
        <f t="shared" si="3"/>
        <v>33.985795597319921</v>
      </c>
      <c r="H32" s="13"/>
    </row>
    <row r="33" spans="1:8" ht="15.75" x14ac:dyDescent="0.25">
      <c r="A33" s="21" t="s">
        <v>51</v>
      </c>
      <c r="B33" s="22" t="s">
        <v>52</v>
      </c>
      <c r="C33" s="7">
        <v>47593061</v>
      </c>
      <c r="D33" s="7">
        <v>47593061</v>
      </c>
      <c r="E33" s="7">
        <v>22564531.5</v>
      </c>
      <c r="F33" s="8">
        <f t="shared" si="2"/>
        <v>47.411389446037099</v>
      </c>
      <c r="G33" s="8">
        <f t="shared" si="3"/>
        <v>47.411389446037099</v>
      </c>
      <c r="H33" s="13"/>
    </row>
    <row r="34" spans="1:8" ht="15.75" x14ac:dyDescent="0.25">
      <c r="A34" s="21" t="s">
        <v>53</v>
      </c>
      <c r="B34" s="22" t="s">
        <v>54</v>
      </c>
      <c r="C34" s="7">
        <v>134105589.78</v>
      </c>
      <c r="D34" s="7">
        <v>246958878.58000001</v>
      </c>
      <c r="E34" s="7">
        <v>74774313.879999995</v>
      </c>
      <c r="F34" s="8">
        <f t="shared" si="2"/>
        <v>55.757790560905875</v>
      </c>
      <c r="G34" s="8">
        <f t="shared" si="3"/>
        <v>30.278042364764605</v>
      </c>
      <c r="H34" s="13"/>
    </row>
    <row r="35" spans="1:8" ht="15.75" x14ac:dyDescent="0.25">
      <c r="A35" s="25" t="s">
        <v>90</v>
      </c>
      <c r="B35" s="22" t="s">
        <v>89</v>
      </c>
      <c r="C35" s="7">
        <v>15399065</v>
      </c>
      <c r="D35" s="7">
        <v>15399065</v>
      </c>
      <c r="E35" s="7">
        <v>5181140</v>
      </c>
      <c r="F35" s="8">
        <f t="shared" si="2"/>
        <v>33.645809015027858</v>
      </c>
      <c r="G35" s="8">
        <f t="shared" si="3"/>
        <v>33.645809015027858</v>
      </c>
      <c r="H35" s="13"/>
    </row>
    <row r="36" spans="1:8" ht="15.75" x14ac:dyDescent="0.25">
      <c r="A36" s="21" t="s">
        <v>55</v>
      </c>
      <c r="B36" s="22" t="s">
        <v>56</v>
      </c>
      <c r="C36" s="7">
        <v>123400</v>
      </c>
      <c r="D36" s="7">
        <v>123400</v>
      </c>
      <c r="E36" s="7">
        <v>22487.8</v>
      </c>
      <c r="F36" s="8">
        <f t="shared" si="2"/>
        <v>18.223500810372769</v>
      </c>
      <c r="G36" s="8">
        <f t="shared" si="3"/>
        <v>18.223500810372769</v>
      </c>
      <c r="H36" s="13"/>
    </row>
    <row r="37" spans="1:8" ht="15.75" x14ac:dyDescent="0.25">
      <c r="A37" s="21" t="s">
        <v>57</v>
      </c>
      <c r="B37" s="22" t="s">
        <v>58</v>
      </c>
      <c r="C37" s="7">
        <v>25870642</v>
      </c>
      <c r="D37" s="7">
        <v>25870642</v>
      </c>
      <c r="E37" s="7">
        <v>11631123.67</v>
      </c>
      <c r="F37" s="8">
        <f t="shared" si="2"/>
        <v>44.958774776443505</v>
      </c>
      <c r="G37" s="8">
        <f t="shared" si="3"/>
        <v>44.958774776443505</v>
      </c>
      <c r="H37" s="13"/>
    </row>
    <row r="38" spans="1:8" ht="15.75" x14ac:dyDescent="0.25">
      <c r="A38" s="19" t="s">
        <v>59</v>
      </c>
      <c r="B38" s="20" t="s">
        <v>60</v>
      </c>
      <c r="C38" s="6">
        <f>C39+C40</f>
        <v>35732503.939999998</v>
      </c>
      <c r="D38" s="6">
        <f>D39+D40</f>
        <v>35732503.939999998</v>
      </c>
      <c r="E38" s="6">
        <f>E39+E40</f>
        <v>17367853.219999999</v>
      </c>
      <c r="F38" s="8">
        <f t="shared" si="2"/>
        <v>48.605195004422633</v>
      </c>
      <c r="G38" s="8">
        <f t="shared" si="3"/>
        <v>48.605195004422633</v>
      </c>
      <c r="H38" s="13"/>
    </row>
    <row r="39" spans="1:8" ht="15.75" x14ac:dyDescent="0.25">
      <c r="A39" s="21" t="s">
        <v>61</v>
      </c>
      <c r="B39" s="22" t="s">
        <v>62</v>
      </c>
      <c r="C39" s="7">
        <v>35727503.939999998</v>
      </c>
      <c r="D39" s="7">
        <v>35727503.939999998</v>
      </c>
      <c r="E39" s="7">
        <v>17367853.219999999</v>
      </c>
      <c r="F39" s="8">
        <f t="shared" si="2"/>
        <v>48.611997214155231</v>
      </c>
      <c r="G39" s="8">
        <f t="shared" si="3"/>
        <v>48.611997214155231</v>
      </c>
      <c r="H39" s="13"/>
    </row>
    <row r="40" spans="1:8" ht="15.75" x14ac:dyDescent="0.25">
      <c r="A40" s="21" t="s">
        <v>63</v>
      </c>
      <c r="B40" s="22" t="s">
        <v>64</v>
      </c>
      <c r="C40" s="7">
        <v>5000</v>
      </c>
      <c r="D40" s="7">
        <v>5000</v>
      </c>
      <c r="E40" s="7"/>
      <c r="F40" s="8">
        <f t="shared" si="2"/>
        <v>0</v>
      </c>
      <c r="G40" s="8">
        <f t="shared" si="3"/>
        <v>0</v>
      </c>
      <c r="H40" s="13"/>
    </row>
    <row r="41" spans="1:8" ht="15.75" x14ac:dyDescent="0.25">
      <c r="A41" s="19" t="s">
        <v>65</v>
      </c>
      <c r="B41" s="20" t="s">
        <v>66</v>
      </c>
      <c r="C41" s="6">
        <f>SUM(C42:C44)</f>
        <v>33136049.199999999</v>
      </c>
      <c r="D41" s="6">
        <f>SUM(D42:D44)</f>
        <v>33186049.199999999</v>
      </c>
      <c r="E41" s="6">
        <f>SUM(E42:E44)</f>
        <v>11909356</v>
      </c>
      <c r="F41" s="8">
        <f t="shared" si="2"/>
        <v>35.940784395020756</v>
      </c>
      <c r="G41" s="8">
        <f t="shared" si="3"/>
        <v>35.886633953402324</v>
      </c>
      <c r="H41" s="13"/>
    </row>
    <row r="42" spans="1:8" ht="15.75" x14ac:dyDescent="0.25">
      <c r="A42" s="21" t="s">
        <v>67</v>
      </c>
      <c r="B42" s="22" t="s">
        <v>68</v>
      </c>
      <c r="C42" s="7">
        <v>3468800</v>
      </c>
      <c r="D42" s="7">
        <v>3468800</v>
      </c>
      <c r="E42" s="7">
        <v>1820354.9</v>
      </c>
      <c r="F42" s="8">
        <f t="shared" si="2"/>
        <v>52.477943380996308</v>
      </c>
      <c r="G42" s="8">
        <f t="shared" si="3"/>
        <v>52.477943380996308</v>
      </c>
      <c r="H42" s="13"/>
    </row>
    <row r="43" spans="1:8" ht="15.75" x14ac:dyDescent="0.25">
      <c r="A43" s="21" t="s">
        <v>69</v>
      </c>
      <c r="B43" s="22" t="s">
        <v>70</v>
      </c>
      <c r="C43" s="7">
        <v>29584249.199999999</v>
      </c>
      <c r="D43" s="7">
        <v>29584249.199999999</v>
      </c>
      <c r="E43" s="7">
        <v>9997001.0999999996</v>
      </c>
      <c r="F43" s="8">
        <f t="shared" si="2"/>
        <v>33.791633623745973</v>
      </c>
      <c r="G43" s="8">
        <f t="shared" si="3"/>
        <v>33.791633623745973</v>
      </c>
      <c r="H43" s="13"/>
    </row>
    <row r="44" spans="1:8" ht="15.75" x14ac:dyDescent="0.25">
      <c r="A44" s="21" t="s">
        <v>71</v>
      </c>
      <c r="B44" s="22" t="s">
        <v>72</v>
      </c>
      <c r="C44" s="7">
        <v>83000</v>
      </c>
      <c r="D44" s="7">
        <v>133000</v>
      </c>
      <c r="E44" s="7">
        <v>92000</v>
      </c>
      <c r="F44" s="8">
        <f t="shared" si="2"/>
        <v>110.8433734939759</v>
      </c>
      <c r="G44" s="8">
        <f t="shared" si="3"/>
        <v>69.172932330827066</v>
      </c>
      <c r="H44" s="13"/>
    </row>
    <row r="45" spans="1:8" ht="15.75" x14ac:dyDescent="0.25">
      <c r="A45" s="19" t="s">
        <v>73</v>
      </c>
      <c r="B45" s="20" t="s">
        <v>74</v>
      </c>
      <c r="C45" s="6">
        <f t="shared" ref="C45:E45" si="11">SUM(C46:C48)</f>
        <v>143403796</v>
      </c>
      <c r="D45" s="6">
        <f t="shared" si="11"/>
        <v>143490854.63</v>
      </c>
      <c r="E45" s="6">
        <f t="shared" si="11"/>
        <v>5771462.2300000004</v>
      </c>
      <c r="F45" s="8">
        <f t="shared" si="2"/>
        <v>4.0246230511220222</v>
      </c>
      <c r="G45" s="8">
        <f t="shared" si="3"/>
        <v>4.0221812357882119</v>
      </c>
      <c r="H45" s="13"/>
    </row>
    <row r="46" spans="1:8" s="14" customFormat="1" ht="15.75" hidden="1" customHeight="1" x14ac:dyDescent="0.25">
      <c r="A46" s="21" t="s">
        <v>92</v>
      </c>
      <c r="B46" s="22" t="s">
        <v>91</v>
      </c>
      <c r="C46" s="7"/>
      <c r="D46" s="7"/>
      <c r="E46" s="7">
        <v>0</v>
      </c>
      <c r="F46" s="8" t="e">
        <f t="shared" si="2"/>
        <v>#DIV/0!</v>
      </c>
      <c r="G46" s="8" t="e">
        <f t="shared" si="3"/>
        <v>#DIV/0!</v>
      </c>
      <c r="H46" s="13"/>
    </row>
    <row r="47" spans="1:8" ht="15.75" x14ac:dyDescent="0.25">
      <c r="A47" s="21" t="s">
        <v>75</v>
      </c>
      <c r="B47" s="22" t="s">
        <v>76</v>
      </c>
      <c r="C47" s="7">
        <v>135841231</v>
      </c>
      <c r="D47" s="7">
        <v>135841231</v>
      </c>
      <c r="E47" s="7">
        <v>1787166.65</v>
      </c>
      <c r="F47" s="8">
        <f t="shared" si="2"/>
        <v>1.3156290154643842</v>
      </c>
      <c r="G47" s="8">
        <f t="shared" si="3"/>
        <v>1.3156290154643842</v>
      </c>
      <c r="H47" s="13"/>
    </row>
    <row r="48" spans="1:8" ht="15.75" x14ac:dyDescent="0.25">
      <c r="A48" s="21" t="s">
        <v>107</v>
      </c>
      <c r="B48" s="22" t="s">
        <v>106</v>
      </c>
      <c r="C48" s="7">
        <v>7562565</v>
      </c>
      <c r="D48" s="7">
        <v>7649623.6299999999</v>
      </c>
      <c r="E48" s="7">
        <v>3984295.58</v>
      </c>
      <c r="F48" s="8"/>
      <c r="G48" s="8">
        <f t="shared" si="3"/>
        <v>52.084857670311294</v>
      </c>
      <c r="H48" s="13"/>
    </row>
    <row r="49" spans="1:8" ht="44.25" customHeight="1" x14ac:dyDescent="0.25">
      <c r="A49" s="19" t="s">
        <v>77</v>
      </c>
      <c r="B49" s="20" t="s">
        <v>78</v>
      </c>
      <c r="C49" s="6">
        <f>C50+C51+C52</f>
        <v>6340000</v>
      </c>
      <c r="D49" s="6">
        <f>D50+D51+D52</f>
        <v>6340000</v>
      </c>
      <c r="E49" s="6">
        <f>E50+E51+E52</f>
        <v>2905859.14</v>
      </c>
      <c r="F49" s="8">
        <f t="shared" si="2"/>
        <v>45.833740378548896</v>
      </c>
      <c r="G49" s="8">
        <f t="shared" si="3"/>
        <v>45.833740378548896</v>
      </c>
      <c r="H49" s="13"/>
    </row>
    <row r="50" spans="1:8" ht="30.75" customHeight="1" x14ac:dyDescent="0.25">
      <c r="A50" s="21" t="s">
        <v>79</v>
      </c>
      <c r="B50" s="22" t="s">
        <v>80</v>
      </c>
      <c r="C50" s="7">
        <v>928000</v>
      </c>
      <c r="D50" s="7">
        <v>928000</v>
      </c>
      <c r="E50" s="7">
        <v>463998</v>
      </c>
      <c r="F50" s="8">
        <f t="shared" si="2"/>
        <v>49.999784482758621</v>
      </c>
      <c r="G50" s="8">
        <f t="shared" si="3"/>
        <v>49.999784482758621</v>
      </c>
      <c r="H50" s="13"/>
    </row>
    <row r="51" spans="1:8" ht="15.75" x14ac:dyDescent="0.25">
      <c r="A51" s="21" t="s">
        <v>81</v>
      </c>
      <c r="B51" s="22" t="s">
        <v>82</v>
      </c>
      <c r="C51" s="7">
        <v>5412000</v>
      </c>
      <c r="D51" s="7">
        <v>5412000</v>
      </c>
      <c r="E51" s="7">
        <v>2441861.14</v>
      </c>
      <c r="F51" s="8">
        <f t="shared" si="2"/>
        <v>45.119385439763491</v>
      </c>
      <c r="G51" s="8">
        <f t="shared" si="3"/>
        <v>45.119385439763491</v>
      </c>
      <c r="H51" s="13"/>
    </row>
    <row r="52" spans="1:8" ht="15.75" hidden="1" customHeight="1" x14ac:dyDescent="0.25">
      <c r="A52" s="21" t="s">
        <v>83</v>
      </c>
      <c r="B52" s="22" t="s">
        <v>84</v>
      </c>
      <c r="C52" s="7"/>
      <c r="D52" s="7"/>
      <c r="E52" s="7"/>
      <c r="F52" s="8" t="e">
        <f t="shared" si="2"/>
        <v>#DIV/0!</v>
      </c>
      <c r="G52" s="8" t="e">
        <f t="shared" si="3"/>
        <v>#DIV/0!</v>
      </c>
      <c r="H52" s="13"/>
    </row>
    <row r="53" spans="1:8" ht="15.75" x14ac:dyDescent="0.25">
      <c r="A53" s="35" t="s">
        <v>85</v>
      </c>
      <c r="B53" s="36"/>
      <c r="C53" s="6">
        <f t="shared" ref="C53" si="12">C5+C14+C16+C19+C25+C30+C32+C38+C41+C45+C49</f>
        <v>528404650.61000001</v>
      </c>
      <c r="D53" s="6">
        <f t="shared" ref="D53:E53" si="13">D5+D14+D16+D19+D25+D30+D32+D38+D41+D45+D49</f>
        <v>641344998.03999996</v>
      </c>
      <c r="E53" s="6">
        <f t="shared" si="13"/>
        <v>179924336.98999998</v>
      </c>
      <c r="F53" s="8">
        <f t="shared" si="2"/>
        <v>34.050483238989671</v>
      </c>
      <c r="G53" s="8">
        <f t="shared" si="3"/>
        <v>28.054220043792768</v>
      </c>
      <c r="H53" s="13"/>
    </row>
    <row r="54" spans="1:8" ht="3" customHeight="1" x14ac:dyDescent="0.25">
      <c r="A54" s="9"/>
      <c r="B54" s="5"/>
      <c r="C54" s="5"/>
      <c r="D54" s="10"/>
      <c r="E54" s="10"/>
    </row>
    <row r="55" spans="1:8" s="32" customFormat="1" ht="37.5" customHeight="1" x14ac:dyDescent="0.25">
      <c r="A55" s="34" t="s">
        <v>96</v>
      </c>
      <c r="B55" s="34"/>
      <c r="E55" s="32" t="s">
        <v>86</v>
      </c>
      <c r="F55" s="33"/>
      <c r="G55" s="33"/>
    </row>
    <row r="56" spans="1:8" ht="9.75" customHeight="1" x14ac:dyDescent="0.25">
      <c r="A56" s="11"/>
    </row>
    <row r="57" spans="1:8" x14ac:dyDescent="0.25">
      <c r="A57" s="11" t="s">
        <v>87</v>
      </c>
    </row>
    <row r="58" spans="1:8" x14ac:dyDescent="0.25">
      <c r="A58" s="11" t="s">
        <v>88</v>
      </c>
      <c r="C58" s="13"/>
      <c r="D58" s="13"/>
      <c r="E58" s="13"/>
    </row>
    <row r="59" spans="1:8" x14ac:dyDescent="0.25">
      <c r="C59" s="12"/>
      <c r="D59" s="12"/>
      <c r="E59" s="12"/>
    </row>
    <row r="60" spans="1:8" x14ac:dyDescent="0.25">
      <c r="C60" s="13"/>
      <c r="D60" s="13"/>
      <c r="E60" s="13"/>
    </row>
  </sheetData>
  <mergeCells count="4">
    <mergeCell ref="A55:B55"/>
    <mergeCell ref="A53:B53"/>
    <mergeCell ref="E3:F3"/>
    <mergeCell ref="A2:G2"/>
  </mergeCells>
  <pageMargins left="0.70866141732283472" right="0.11811023622047245" top="0.55118110236220474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</vt:lpstr>
      <vt:lpstr>район!Заголовки_для_печати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2024-07-29T11:05:41Z</dcterms:modified>
</cp:coreProperties>
</file>