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5" i="1" l="1"/>
  <c r="F5" i="1"/>
  <c r="J30" i="1"/>
  <c r="J7" i="1"/>
  <c r="K7" i="1"/>
  <c r="J9" i="1"/>
  <c r="J11" i="1"/>
  <c r="K11" i="1"/>
  <c r="J13" i="1"/>
  <c r="K13" i="1"/>
  <c r="J15" i="1"/>
  <c r="K15" i="1"/>
  <c r="J17" i="1"/>
  <c r="K17" i="1"/>
  <c r="J19" i="1"/>
  <c r="K19" i="1"/>
  <c r="J21" i="1"/>
  <c r="J23" i="1"/>
  <c r="K23" i="1"/>
  <c r="J25" i="1"/>
  <c r="K25" i="1"/>
  <c r="J27" i="1"/>
  <c r="K27" i="1"/>
  <c r="J29" i="1"/>
  <c r="J31" i="1"/>
  <c r="K31" i="1"/>
  <c r="J33" i="1"/>
  <c r="K33" i="1"/>
  <c r="J35" i="1"/>
  <c r="J37" i="1"/>
  <c r="J40" i="1"/>
  <c r="K42" i="1"/>
  <c r="J44" i="1"/>
  <c r="K44" i="1"/>
  <c r="J46" i="1"/>
  <c r="K46" i="1"/>
  <c r="J48" i="1"/>
  <c r="K48" i="1"/>
  <c r="J51" i="1"/>
  <c r="J54" i="1"/>
  <c r="K54" i="1"/>
  <c r="J57" i="1"/>
  <c r="K57" i="1"/>
  <c r="J59" i="1"/>
  <c r="K59" i="1"/>
  <c r="J62" i="1"/>
  <c r="K62" i="1"/>
  <c r="J65" i="1"/>
  <c r="J67" i="1"/>
  <c r="J69" i="1"/>
  <c r="K69" i="1"/>
  <c r="J71" i="1"/>
  <c r="K71" i="1"/>
  <c r="J73" i="1"/>
  <c r="K73" i="1"/>
  <c r="J75" i="1"/>
  <c r="K75" i="1"/>
  <c r="J77" i="1"/>
  <c r="K77" i="1"/>
  <c r="J79" i="1"/>
  <c r="K79" i="1"/>
  <c r="J81" i="1"/>
  <c r="K81" i="1"/>
  <c r="J83" i="1"/>
  <c r="K83" i="1"/>
  <c r="J85" i="1"/>
  <c r="K85" i="1"/>
  <c r="J88" i="1"/>
  <c r="K88" i="1"/>
  <c r="J90" i="1"/>
  <c r="K90" i="1"/>
  <c r="J92" i="1"/>
  <c r="K92" i="1"/>
  <c r="J93" i="1"/>
  <c r="J94" i="1"/>
  <c r="K94" i="1"/>
  <c r="J95" i="1"/>
  <c r="K95" i="1"/>
  <c r="F91" i="1"/>
  <c r="F89" i="1"/>
  <c r="F87" i="1"/>
  <c r="F84" i="1"/>
  <c r="F82" i="1"/>
  <c r="F80" i="1"/>
  <c r="F78" i="1"/>
  <c r="F76" i="1"/>
  <c r="F74" i="1"/>
  <c r="F72" i="1"/>
  <c r="F70" i="1"/>
  <c r="F68" i="1"/>
  <c r="F61" i="1"/>
  <c r="F60" i="1" s="1"/>
  <c r="F58" i="1"/>
  <c r="F56" i="1"/>
  <c r="F55" i="1" s="1"/>
  <c r="F53" i="1"/>
  <c r="F52" i="1" s="1"/>
  <c r="F50" i="1"/>
  <c r="F49" i="1" s="1"/>
  <c r="F47" i="1"/>
  <c r="F45" i="1"/>
  <c r="F43" i="1"/>
  <c r="F41" i="1"/>
  <c r="F39" i="1"/>
  <c r="F32" i="1"/>
  <c r="F30" i="1"/>
  <c r="F26" i="1"/>
  <c r="F24" i="1"/>
  <c r="F22" i="1"/>
  <c r="F20" i="1"/>
  <c r="F18" i="1"/>
  <c r="F16" i="1"/>
  <c r="F14" i="1"/>
  <c r="F12" i="1"/>
  <c r="F10" i="1"/>
  <c r="F6" i="1"/>
  <c r="F63" i="1" l="1"/>
  <c r="F38" i="1"/>
  <c r="F86" i="1"/>
  <c r="F96" i="1" l="1"/>
  <c r="I91" i="1" l="1"/>
  <c r="H91" i="1"/>
  <c r="I89" i="1"/>
  <c r="H89" i="1"/>
  <c r="I87" i="1"/>
  <c r="H87" i="1"/>
  <c r="I84" i="1"/>
  <c r="H84" i="1"/>
  <c r="I82" i="1"/>
  <c r="H82" i="1"/>
  <c r="I80" i="1"/>
  <c r="H80" i="1"/>
  <c r="I78" i="1"/>
  <c r="H78" i="1"/>
  <c r="I76" i="1"/>
  <c r="H76" i="1"/>
  <c r="I74" i="1"/>
  <c r="H74" i="1"/>
  <c r="I72" i="1"/>
  <c r="H72" i="1"/>
  <c r="I70" i="1"/>
  <c r="H70" i="1"/>
  <c r="I68" i="1"/>
  <c r="H68" i="1"/>
  <c r="I66" i="1"/>
  <c r="J66" i="1" s="1"/>
  <c r="H66" i="1"/>
  <c r="I64" i="1"/>
  <c r="J64" i="1" s="1"/>
  <c r="H64" i="1"/>
  <c r="I61" i="1"/>
  <c r="H61" i="1"/>
  <c r="H60" i="1" s="1"/>
  <c r="I58" i="1"/>
  <c r="H58" i="1"/>
  <c r="I56" i="1"/>
  <c r="H56" i="1"/>
  <c r="I53" i="1"/>
  <c r="H53" i="1"/>
  <c r="H52" i="1" s="1"/>
  <c r="I50" i="1"/>
  <c r="H50" i="1"/>
  <c r="H49" i="1" s="1"/>
  <c r="I47" i="1"/>
  <c r="H47" i="1"/>
  <c r="I45" i="1"/>
  <c r="H45" i="1"/>
  <c r="I43" i="1"/>
  <c r="H43" i="1"/>
  <c r="I41" i="1"/>
  <c r="H41" i="1"/>
  <c r="I39" i="1"/>
  <c r="H39" i="1"/>
  <c r="I36" i="1"/>
  <c r="H36" i="1"/>
  <c r="H34" i="1"/>
  <c r="J34" i="1" s="1"/>
  <c r="I32" i="1"/>
  <c r="H32" i="1"/>
  <c r="I30" i="1"/>
  <c r="H30" i="1"/>
  <c r="H28" i="1"/>
  <c r="J28" i="1" s="1"/>
  <c r="I26" i="1"/>
  <c r="H26" i="1"/>
  <c r="I24" i="1"/>
  <c r="H24" i="1"/>
  <c r="I22" i="1"/>
  <c r="H22" i="1"/>
  <c r="I20" i="1"/>
  <c r="H20" i="1"/>
  <c r="I18" i="1"/>
  <c r="H18" i="1"/>
  <c r="I16" i="1"/>
  <c r="H16" i="1"/>
  <c r="I14" i="1"/>
  <c r="H14" i="1"/>
  <c r="I12" i="1"/>
  <c r="H12" i="1"/>
  <c r="I10" i="1"/>
  <c r="H10" i="1"/>
  <c r="I8" i="1"/>
  <c r="H8" i="1"/>
  <c r="I6" i="1"/>
  <c r="H6" i="1"/>
  <c r="J8" i="1" l="1"/>
  <c r="J32" i="1"/>
  <c r="K32" i="1"/>
  <c r="J12" i="1"/>
  <c r="K12" i="1"/>
  <c r="J20" i="1"/>
  <c r="J24" i="1"/>
  <c r="K24" i="1"/>
  <c r="J39" i="1"/>
  <c r="J43" i="1"/>
  <c r="K43" i="1"/>
  <c r="K47" i="1"/>
  <c r="J47" i="1"/>
  <c r="I52" i="1"/>
  <c r="J53" i="1"/>
  <c r="K53" i="1"/>
  <c r="J58" i="1"/>
  <c r="K58" i="1"/>
  <c r="J68" i="1"/>
  <c r="K68" i="1"/>
  <c r="J72" i="1"/>
  <c r="K72" i="1"/>
  <c r="J76" i="1"/>
  <c r="K76" i="1"/>
  <c r="J80" i="1"/>
  <c r="K80" i="1"/>
  <c r="J84" i="1"/>
  <c r="K84" i="1"/>
  <c r="J89" i="1"/>
  <c r="K89" i="1"/>
  <c r="J16" i="1"/>
  <c r="K16" i="1"/>
  <c r="K30" i="1"/>
  <c r="J10" i="1"/>
  <c r="K10" i="1"/>
  <c r="J14" i="1"/>
  <c r="K14" i="1"/>
  <c r="J18" i="1"/>
  <c r="K18" i="1"/>
  <c r="J22" i="1"/>
  <c r="K22" i="1"/>
  <c r="J26" i="1"/>
  <c r="K26" i="1"/>
  <c r="J36" i="1"/>
  <c r="K41" i="1"/>
  <c r="K45" i="1"/>
  <c r="J45" i="1"/>
  <c r="I49" i="1"/>
  <c r="J50" i="1"/>
  <c r="J56" i="1"/>
  <c r="K56" i="1"/>
  <c r="I60" i="1"/>
  <c r="K61" i="1"/>
  <c r="J61" i="1"/>
  <c r="J70" i="1"/>
  <c r="K70" i="1"/>
  <c r="J74" i="1"/>
  <c r="K74" i="1"/>
  <c r="J78" i="1"/>
  <c r="K78" i="1"/>
  <c r="J82" i="1"/>
  <c r="K82" i="1"/>
  <c r="J87" i="1"/>
  <c r="K87" i="1"/>
  <c r="K91" i="1"/>
  <c r="J91" i="1"/>
  <c r="H63" i="1"/>
  <c r="H55" i="1"/>
  <c r="H38" i="1"/>
  <c r="H5" i="1" s="1"/>
  <c r="H96" i="1" s="1"/>
  <c r="I55" i="1"/>
  <c r="I38" i="1"/>
  <c r="H86" i="1"/>
  <c r="I86" i="1"/>
  <c r="I63" i="1"/>
  <c r="I5" i="1"/>
  <c r="G91" i="1"/>
  <c r="G89" i="1"/>
  <c r="G87" i="1"/>
  <c r="G84" i="1"/>
  <c r="G82" i="1"/>
  <c r="G80" i="1"/>
  <c r="G78" i="1"/>
  <c r="G76" i="1"/>
  <c r="G74" i="1"/>
  <c r="G72" i="1"/>
  <c r="G70" i="1"/>
  <c r="G68" i="1"/>
  <c r="G66" i="1"/>
  <c r="G64" i="1"/>
  <c r="G61" i="1"/>
  <c r="G60" i="1" s="1"/>
  <c r="G58" i="1"/>
  <c r="G56" i="1"/>
  <c r="G53" i="1"/>
  <c r="G52" i="1" s="1"/>
  <c r="G50" i="1"/>
  <c r="G49" i="1" s="1"/>
  <c r="G47" i="1"/>
  <c r="G45" i="1"/>
  <c r="G43" i="1"/>
  <c r="G41" i="1"/>
  <c r="G39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8" i="1"/>
  <c r="G6" i="1"/>
  <c r="J86" i="1" l="1"/>
  <c r="K86" i="1"/>
  <c r="J60" i="1"/>
  <c r="K60" i="1"/>
  <c r="J38" i="1"/>
  <c r="K38" i="1"/>
  <c r="J49" i="1"/>
  <c r="J63" i="1"/>
  <c r="K63" i="1"/>
  <c r="J55" i="1"/>
  <c r="K55" i="1"/>
  <c r="J52" i="1"/>
  <c r="K52" i="1"/>
  <c r="G63" i="1"/>
  <c r="G55" i="1"/>
  <c r="I96" i="1"/>
  <c r="K96" i="1" s="1"/>
  <c r="G38" i="1"/>
  <c r="G86" i="1"/>
  <c r="G96" i="1" l="1"/>
  <c r="J6" i="1" l="1"/>
  <c r="K6" i="1"/>
  <c r="J5" i="1" l="1"/>
  <c r="K5" i="1" l="1"/>
  <c r="J96" i="1" l="1"/>
</calcChain>
</file>

<file path=xl/sharedStrings.xml><?xml version="1.0" encoding="utf-8"?>
<sst xmlns="http://schemas.openxmlformats.org/spreadsheetml/2006/main" count="226" uniqueCount="105">
  <si>
    <t>(в рублях)</t>
  </si>
  <si>
    <t>Наименование</t>
  </si>
  <si>
    <t>МП</t>
  </si>
  <si>
    <t>ППМП</t>
  </si>
  <si>
    <t>ОМ</t>
  </si>
  <si>
    <t>ГРБС</t>
  </si>
  <si>
    <t>Процент исполнения к уточненной бюджетной росписи</t>
  </si>
  <si>
    <t>51</t>
  </si>
  <si>
    <t>0</t>
  </si>
  <si>
    <t>Администрация Клетнянского района</t>
  </si>
  <si>
    <t>851</t>
  </si>
  <si>
    <t xml:space="preserve">Повышение защиты населения и территории Клетнянского района от чрезвычайных ситуаций природного и техногенного характера </t>
  </si>
  <si>
    <t>13</t>
  </si>
  <si>
    <t>Повышение качества и доступности предоставления муниципальных услуг в Клетнянском районе</t>
  </si>
  <si>
    <t>Предупреждение и ликвидация заразных и иных болезней</t>
  </si>
  <si>
    <t>Обеспечение реализации отдельных государственных полномочий Брянской области, включая переданные на муниципальный уровень полномочия</t>
  </si>
  <si>
    <t>Обеспечение устойчивой работы и развития автотранспортного комплекса</t>
  </si>
  <si>
    <t>Обеспечение свободы творчества и прав граждан на участие в культурной жизни, на равный доступ к культурным ценностям</t>
  </si>
  <si>
    <t>Укрепление общественной безопасности, вовлечение в эту деятельность государственных и муниципальных органов, общественных формирований и населения</t>
  </si>
  <si>
    <t>Развитие физической культуры и спорта на территории Клетнянского района</t>
  </si>
  <si>
    <t>Защита прав и законных интересов несовершеннолетних, лиц из числа детей-сирот и детей, оставшихся без попечения родителей</t>
  </si>
  <si>
    <t>Осуществление муниципальной поддержки молодых семей в улучшении жилищных условий</t>
  </si>
  <si>
    <t>Реализация муниципальной политики в сфере образования на территории Клетнянского района</t>
  </si>
  <si>
    <t>Управление по делам образования, демографии, молодежной политике, ФК и массовому спорту</t>
  </si>
  <si>
    <t>Реализация мер государственной поддержки работников образования</t>
  </si>
  <si>
    <t>Создание условий эффективной самореализации молодежи</t>
  </si>
  <si>
    <t>Проведение оздоровительной кампании детей и молодежи</t>
  </si>
  <si>
    <t>Финансовое управление администрации Клетнянского района</t>
  </si>
  <si>
    <t xml:space="preserve">Непрограммная деятельность </t>
  </si>
  <si>
    <t>00</t>
  </si>
  <si>
    <t>Клетнянский районный Совет народных депутатов</t>
  </si>
  <si>
    <t>Контрольно-счетная палата Клетнянского муниципального района</t>
  </si>
  <si>
    <t>Всего расходов</t>
  </si>
  <si>
    <t>В.Н.Кортелева</t>
  </si>
  <si>
    <t>Исп.И.В.Курашина</t>
  </si>
  <si>
    <t>тел.9 18 31</t>
  </si>
  <si>
    <t>Повышение эффективности и безопасности функционирования автомобильных дорог общего пользования местного значения</t>
  </si>
  <si>
    <t xml:space="preserve">Обеспечние реализации полномочий Клетнянского муниципального района </t>
  </si>
  <si>
    <t>Подпрограмма "Культура Клетнянского района"</t>
  </si>
  <si>
    <t xml:space="preserve">Подпрограмма "Комплексные меры противодействия злоупотреблению наркотиками и их незаконному обороту" </t>
  </si>
  <si>
    <t>Подпрограмма "Развитие молодежной политики, физической культуры и спорта Клетнянского района"</t>
  </si>
  <si>
    <t xml:space="preserve">Подпрограмма "Социальная политика Клетнянского района" </t>
  </si>
  <si>
    <t xml:space="preserve">Развитие системы образования Клетнянского муниципального  района </t>
  </si>
  <si>
    <t xml:space="preserve">Подпрограмма "Обеспечение жильем молодых семей  Клетнянского района" </t>
  </si>
  <si>
    <t>F5</t>
  </si>
  <si>
    <t>Региональный проект "Чистая вода (Брянская область)"</t>
  </si>
  <si>
    <t>Повышение доступности и качества предоставления дополнительного образования детей</t>
  </si>
  <si>
    <t>А2</t>
  </si>
  <si>
    <t>Региональный проект "Творческие люди (Брянская область)"</t>
  </si>
  <si>
    <t>Заместитель главы администрации - начальник финансового управления администрации Клетнянского района</t>
  </si>
  <si>
    <t>Управление муниципальными финансами Клетнянского муниципального района</t>
  </si>
  <si>
    <t>02</t>
  </si>
  <si>
    <t>01</t>
  </si>
  <si>
    <t xml:space="preserve">Выравнивание бюджетной обеспеченности, поддержка мер по обеспечению сбалансированности местных бюджетов </t>
  </si>
  <si>
    <t>Обеспечение долгосрочной устойчивости бюджета Клетнянского муниципального района и повышение эффективности управления муниципальными финансами</t>
  </si>
  <si>
    <t>08</t>
  </si>
  <si>
    <t>Защита прав и законных интересов детей, в том числе детей-сирот и детей, оставшихся без попечения родителей</t>
  </si>
  <si>
    <t>07</t>
  </si>
  <si>
    <t>06</t>
  </si>
  <si>
    <t>05</t>
  </si>
  <si>
    <t>Реализация мероприятий по усовершенствованию инфраструктуры сферы образования</t>
  </si>
  <si>
    <t>04</t>
  </si>
  <si>
    <t>Развитие кадрового потенциала сферы образования</t>
  </si>
  <si>
    <t>03</t>
  </si>
  <si>
    <t>Повышение доступности и качества предоставления дошкольного, общего и дополнительного образования детей</t>
  </si>
  <si>
    <t>19</t>
  </si>
  <si>
    <t>17</t>
  </si>
  <si>
    <t>18</t>
  </si>
  <si>
    <t>Осуществление мер по улучшению положения отдельных категорий граждан</t>
  </si>
  <si>
    <t>20</t>
  </si>
  <si>
    <t>16</t>
  </si>
  <si>
    <t>А1</t>
  </si>
  <si>
    <t>Региональный проект "Культурная среда (Брянская область)"</t>
  </si>
  <si>
    <t>14</t>
  </si>
  <si>
    <t>09</t>
  </si>
  <si>
    <t>Содействие реформированию жилищно-коммунального хозяйства; создание благоприятных условий проживания граждан</t>
  </si>
  <si>
    <t xml:space="preserve">Обеспечение эффективной деятельности главы и аппарата исполнительно-распорядительного органа муниципального образования </t>
  </si>
  <si>
    <t>Обеспечение эффективного управления муниципальным имуществом</t>
  </si>
  <si>
    <t>Реализация мер государственной поддержки работников культуры</t>
  </si>
  <si>
    <t>Региональный проект "Патриотическое воспитание граждан Российской Федерации (Брянская область)"</t>
  </si>
  <si>
    <t>52</t>
  </si>
  <si>
    <t>ЕВ</t>
  </si>
  <si>
    <t>852</t>
  </si>
  <si>
    <t>Обеспечение сохранности и использования объектов культурного наследия, популяризация объектов культурного наследия</t>
  </si>
  <si>
    <t>2</t>
  </si>
  <si>
    <t>15</t>
  </si>
  <si>
    <t>Реализация мероприятий по улучшению экологической обстановки на территории Клетнянского района</t>
  </si>
  <si>
    <t>23</t>
  </si>
  <si>
    <t>Реализация мероприятий по проведению работ по ремонту, реставрации, благоустройству воинских захоронений</t>
  </si>
  <si>
    <t>10</t>
  </si>
  <si>
    <t>Утверждено на 2024 год</t>
  </si>
  <si>
    <t>Уточненная бюджетная роспись                            на 2024 год</t>
  </si>
  <si>
    <t>Темп роста 2024 к соответствующему периоду 2023, %</t>
  </si>
  <si>
    <t>Региональный проект "Современная школа (Брянская область)"</t>
  </si>
  <si>
    <t>Управление образования администрации Клетнянского района</t>
  </si>
  <si>
    <t>Е1</t>
  </si>
  <si>
    <t>Региональный проект "Цифровая образовательная среда (Брянская область)"</t>
  </si>
  <si>
    <t>Е4</t>
  </si>
  <si>
    <t>Повышение эффективности государственного управления в сфере архитектуры и градостроительства</t>
  </si>
  <si>
    <t>24</t>
  </si>
  <si>
    <t>Региональный проект "Спорт - норма жизни (Брянская область)"</t>
  </si>
  <si>
    <t>Р5</t>
  </si>
  <si>
    <t>Кассовое исполнение                             за 1 полугодие                     2024 года</t>
  </si>
  <si>
    <t>Кассовое исполнение                             за 1 полугодие                   2023 года</t>
  </si>
  <si>
    <t>Сведения об исполнении бюджета Клетнянского муниципального района Брянской области по муниципальным программам и непрограммным направлениям деятельности за 1 полугодие 2024 года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</si>
</sst>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Arial Cyr"/>
      <family val="2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C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 wrapText="1"/>
    </xf>
    <xf numFmtId="0" fontId="4" fillId="0" borderId="0">
      <alignment horizontal="right"/>
    </xf>
    <xf numFmtId="49" fontId="4" fillId="0" borderId="2">
      <alignment horizontal="left" vertical="top" wrapText="1"/>
    </xf>
    <xf numFmtId="4" fontId="4" fillId="3" borderId="2">
      <alignment horizontal="right" vertical="top" shrinkToFit="1"/>
    </xf>
  </cellStyleXfs>
  <cellXfs count="50">
    <xf numFmtId="0" fontId="0" fillId="0" borderId="0" xfId="0"/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3" xfId="0" applyFont="1" applyFill="1" applyBorder="1" applyAlignment="1">
      <alignment horizontal="left" vertical="top" wrapText="1"/>
    </xf>
    <xf numFmtId="49" fontId="5" fillId="0" borderId="3" xfId="3" applyNumberFormat="1" applyFont="1" applyBorder="1" applyAlignment="1" applyProtection="1">
      <alignment horizontal="center" vertical="top" wrapText="1"/>
      <protection locked="0"/>
    </xf>
    <xf numFmtId="4" fontId="5" fillId="0" borderId="3" xfId="4" applyNumberFormat="1" applyFont="1" applyFill="1" applyBorder="1" applyAlignment="1" applyProtection="1">
      <alignment horizontal="right" vertical="top" shrinkToFit="1"/>
      <protection locked="0"/>
    </xf>
    <xf numFmtId="0" fontId="9" fillId="0" borderId="3" xfId="0" applyFont="1" applyFill="1" applyBorder="1" applyAlignment="1">
      <alignment vertical="top" wrapText="1"/>
    </xf>
    <xf numFmtId="4" fontId="3" fillId="0" borderId="3" xfId="0" applyNumberFormat="1" applyFont="1" applyBorder="1" applyAlignment="1">
      <alignment vertical="top"/>
    </xf>
    <xf numFmtId="49" fontId="5" fillId="0" borderId="3" xfId="3" applyNumberFormat="1" applyFont="1" applyBorder="1" applyAlignment="1" applyProtection="1">
      <alignment horizontal="left" vertical="top" wrapText="1"/>
      <protection locked="0"/>
    </xf>
    <xf numFmtId="49" fontId="9" fillId="0" borderId="3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center" vertical="top" wrapText="1"/>
    </xf>
    <xf numFmtId="164" fontId="5" fillId="0" borderId="3" xfId="4" applyNumberFormat="1" applyFont="1" applyFill="1" applyBorder="1" applyAlignment="1" applyProtection="1">
      <alignment horizontal="center" vertical="top" shrinkToFit="1"/>
      <protection locked="0"/>
    </xf>
    <xf numFmtId="0" fontId="10" fillId="0" borderId="3" xfId="0" applyFont="1" applyFill="1" applyBorder="1" applyAlignment="1">
      <alignment horizontal="left" vertical="top" wrapText="1"/>
    </xf>
    <xf numFmtId="4" fontId="8" fillId="0" borderId="3" xfId="0" applyNumberFormat="1" applyFont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164" fontId="2" fillId="0" borderId="3" xfId="4" applyNumberFormat="1" applyFont="1" applyFill="1" applyBorder="1" applyAlignment="1" applyProtection="1">
      <alignment horizontal="center" vertical="top" shrinkToFit="1"/>
      <protection locked="0"/>
    </xf>
    <xf numFmtId="0" fontId="8" fillId="0" borderId="3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4" fontId="0" fillId="0" borderId="0" xfId="0" applyNumberFormat="1"/>
    <xf numFmtId="4" fontId="3" fillId="0" borderId="0" xfId="0" applyNumberFormat="1" applyFont="1" applyAlignment="1">
      <alignment vertical="top"/>
    </xf>
    <xf numFmtId="49" fontId="2" fillId="0" borderId="3" xfId="3" applyNumberFormat="1" applyFont="1" applyBorder="1" applyAlignment="1" applyProtection="1">
      <alignment horizontal="left" vertical="top" wrapText="1"/>
      <protection locked="0"/>
    </xf>
    <xf numFmtId="49" fontId="2" fillId="0" borderId="3" xfId="3" applyNumberFormat="1" applyFont="1" applyBorder="1" applyAlignment="1" applyProtection="1">
      <alignment horizontal="center" vertical="top" wrapText="1"/>
      <protection locked="0"/>
    </xf>
    <xf numFmtId="4" fontId="2" fillId="0" borderId="3" xfId="4" applyNumberFormat="1" applyFont="1" applyFill="1" applyBorder="1" applyAlignment="1" applyProtection="1">
      <alignment horizontal="right" vertical="top" shrinkToFit="1"/>
      <protection locked="0"/>
    </xf>
    <xf numFmtId="0" fontId="10" fillId="0" borderId="3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vertical="top"/>
    </xf>
    <xf numFmtId="49" fontId="9" fillId="0" borderId="3" xfId="0" applyNumberFormat="1" applyFont="1" applyFill="1" applyBorder="1" applyAlignment="1">
      <alignment vertical="top"/>
    </xf>
    <xf numFmtId="49" fontId="8" fillId="0" borderId="3" xfId="0" applyNumberFormat="1" applyFont="1" applyBorder="1" applyAlignment="1">
      <alignment horizontal="center" vertical="top"/>
    </xf>
    <xf numFmtId="49" fontId="11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/>
    </xf>
    <xf numFmtId="0" fontId="9" fillId="0" borderId="0" xfId="0" applyFont="1" applyFill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0" xfId="1" applyNumberFormat="1" applyFont="1" applyBorder="1" applyAlignment="1" applyProtection="1">
      <alignment horizontal="center" vertical="top" wrapText="1"/>
      <protection locked="0"/>
    </xf>
    <xf numFmtId="0" fontId="5" fillId="0" borderId="1" xfId="2" applyNumberFormat="1" applyFont="1" applyBorder="1" applyAlignment="1" applyProtection="1">
      <alignment horizontal="right" vertical="top"/>
      <protection locked="0"/>
    </xf>
    <xf numFmtId="0" fontId="6" fillId="2" borderId="3" xfId="0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/>
    </xf>
  </cellXfs>
  <cellStyles count="5">
    <cellStyle name="xl24" xfId="1"/>
    <cellStyle name="xl27" xfId="2"/>
    <cellStyle name="xl38" xfId="3"/>
    <cellStyle name="xl39" xf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workbookViewId="0">
      <pane xSplit="6" ySplit="4" topLeftCell="G88" activePane="bottomRight" state="frozen"/>
      <selection pane="topRight" activeCell="G1" sqref="G1"/>
      <selection pane="bottomLeft" activeCell="A5" sqref="A5"/>
      <selection pane="bottomRight" activeCell="E97" sqref="E97"/>
    </sheetView>
  </sheetViews>
  <sheetFormatPr defaultRowHeight="15" x14ac:dyDescent="0.25"/>
  <cols>
    <col min="1" max="1" width="60.7109375" style="1" customWidth="1"/>
    <col min="2" max="2" width="5" style="39" customWidth="1"/>
    <col min="3" max="3" width="3.85546875" style="39" customWidth="1"/>
    <col min="4" max="5" width="5" style="39" customWidth="1"/>
    <col min="6" max="8" width="16" style="1" customWidth="1"/>
    <col min="9" max="9" width="15.42578125" style="1" customWidth="1"/>
    <col min="10" max="10" width="9.42578125" style="21" customWidth="1"/>
    <col min="11" max="11" width="9.5703125" style="21" customWidth="1"/>
    <col min="12" max="16384" width="9.140625" style="1"/>
  </cols>
  <sheetData>
    <row r="1" spans="1:11" ht="33.75" customHeight="1" x14ac:dyDescent="0.25">
      <c r="A1" s="45" t="s">
        <v>104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2" customFormat="1" ht="12" customHeight="1" x14ac:dyDescent="0.25">
      <c r="A3" s="47" t="s">
        <v>1</v>
      </c>
      <c r="B3" s="48" t="s">
        <v>2</v>
      </c>
      <c r="C3" s="48" t="s">
        <v>3</v>
      </c>
      <c r="D3" s="48" t="s">
        <v>4</v>
      </c>
      <c r="E3" s="48" t="s">
        <v>5</v>
      </c>
      <c r="F3" s="44" t="s">
        <v>103</v>
      </c>
      <c r="G3" s="47" t="s">
        <v>90</v>
      </c>
      <c r="H3" s="44" t="s">
        <v>91</v>
      </c>
      <c r="I3" s="44" t="s">
        <v>102</v>
      </c>
      <c r="J3" s="44" t="s">
        <v>6</v>
      </c>
      <c r="K3" s="44" t="s">
        <v>92</v>
      </c>
    </row>
    <row r="4" spans="1:11" s="2" customFormat="1" ht="61.5" customHeight="1" x14ac:dyDescent="0.25">
      <c r="A4" s="47"/>
      <c r="B4" s="48"/>
      <c r="C4" s="48"/>
      <c r="D4" s="48"/>
      <c r="E4" s="48"/>
      <c r="F4" s="44"/>
      <c r="G4" s="47"/>
      <c r="H4" s="44"/>
      <c r="I4" s="44"/>
      <c r="J4" s="44"/>
      <c r="K4" s="44"/>
    </row>
    <row r="5" spans="1:11" s="3" customFormat="1" ht="29.25" customHeight="1" x14ac:dyDescent="0.25">
      <c r="A5" s="27" t="s">
        <v>37</v>
      </c>
      <c r="B5" s="28" t="s">
        <v>7</v>
      </c>
      <c r="C5" s="28"/>
      <c r="D5" s="28"/>
      <c r="E5" s="28"/>
      <c r="F5" s="29">
        <f>F10+F12+F14+F16+F18+F20+F22+F24+F26+F28+F30+F32+F34+F6+F38+F49+F52+F55+F60</f>
        <v>54004922.450000003</v>
      </c>
      <c r="G5" s="29">
        <f>G10+G12+G14+G16+G18+G20+G22+G24+G26+G28+G30+G32+G34+G6+G38+G49+G52+G55+G60</f>
        <v>156701556.82999998</v>
      </c>
      <c r="H5" s="29">
        <f t="shared" ref="H5:I5" si="0">H8+H10+H12+H14+H16+H18+H20+H22+H24+H26+H28+H30+H32+H34+H6+H38+H49+H52+H55+H60+H36</f>
        <v>288090556.82999998</v>
      </c>
      <c r="I5" s="29">
        <f t="shared" si="0"/>
        <v>57648058.219999999</v>
      </c>
      <c r="J5" s="19">
        <f>I5/H5*100</f>
        <v>20.010394944676257</v>
      </c>
      <c r="K5" s="19">
        <f>I5/F5*100</f>
        <v>106.74593278672506</v>
      </c>
    </row>
    <row r="6" spans="1:11" ht="18" customHeight="1" x14ac:dyDescent="0.25">
      <c r="A6" s="4" t="s">
        <v>45</v>
      </c>
      <c r="B6" s="32">
        <v>51</v>
      </c>
      <c r="C6" s="32">
        <v>0</v>
      </c>
      <c r="D6" s="32" t="s">
        <v>44</v>
      </c>
      <c r="E6" s="32"/>
      <c r="F6" s="8">
        <f t="shared" ref="F6" si="1">F7</f>
        <v>6591395.7199999997</v>
      </c>
      <c r="G6" s="8">
        <f>G7</f>
        <v>22300358.140000001</v>
      </c>
      <c r="H6" s="8">
        <f>H7</f>
        <v>22300358.140000001</v>
      </c>
      <c r="I6" s="8">
        <f t="shared" ref="I6" si="2">I7</f>
        <v>2393373.9900000002</v>
      </c>
      <c r="J6" s="12">
        <f t="shared" ref="J6" si="3">I6/H6*100</f>
        <v>10.732446425185529</v>
      </c>
      <c r="K6" s="12">
        <f t="shared" ref="K6" si="4">I6/F6*100</f>
        <v>36.310579605134073</v>
      </c>
    </row>
    <row r="7" spans="1:11" ht="15" customHeight="1" x14ac:dyDescent="0.25">
      <c r="A7" s="9" t="s">
        <v>9</v>
      </c>
      <c r="B7" s="32">
        <v>51</v>
      </c>
      <c r="C7" s="32">
        <v>0</v>
      </c>
      <c r="D7" s="32" t="s">
        <v>44</v>
      </c>
      <c r="E7" s="32">
        <v>851</v>
      </c>
      <c r="F7" s="6">
        <v>6591395.7199999997</v>
      </c>
      <c r="G7" s="6">
        <v>22300358.140000001</v>
      </c>
      <c r="H7" s="6">
        <v>22300358.140000001</v>
      </c>
      <c r="I7" s="6">
        <v>2393373.9900000002</v>
      </c>
      <c r="J7" s="12">
        <f t="shared" ref="J7:J67" si="5">I7/H7*100</f>
        <v>10.732446425185529</v>
      </c>
      <c r="K7" s="12">
        <f t="shared" ref="K7:K63" si="6">I7/F7*100</f>
        <v>36.310579605134073</v>
      </c>
    </row>
    <row r="8" spans="1:11" ht="15" customHeight="1" x14ac:dyDescent="0.25">
      <c r="A8" s="41" t="s">
        <v>100</v>
      </c>
      <c r="B8" s="32">
        <v>51</v>
      </c>
      <c r="C8" s="32">
        <v>0</v>
      </c>
      <c r="D8" s="32" t="s">
        <v>101</v>
      </c>
      <c r="E8" s="32"/>
      <c r="G8" s="6">
        <f>G9</f>
        <v>131314000</v>
      </c>
      <c r="H8" s="6">
        <f>H9</f>
        <v>131314000</v>
      </c>
      <c r="I8" s="6">
        <f>I9</f>
        <v>0</v>
      </c>
      <c r="J8" s="12">
        <f t="shared" si="5"/>
        <v>0</v>
      </c>
      <c r="K8" s="12"/>
    </row>
    <row r="9" spans="1:11" ht="15" customHeight="1" x14ac:dyDescent="0.25">
      <c r="A9" s="31" t="s">
        <v>9</v>
      </c>
      <c r="B9" s="32">
        <v>51</v>
      </c>
      <c r="C9" s="32">
        <v>0</v>
      </c>
      <c r="D9" s="32" t="s">
        <v>101</v>
      </c>
      <c r="E9" s="32">
        <v>851</v>
      </c>
      <c r="G9" s="6">
        <v>131314000</v>
      </c>
      <c r="H9" s="6">
        <v>131314000</v>
      </c>
      <c r="I9" s="6"/>
      <c r="J9" s="12">
        <f t="shared" si="5"/>
        <v>0</v>
      </c>
      <c r="K9" s="12"/>
    </row>
    <row r="10" spans="1:11" ht="45.75" customHeight="1" x14ac:dyDescent="0.25">
      <c r="A10" s="9" t="s">
        <v>76</v>
      </c>
      <c r="B10" s="5" t="s">
        <v>7</v>
      </c>
      <c r="C10" s="5" t="s">
        <v>8</v>
      </c>
      <c r="D10" s="5" t="s">
        <v>52</v>
      </c>
      <c r="E10" s="5"/>
      <c r="F10" s="6">
        <f>F11</f>
        <v>11498207.82</v>
      </c>
      <c r="G10" s="6">
        <f>G11</f>
        <v>28609676</v>
      </c>
      <c r="H10" s="6">
        <f>H11</f>
        <v>28609676</v>
      </c>
      <c r="I10" s="6">
        <f>I11</f>
        <v>13008883.810000001</v>
      </c>
      <c r="J10" s="12">
        <f t="shared" si="5"/>
        <v>45.47022416471966</v>
      </c>
      <c r="K10" s="12">
        <f t="shared" si="6"/>
        <v>113.13836046146537</v>
      </c>
    </row>
    <row r="11" spans="1:11" ht="15.75" customHeight="1" x14ac:dyDescent="0.25">
      <c r="A11" s="9" t="s">
        <v>9</v>
      </c>
      <c r="B11" s="5" t="s">
        <v>7</v>
      </c>
      <c r="C11" s="5" t="s">
        <v>8</v>
      </c>
      <c r="D11" s="5" t="s">
        <v>52</v>
      </c>
      <c r="E11" s="5" t="s">
        <v>10</v>
      </c>
      <c r="F11" s="6">
        <v>11498207.82</v>
      </c>
      <c r="G11" s="6">
        <v>28609676</v>
      </c>
      <c r="H11" s="6">
        <v>28609676</v>
      </c>
      <c r="I11" s="6">
        <v>13008883.810000001</v>
      </c>
      <c r="J11" s="12">
        <f t="shared" si="5"/>
        <v>45.47022416471966</v>
      </c>
      <c r="K11" s="12">
        <f t="shared" si="6"/>
        <v>113.13836046146537</v>
      </c>
    </row>
    <row r="12" spans="1:11" ht="16.5" customHeight="1" x14ac:dyDescent="0.25">
      <c r="A12" s="4" t="s">
        <v>77</v>
      </c>
      <c r="B12" s="5" t="s">
        <v>7</v>
      </c>
      <c r="C12" s="5" t="s">
        <v>8</v>
      </c>
      <c r="D12" s="5" t="s">
        <v>51</v>
      </c>
      <c r="E12" s="5"/>
      <c r="F12" s="6">
        <f t="shared" ref="F12" si="7">F13</f>
        <v>933105.88</v>
      </c>
      <c r="G12" s="6">
        <f>G13</f>
        <v>1138116.56</v>
      </c>
      <c r="H12" s="6">
        <f>H13</f>
        <v>1138116.56</v>
      </c>
      <c r="I12" s="6">
        <f t="shared" ref="I12" si="8">I13</f>
        <v>53682.65</v>
      </c>
      <c r="J12" s="12">
        <f t="shared" si="5"/>
        <v>4.7167971969408828</v>
      </c>
      <c r="K12" s="12">
        <f t="shared" si="6"/>
        <v>5.7531145340119387</v>
      </c>
    </row>
    <row r="13" spans="1:11" ht="16.5" customHeight="1" x14ac:dyDescent="0.25">
      <c r="A13" s="9" t="s">
        <v>9</v>
      </c>
      <c r="B13" s="5" t="s">
        <v>7</v>
      </c>
      <c r="C13" s="5" t="s">
        <v>8</v>
      </c>
      <c r="D13" s="5" t="s">
        <v>51</v>
      </c>
      <c r="E13" s="5" t="s">
        <v>10</v>
      </c>
      <c r="F13" s="6">
        <v>933105.88</v>
      </c>
      <c r="G13" s="6">
        <v>1138116.56</v>
      </c>
      <c r="H13" s="6">
        <v>1138116.56</v>
      </c>
      <c r="I13" s="6">
        <v>53682.65</v>
      </c>
      <c r="J13" s="12">
        <f t="shared" si="5"/>
        <v>4.7167971969408828</v>
      </c>
      <c r="K13" s="12">
        <f t="shared" si="6"/>
        <v>5.7531145340119387</v>
      </c>
    </row>
    <row r="14" spans="1:11" ht="30.75" customHeight="1" x14ac:dyDescent="0.25">
      <c r="A14" s="31" t="s">
        <v>13</v>
      </c>
      <c r="B14" s="32">
        <v>51</v>
      </c>
      <c r="C14" s="32">
        <v>0</v>
      </c>
      <c r="D14" s="32" t="s">
        <v>63</v>
      </c>
      <c r="E14" s="32"/>
      <c r="F14" s="8">
        <f t="shared" ref="F14" si="9">F15</f>
        <v>1347713.48</v>
      </c>
      <c r="G14" s="8">
        <f>G15</f>
        <v>3368100</v>
      </c>
      <c r="H14" s="8">
        <f>H15</f>
        <v>3368100</v>
      </c>
      <c r="I14" s="8">
        <f t="shared" ref="I14" si="10">I15</f>
        <v>1502955</v>
      </c>
      <c r="J14" s="12">
        <f t="shared" si="5"/>
        <v>44.623229714082122</v>
      </c>
      <c r="K14" s="12">
        <f t="shared" si="6"/>
        <v>111.51888159492181</v>
      </c>
    </row>
    <row r="15" spans="1:11" ht="16.5" customHeight="1" x14ac:dyDescent="0.25">
      <c r="A15" s="9" t="s">
        <v>9</v>
      </c>
      <c r="B15" s="32">
        <v>51</v>
      </c>
      <c r="C15" s="32">
        <v>0</v>
      </c>
      <c r="D15" s="32" t="s">
        <v>63</v>
      </c>
      <c r="E15" s="32">
        <v>851</v>
      </c>
      <c r="F15" s="6">
        <v>1347713.48</v>
      </c>
      <c r="G15" s="6">
        <v>3368100</v>
      </c>
      <c r="H15" s="6">
        <v>3368100</v>
      </c>
      <c r="I15" s="6">
        <v>1502955</v>
      </c>
      <c r="J15" s="12">
        <f t="shared" si="5"/>
        <v>44.623229714082122</v>
      </c>
      <c r="K15" s="12">
        <f t="shared" si="6"/>
        <v>111.51888159492181</v>
      </c>
    </row>
    <row r="16" spans="1:11" ht="30.75" customHeight="1" x14ac:dyDescent="0.25">
      <c r="A16" s="31" t="s">
        <v>15</v>
      </c>
      <c r="B16" s="32">
        <v>51</v>
      </c>
      <c r="C16" s="32">
        <v>0</v>
      </c>
      <c r="D16" s="32" t="s">
        <v>61</v>
      </c>
      <c r="E16" s="32"/>
      <c r="F16" s="8">
        <f t="shared" ref="F16" si="11">F17</f>
        <v>868667.81</v>
      </c>
      <c r="G16" s="8">
        <f>G17</f>
        <v>694165</v>
      </c>
      <c r="H16" s="8">
        <f>H17</f>
        <v>694165</v>
      </c>
      <c r="I16" s="8">
        <f t="shared" ref="I16" si="12">I17</f>
        <v>290091.99</v>
      </c>
      <c r="J16" s="12">
        <f t="shared" si="5"/>
        <v>41.790062881303434</v>
      </c>
      <c r="K16" s="12">
        <f t="shared" si="6"/>
        <v>33.395043152341515</v>
      </c>
    </row>
    <row r="17" spans="1:11" ht="16.5" customHeight="1" x14ac:dyDescent="0.25">
      <c r="A17" s="9" t="s">
        <v>9</v>
      </c>
      <c r="B17" s="32">
        <v>51</v>
      </c>
      <c r="C17" s="32">
        <v>0</v>
      </c>
      <c r="D17" s="32" t="s">
        <v>61</v>
      </c>
      <c r="E17" s="32">
        <v>851</v>
      </c>
      <c r="F17" s="6">
        <v>868667.81</v>
      </c>
      <c r="G17" s="6">
        <v>694165</v>
      </c>
      <c r="H17" s="6">
        <v>694165</v>
      </c>
      <c r="I17" s="6">
        <v>290091.99</v>
      </c>
      <c r="J17" s="12">
        <f t="shared" si="5"/>
        <v>41.790062881303434</v>
      </c>
      <c r="K17" s="12">
        <f t="shared" si="6"/>
        <v>33.395043152341515</v>
      </c>
    </row>
    <row r="18" spans="1:11" ht="31.5" customHeight="1" x14ac:dyDescent="0.25">
      <c r="A18" s="31" t="s">
        <v>11</v>
      </c>
      <c r="B18" s="5" t="s">
        <v>7</v>
      </c>
      <c r="C18" s="5" t="s">
        <v>8</v>
      </c>
      <c r="D18" s="5" t="s">
        <v>59</v>
      </c>
      <c r="E18" s="5"/>
      <c r="F18" s="6">
        <f>F19</f>
        <v>1574967.03</v>
      </c>
      <c r="G18" s="6">
        <f>G19</f>
        <v>4415600</v>
      </c>
      <c r="H18" s="6">
        <f>H19</f>
        <v>4415600</v>
      </c>
      <c r="I18" s="6">
        <f>I19</f>
        <v>1863132.7</v>
      </c>
      <c r="J18" s="12">
        <f t="shared" si="5"/>
        <v>42.194326931787295</v>
      </c>
      <c r="K18" s="12">
        <f t="shared" si="6"/>
        <v>118.29661602503514</v>
      </c>
    </row>
    <row r="19" spans="1:11" ht="16.5" customHeight="1" x14ac:dyDescent="0.25">
      <c r="A19" s="9" t="s">
        <v>9</v>
      </c>
      <c r="B19" s="5" t="s">
        <v>7</v>
      </c>
      <c r="C19" s="5" t="s">
        <v>8</v>
      </c>
      <c r="D19" s="5" t="s">
        <v>59</v>
      </c>
      <c r="E19" s="5" t="s">
        <v>10</v>
      </c>
      <c r="F19" s="6">
        <v>1574967.03</v>
      </c>
      <c r="G19" s="6">
        <v>4415600</v>
      </c>
      <c r="H19" s="6">
        <v>4415600</v>
      </c>
      <c r="I19" s="6">
        <v>1863132.7</v>
      </c>
      <c r="J19" s="12">
        <f t="shared" si="5"/>
        <v>42.194326931787295</v>
      </c>
      <c r="K19" s="12">
        <f t="shared" si="6"/>
        <v>118.29661602503514</v>
      </c>
    </row>
    <row r="20" spans="1:11" ht="17.25" customHeight="1" x14ac:dyDescent="0.25">
      <c r="A20" s="31" t="s">
        <v>14</v>
      </c>
      <c r="B20" s="32">
        <v>51</v>
      </c>
      <c r="C20" s="32">
        <v>0</v>
      </c>
      <c r="D20" s="32" t="s">
        <v>58</v>
      </c>
      <c r="E20" s="32"/>
      <c r="F20" s="8">
        <f t="shared" ref="F20" si="13">F21</f>
        <v>0</v>
      </c>
      <c r="G20" s="8">
        <f>G21</f>
        <v>127743.1</v>
      </c>
      <c r="H20" s="8">
        <f>H21</f>
        <v>127743.1</v>
      </c>
      <c r="I20" s="8">
        <f t="shared" ref="I20" si="14">I21</f>
        <v>51189.78</v>
      </c>
      <c r="J20" s="12">
        <f t="shared" si="5"/>
        <v>40.072442268897497</v>
      </c>
      <c r="K20" s="12"/>
    </row>
    <row r="21" spans="1:11" ht="15" customHeight="1" x14ac:dyDescent="0.25">
      <c r="A21" s="9" t="s">
        <v>9</v>
      </c>
      <c r="B21" s="32">
        <v>51</v>
      </c>
      <c r="C21" s="32">
        <v>0</v>
      </c>
      <c r="D21" s="32" t="s">
        <v>58</v>
      </c>
      <c r="E21" s="32">
        <v>851</v>
      </c>
      <c r="F21" s="6"/>
      <c r="G21" s="6">
        <v>127743.1</v>
      </c>
      <c r="H21" s="6">
        <v>127743.1</v>
      </c>
      <c r="I21" s="6">
        <v>51189.78</v>
      </c>
      <c r="J21" s="12">
        <f t="shared" si="5"/>
        <v>40.072442268897497</v>
      </c>
      <c r="K21" s="12"/>
    </row>
    <row r="22" spans="1:11" ht="30" customHeight="1" x14ac:dyDescent="0.25">
      <c r="A22" s="31" t="s">
        <v>16</v>
      </c>
      <c r="B22" s="32">
        <v>51</v>
      </c>
      <c r="C22" s="32">
        <v>0</v>
      </c>
      <c r="D22" s="32" t="s">
        <v>57</v>
      </c>
      <c r="E22" s="32"/>
      <c r="F22" s="8">
        <f t="shared" ref="F22" si="15">F23</f>
        <v>1647608.6</v>
      </c>
      <c r="G22" s="8">
        <f>G23</f>
        <v>4475758.4000000004</v>
      </c>
      <c r="H22" s="8">
        <f>H23</f>
        <v>4475758.4000000004</v>
      </c>
      <c r="I22" s="8">
        <f t="shared" ref="I22" si="16">I23</f>
        <v>1855608.6</v>
      </c>
      <c r="J22" s="12">
        <f t="shared" si="5"/>
        <v>41.459087693383985</v>
      </c>
      <c r="K22" s="12">
        <f t="shared" si="6"/>
        <v>112.62435750820916</v>
      </c>
    </row>
    <row r="23" spans="1:11" ht="15" customHeight="1" x14ac:dyDescent="0.25">
      <c r="A23" s="9" t="s">
        <v>9</v>
      </c>
      <c r="B23" s="32">
        <v>51</v>
      </c>
      <c r="C23" s="32">
        <v>0</v>
      </c>
      <c r="D23" s="32" t="s">
        <v>57</v>
      </c>
      <c r="E23" s="32">
        <v>851</v>
      </c>
      <c r="F23" s="6">
        <v>1647608.6</v>
      </c>
      <c r="G23" s="6">
        <v>4475758.4000000004</v>
      </c>
      <c r="H23" s="6">
        <v>4475758.4000000004</v>
      </c>
      <c r="I23" s="6">
        <v>1855608.6</v>
      </c>
      <c r="J23" s="12">
        <f t="shared" si="5"/>
        <v>41.459087693383985</v>
      </c>
      <c r="K23" s="12">
        <f t="shared" si="6"/>
        <v>112.62435750820916</v>
      </c>
    </row>
    <row r="24" spans="1:11" ht="31.5" customHeight="1" x14ac:dyDescent="0.25">
      <c r="A24" s="31" t="s">
        <v>36</v>
      </c>
      <c r="B24" s="32">
        <v>51</v>
      </c>
      <c r="C24" s="32">
        <v>0</v>
      </c>
      <c r="D24" s="32" t="s">
        <v>55</v>
      </c>
      <c r="E24" s="32"/>
      <c r="F24" s="8">
        <f>F25</f>
        <v>3071144.94</v>
      </c>
      <c r="G24" s="8">
        <f>G25</f>
        <v>10208945.76</v>
      </c>
      <c r="H24" s="8">
        <f>H25</f>
        <v>10208945.76</v>
      </c>
      <c r="I24" s="8">
        <f>I25</f>
        <v>3115007.47</v>
      </c>
      <c r="J24" s="12">
        <f t="shared" si="5"/>
        <v>30.512528357286524</v>
      </c>
      <c r="K24" s="12">
        <f t="shared" si="6"/>
        <v>101.428214260705</v>
      </c>
    </row>
    <row r="25" spans="1:11" ht="15" customHeight="1" x14ac:dyDescent="0.25">
      <c r="A25" s="9" t="s">
        <v>9</v>
      </c>
      <c r="B25" s="32">
        <v>51</v>
      </c>
      <c r="C25" s="32">
        <v>0</v>
      </c>
      <c r="D25" s="32" t="s">
        <v>55</v>
      </c>
      <c r="E25" s="32">
        <v>851</v>
      </c>
      <c r="F25" s="6">
        <v>3071144.94</v>
      </c>
      <c r="G25" s="6">
        <v>10208945.76</v>
      </c>
      <c r="H25" s="6">
        <v>10208945.76</v>
      </c>
      <c r="I25" s="6">
        <v>3115007.47</v>
      </c>
      <c r="J25" s="12">
        <f t="shared" si="5"/>
        <v>30.512528357286524</v>
      </c>
      <c r="K25" s="12">
        <f t="shared" si="6"/>
        <v>101.428214260705</v>
      </c>
    </row>
    <row r="26" spans="1:11" ht="32.25" customHeight="1" x14ac:dyDescent="0.25">
      <c r="A26" s="31" t="s">
        <v>75</v>
      </c>
      <c r="B26" s="32">
        <v>51</v>
      </c>
      <c r="C26" s="32">
        <v>0</v>
      </c>
      <c r="D26" s="32" t="s">
        <v>74</v>
      </c>
      <c r="E26" s="32"/>
      <c r="F26" s="6">
        <f t="shared" ref="F26" si="17">F27</f>
        <v>353852.67</v>
      </c>
      <c r="G26" s="6">
        <f t="shared" ref="G26:I26" si="18">G27</f>
        <v>1650570</v>
      </c>
      <c r="H26" s="6">
        <f t="shared" si="18"/>
        <v>1650570</v>
      </c>
      <c r="I26" s="6">
        <f t="shared" si="18"/>
        <v>139443.06</v>
      </c>
      <c r="J26" s="12">
        <f t="shared" si="5"/>
        <v>8.4481760846253113</v>
      </c>
      <c r="K26" s="12">
        <f t="shared" si="6"/>
        <v>39.407095614115335</v>
      </c>
    </row>
    <row r="27" spans="1:11" ht="15" customHeight="1" x14ac:dyDescent="0.25">
      <c r="A27" s="9" t="s">
        <v>9</v>
      </c>
      <c r="B27" s="32">
        <v>51</v>
      </c>
      <c r="C27" s="32">
        <v>0</v>
      </c>
      <c r="D27" s="32" t="s">
        <v>74</v>
      </c>
      <c r="E27" s="32">
        <v>851</v>
      </c>
      <c r="F27" s="6">
        <v>353852.67</v>
      </c>
      <c r="G27" s="6">
        <v>1650570</v>
      </c>
      <c r="H27" s="6">
        <v>1650570</v>
      </c>
      <c r="I27" s="6">
        <v>139443.06</v>
      </c>
      <c r="J27" s="12">
        <f t="shared" si="5"/>
        <v>8.4481760846253113</v>
      </c>
      <c r="K27" s="12">
        <f t="shared" si="6"/>
        <v>39.407095614115335</v>
      </c>
    </row>
    <row r="28" spans="1:11" ht="31.5" customHeight="1" x14ac:dyDescent="0.25">
      <c r="A28" s="41" t="s">
        <v>88</v>
      </c>
      <c r="B28" s="32" t="s">
        <v>7</v>
      </c>
      <c r="C28" s="32" t="s">
        <v>8</v>
      </c>
      <c r="D28" s="32" t="s">
        <v>89</v>
      </c>
      <c r="E28" s="32"/>
      <c r="F28" s="6"/>
      <c r="G28" s="6">
        <f>G29</f>
        <v>456764.08</v>
      </c>
      <c r="H28" s="6">
        <f>H29</f>
        <v>456764.08</v>
      </c>
      <c r="I28" s="6"/>
      <c r="J28" s="12">
        <f t="shared" si="5"/>
        <v>0</v>
      </c>
      <c r="K28" s="12"/>
    </row>
    <row r="29" spans="1:11" ht="15" customHeight="1" x14ac:dyDescent="0.25">
      <c r="A29" s="31" t="s">
        <v>9</v>
      </c>
      <c r="B29" s="32" t="s">
        <v>7</v>
      </c>
      <c r="C29" s="32" t="s">
        <v>8</v>
      </c>
      <c r="D29" s="32" t="s">
        <v>89</v>
      </c>
      <c r="E29" s="32" t="s">
        <v>10</v>
      </c>
      <c r="F29" s="6"/>
      <c r="G29" s="6">
        <v>456764.08</v>
      </c>
      <c r="H29" s="6">
        <v>456764.08</v>
      </c>
      <c r="I29" s="6"/>
      <c r="J29" s="12">
        <f t="shared" si="5"/>
        <v>0</v>
      </c>
      <c r="K29" s="12"/>
    </row>
    <row r="30" spans="1:11" ht="30.75" customHeight="1" x14ac:dyDescent="0.25">
      <c r="A30" s="9" t="s">
        <v>46</v>
      </c>
      <c r="B30" s="32">
        <v>51</v>
      </c>
      <c r="C30" s="32">
        <v>0</v>
      </c>
      <c r="D30" s="32">
        <v>11</v>
      </c>
      <c r="E30" s="32"/>
      <c r="F30" s="6">
        <f t="shared" ref="F30" si="19">F31</f>
        <v>5200452</v>
      </c>
      <c r="G30" s="6">
        <f t="shared" ref="G30:I30" si="20">G31</f>
        <v>15243065</v>
      </c>
      <c r="H30" s="6">
        <f t="shared" si="20"/>
        <v>15243065</v>
      </c>
      <c r="I30" s="6">
        <f t="shared" si="20"/>
        <v>5107140</v>
      </c>
      <c r="J30" s="12">
        <f t="shared" si="5"/>
        <v>33.504679013046264</v>
      </c>
      <c r="K30" s="12">
        <f t="shared" si="6"/>
        <v>98.205694428099704</v>
      </c>
    </row>
    <row r="31" spans="1:11" ht="15" customHeight="1" x14ac:dyDescent="0.25">
      <c r="A31" s="9" t="s">
        <v>9</v>
      </c>
      <c r="B31" s="32">
        <v>51</v>
      </c>
      <c r="C31" s="32">
        <v>0</v>
      </c>
      <c r="D31" s="32">
        <v>11</v>
      </c>
      <c r="E31" s="32">
        <v>851</v>
      </c>
      <c r="F31" s="6">
        <v>5200452</v>
      </c>
      <c r="G31" s="6">
        <v>15243065</v>
      </c>
      <c r="H31" s="6">
        <v>15243065</v>
      </c>
      <c r="I31" s="6">
        <v>5107140</v>
      </c>
      <c r="J31" s="12">
        <f t="shared" si="5"/>
        <v>33.504679013046264</v>
      </c>
      <c r="K31" s="12">
        <f t="shared" si="6"/>
        <v>98.205694428099704</v>
      </c>
    </row>
    <row r="32" spans="1:11" ht="15.75" customHeight="1" x14ac:dyDescent="0.25">
      <c r="A32" s="9" t="s">
        <v>24</v>
      </c>
      <c r="B32" s="32">
        <v>51</v>
      </c>
      <c r="C32" s="32">
        <v>0</v>
      </c>
      <c r="D32" s="32">
        <v>12</v>
      </c>
      <c r="E32" s="32"/>
      <c r="F32" s="6">
        <f t="shared" ref="F32" si="21">F33</f>
        <v>70000</v>
      </c>
      <c r="G32" s="6">
        <f t="shared" ref="G32:I32" si="22">G33</f>
        <v>156000</v>
      </c>
      <c r="H32" s="6">
        <f t="shared" si="22"/>
        <v>156000</v>
      </c>
      <c r="I32" s="6">
        <f t="shared" si="22"/>
        <v>74000</v>
      </c>
      <c r="J32" s="12">
        <f t="shared" si="5"/>
        <v>47.435897435897431</v>
      </c>
      <c r="K32" s="12">
        <f t="shared" si="6"/>
        <v>105.71428571428572</v>
      </c>
    </row>
    <row r="33" spans="1:11" ht="15" customHeight="1" x14ac:dyDescent="0.25">
      <c r="A33" s="9" t="s">
        <v>9</v>
      </c>
      <c r="B33" s="32">
        <v>51</v>
      </c>
      <c r="C33" s="32">
        <v>0</v>
      </c>
      <c r="D33" s="32">
        <v>12</v>
      </c>
      <c r="E33" s="32">
        <v>851</v>
      </c>
      <c r="F33" s="6">
        <v>70000</v>
      </c>
      <c r="G33" s="6">
        <v>156000</v>
      </c>
      <c r="H33" s="6">
        <v>156000</v>
      </c>
      <c r="I33" s="6">
        <v>74000</v>
      </c>
      <c r="J33" s="12">
        <f t="shared" si="5"/>
        <v>47.435897435897431</v>
      </c>
      <c r="K33" s="12">
        <f t="shared" si="6"/>
        <v>105.71428571428572</v>
      </c>
    </row>
    <row r="34" spans="1:11" ht="33.75" customHeight="1" x14ac:dyDescent="0.25">
      <c r="A34" s="9" t="s">
        <v>86</v>
      </c>
      <c r="B34" s="32" t="s">
        <v>7</v>
      </c>
      <c r="C34" s="32" t="s">
        <v>8</v>
      </c>
      <c r="D34" s="32" t="s">
        <v>87</v>
      </c>
      <c r="E34" s="32"/>
      <c r="F34" s="6"/>
      <c r="G34" s="6">
        <f>G35</f>
        <v>217485.65</v>
      </c>
      <c r="H34" s="6">
        <f>H35</f>
        <v>217485.65</v>
      </c>
      <c r="I34" s="6"/>
      <c r="J34" s="12">
        <f t="shared" si="5"/>
        <v>0</v>
      </c>
      <c r="K34" s="12"/>
    </row>
    <row r="35" spans="1:11" ht="15" customHeight="1" x14ac:dyDescent="0.25">
      <c r="A35" s="9" t="s">
        <v>9</v>
      </c>
      <c r="B35" s="32" t="s">
        <v>7</v>
      </c>
      <c r="C35" s="32" t="s">
        <v>8</v>
      </c>
      <c r="D35" s="32" t="s">
        <v>87</v>
      </c>
      <c r="E35" s="32" t="s">
        <v>10</v>
      </c>
      <c r="F35" s="6"/>
      <c r="G35" s="6">
        <v>217485.65</v>
      </c>
      <c r="H35" s="6">
        <v>217485.65</v>
      </c>
      <c r="I35" s="6"/>
      <c r="J35" s="12">
        <f t="shared" si="5"/>
        <v>0</v>
      </c>
      <c r="K35" s="12"/>
    </row>
    <row r="36" spans="1:11" ht="30.75" customHeight="1" x14ac:dyDescent="0.25">
      <c r="A36" s="43" t="s">
        <v>98</v>
      </c>
      <c r="B36" s="32" t="s">
        <v>7</v>
      </c>
      <c r="C36" s="32" t="s">
        <v>8</v>
      </c>
      <c r="D36" s="32" t="s">
        <v>99</v>
      </c>
      <c r="E36" s="32"/>
      <c r="F36" s="49"/>
      <c r="G36" s="6">
        <f>G37</f>
        <v>75000</v>
      </c>
      <c r="H36" s="6">
        <f>H37</f>
        <v>75000</v>
      </c>
      <c r="I36" s="6">
        <f>I37</f>
        <v>0</v>
      </c>
      <c r="J36" s="12">
        <f t="shared" si="5"/>
        <v>0</v>
      </c>
      <c r="K36" s="12"/>
    </row>
    <row r="37" spans="1:11" ht="15" customHeight="1" x14ac:dyDescent="0.25">
      <c r="A37" s="31" t="s">
        <v>9</v>
      </c>
      <c r="B37" s="32" t="s">
        <v>7</v>
      </c>
      <c r="C37" s="32" t="s">
        <v>8</v>
      </c>
      <c r="D37" s="32" t="s">
        <v>99</v>
      </c>
      <c r="E37" s="32" t="s">
        <v>10</v>
      </c>
      <c r="F37" s="49"/>
      <c r="G37" s="6">
        <v>75000</v>
      </c>
      <c r="H37" s="6">
        <v>75000</v>
      </c>
      <c r="I37" s="6"/>
      <c r="J37" s="12">
        <f t="shared" si="5"/>
        <v>0</v>
      </c>
      <c r="K37" s="12"/>
    </row>
    <row r="38" spans="1:11" ht="15.75" customHeight="1" x14ac:dyDescent="0.25">
      <c r="A38" s="4" t="s">
        <v>38</v>
      </c>
      <c r="B38" s="11">
        <v>51</v>
      </c>
      <c r="C38" s="11">
        <v>2</v>
      </c>
      <c r="D38" s="11"/>
      <c r="E38" s="32"/>
      <c r="F38" s="8">
        <f t="shared" ref="F38" si="23">F43+F45+F39+F41+F47</f>
        <v>12578970.08</v>
      </c>
      <c r="G38" s="8">
        <f>G43+G45+G39+G41+G47</f>
        <v>35727503.939999998</v>
      </c>
      <c r="H38" s="8">
        <f>H43+H45+H39+H41+H47</f>
        <v>35727503.939999998</v>
      </c>
      <c r="I38" s="8">
        <f t="shared" ref="I38" si="24">I43+I45+I39+I41+I47</f>
        <v>17367853.220000003</v>
      </c>
      <c r="J38" s="12">
        <f t="shared" si="5"/>
        <v>48.611997214155238</v>
      </c>
      <c r="K38" s="12">
        <f t="shared" si="6"/>
        <v>138.07055036734775</v>
      </c>
    </row>
    <row r="39" spans="1:11" ht="15" customHeight="1" x14ac:dyDescent="0.25">
      <c r="A39" s="9" t="s">
        <v>72</v>
      </c>
      <c r="B39" s="32">
        <v>51</v>
      </c>
      <c r="C39" s="32">
        <v>2</v>
      </c>
      <c r="D39" s="32" t="s">
        <v>71</v>
      </c>
      <c r="E39" s="32"/>
      <c r="F39" s="6">
        <f t="shared" ref="F39:F41" si="25">F40</f>
        <v>0</v>
      </c>
      <c r="G39" s="6">
        <f t="shared" ref="G39:I41" si="26">G40</f>
        <v>2902860</v>
      </c>
      <c r="H39" s="6">
        <f t="shared" si="26"/>
        <v>2902860</v>
      </c>
      <c r="I39" s="6">
        <f t="shared" si="26"/>
        <v>2753997.16</v>
      </c>
      <c r="J39" s="12">
        <f t="shared" si="5"/>
        <v>94.871856031637776</v>
      </c>
      <c r="K39" s="12"/>
    </row>
    <row r="40" spans="1:11" ht="15" customHeight="1" x14ac:dyDescent="0.25">
      <c r="A40" s="9" t="s">
        <v>9</v>
      </c>
      <c r="B40" s="32">
        <v>51</v>
      </c>
      <c r="C40" s="32">
        <v>2</v>
      </c>
      <c r="D40" s="32" t="s">
        <v>71</v>
      </c>
      <c r="E40" s="32">
        <v>851</v>
      </c>
      <c r="F40" s="6"/>
      <c r="G40" s="6">
        <v>2902860</v>
      </c>
      <c r="H40" s="6">
        <v>2902860</v>
      </c>
      <c r="I40" s="6">
        <v>2753997.16</v>
      </c>
      <c r="J40" s="12">
        <f t="shared" si="5"/>
        <v>94.871856031637776</v>
      </c>
      <c r="K40" s="12"/>
    </row>
    <row r="41" spans="1:11" ht="15" customHeight="1" x14ac:dyDescent="0.25">
      <c r="A41" s="9" t="s">
        <v>48</v>
      </c>
      <c r="B41" s="32">
        <v>51</v>
      </c>
      <c r="C41" s="32">
        <v>2</v>
      </c>
      <c r="D41" s="32" t="s">
        <v>47</v>
      </c>
      <c r="E41" s="32"/>
      <c r="F41" s="6">
        <f t="shared" si="25"/>
        <v>107458</v>
      </c>
      <c r="G41" s="6">
        <f t="shared" si="26"/>
        <v>0</v>
      </c>
      <c r="H41" s="6">
        <f t="shared" si="26"/>
        <v>0</v>
      </c>
      <c r="I41" s="6">
        <f t="shared" si="26"/>
        <v>0</v>
      </c>
      <c r="J41" s="12"/>
      <c r="K41" s="12">
        <f t="shared" si="6"/>
        <v>0</v>
      </c>
    </row>
    <row r="42" spans="1:11" ht="15" customHeight="1" x14ac:dyDescent="0.25">
      <c r="A42" s="9" t="s">
        <v>9</v>
      </c>
      <c r="B42" s="32">
        <v>51</v>
      </c>
      <c r="C42" s="32">
        <v>2</v>
      </c>
      <c r="D42" s="32" t="s">
        <v>47</v>
      </c>
      <c r="E42" s="32">
        <v>851</v>
      </c>
      <c r="F42" s="6">
        <v>107458</v>
      </c>
      <c r="G42" s="6"/>
      <c r="H42" s="6"/>
      <c r="I42" s="6"/>
      <c r="J42" s="12"/>
      <c r="K42" s="12">
        <f t="shared" si="6"/>
        <v>0</v>
      </c>
    </row>
    <row r="43" spans="1:11" ht="16.5" customHeight="1" x14ac:dyDescent="0.25">
      <c r="A43" s="4" t="s">
        <v>78</v>
      </c>
      <c r="B43" s="11">
        <v>51</v>
      </c>
      <c r="C43" s="11">
        <v>2</v>
      </c>
      <c r="D43" s="11" t="s">
        <v>12</v>
      </c>
      <c r="E43" s="32"/>
      <c r="F43" s="8">
        <f t="shared" ref="F43:F45" si="27">F44</f>
        <v>53100</v>
      </c>
      <c r="G43" s="8">
        <f>G44</f>
        <v>122400</v>
      </c>
      <c r="H43" s="8">
        <f>H44</f>
        <v>122400</v>
      </c>
      <c r="I43" s="8">
        <f t="shared" ref="I43:I45" si="28">I44</f>
        <v>58500</v>
      </c>
      <c r="J43" s="12">
        <f t="shared" si="5"/>
        <v>47.794117647058826</v>
      </c>
      <c r="K43" s="12">
        <f t="shared" si="6"/>
        <v>110.16949152542372</v>
      </c>
    </row>
    <row r="44" spans="1:11" ht="15" customHeight="1" x14ac:dyDescent="0.25">
      <c r="A44" s="9" t="s">
        <v>9</v>
      </c>
      <c r="B44" s="32">
        <v>51</v>
      </c>
      <c r="C44" s="32">
        <v>2</v>
      </c>
      <c r="D44" s="32">
        <v>13</v>
      </c>
      <c r="E44" s="32">
        <v>851</v>
      </c>
      <c r="F44" s="6">
        <v>53100</v>
      </c>
      <c r="G44" s="6">
        <v>122400</v>
      </c>
      <c r="H44" s="6">
        <v>122400</v>
      </c>
      <c r="I44" s="6">
        <v>58500</v>
      </c>
      <c r="J44" s="12">
        <f t="shared" si="5"/>
        <v>47.794117647058826</v>
      </c>
      <c r="K44" s="12">
        <f t="shared" si="6"/>
        <v>110.16949152542372</v>
      </c>
    </row>
    <row r="45" spans="1:11" ht="30.75" customHeight="1" x14ac:dyDescent="0.25">
      <c r="A45" s="4" t="s">
        <v>17</v>
      </c>
      <c r="B45" s="11">
        <v>51</v>
      </c>
      <c r="C45" s="11">
        <v>2</v>
      </c>
      <c r="D45" s="11" t="s">
        <v>73</v>
      </c>
      <c r="E45" s="32"/>
      <c r="F45" s="8">
        <f t="shared" si="27"/>
        <v>12086597.08</v>
      </c>
      <c r="G45" s="8">
        <f>G46</f>
        <v>32421248.940000001</v>
      </c>
      <c r="H45" s="8">
        <f>H46</f>
        <v>32421248.940000001</v>
      </c>
      <c r="I45" s="8">
        <f t="shared" si="28"/>
        <v>14276231.890000001</v>
      </c>
      <c r="J45" s="12">
        <f t="shared" si="5"/>
        <v>44.03356550643727</v>
      </c>
      <c r="K45" s="12">
        <f t="shared" si="6"/>
        <v>118.11622241981779</v>
      </c>
    </row>
    <row r="46" spans="1:11" ht="15" customHeight="1" x14ac:dyDescent="0.25">
      <c r="A46" s="9" t="s">
        <v>9</v>
      </c>
      <c r="B46" s="32">
        <v>51</v>
      </c>
      <c r="C46" s="32">
        <v>2</v>
      </c>
      <c r="D46" s="32">
        <v>14</v>
      </c>
      <c r="E46" s="32">
        <v>851</v>
      </c>
      <c r="F46" s="6">
        <v>12086597.08</v>
      </c>
      <c r="G46" s="6">
        <v>32421248.940000001</v>
      </c>
      <c r="H46" s="6">
        <v>32421248.940000001</v>
      </c>
      <c r="I46" s="6">
        <v>14276231.890000001</v>
      </c>
      <c r="J46" s="12">
        <f t="shared" si="5"/>
        <v>44.03356550643727</v>
      </c>
      <c r="K46" s="12">
        <f t="shared" si="6"/>
        <v>118.11622241981779</v>
      </c>
    </row>
    <row r="47" spans="1:11" ht="33.75" customHeight="1" x14ac:dyDescent="0.25">
      <c r="A47" s="41" t="s">
        <v>83</v>
      </c>
      <c r="B47" s="32" t="s">
        <v>7</v>
      </c>
      <c r="C47" s="32" t="s">
        <v>84</v>
      </c>
      <c r="D47" s="32" t="s">
        <v>85</v>
      </c>
      <c r="E47" s="32"/>
      <c r="F47" s="6">
        <f>F48</f>
        <v>331815</v>
      </c>
      <c r="G47" s="6">
        <f>G48</f>
        <v>280995</v>
      </c>
      <c r="H47" s="6">
        <f>H48</f>
        <v>280995</v>
      </c>
      <c r="I47" s="6">
        <f>I48</f>
        <v>279124.17</v>
      </c>
      <c r="J47" s="12">
        <f t="shared" si="5"/>
        <v>99.334212352532958</v>
      </c>
      <c r="K47" s="12">
        <f t="shared" si="6"/>
        <v>84.120419510872011</v>
      </c>
    </row>
    <row r="48" spans="1:11" ht="15" customHeight="1" x14ac:dyDescent="0.25">
      <c r="A48" s="9" t="s">
        <v>9</v>
      </c>
      <c r="B48" s="32" t="s">
        <v>7</v>
      </c>
      <c r="C48" s="32" t="s">
        <v>84</v>
      </c>
      <c r="D48" s="32" t="s">
        <v>85</v>
      </c>
      <c r="E48" s="32" t="s">
        <v>10</v>
      </c>
      <c r="F48" s="6">
        <v>331815</v>
      </c>
      <c r="G48" s="6">
        <v>280995</v>
      </c>
      <c r="H48" s="6">
        <v>280995</v>
      </c>
      <c r="I48" s="6">
        <v>279124.17</v>
      </c>
      <c r="J48" s="12">
        <f t="shared" si="5"/>
        <v>99.334212352532958</v>
      </c>
      <c r="K48" s="12">
        <f t="shared" si="6"/>
        <v>84.120419510872011</v>
      </c>
    </row>
    <row r="49" spans="1:11" ht="33.75" customHeight="1" x14ac:dyDescent="0.25">
      <c r="A49" s="4" t="s">
        <v>39</v>
      </c>
      <c r="B49" s="11">
        <v>51</v>
      </c>
      <c r="C49" s="11">
        <v>3</v>
      </c>
      <c r="D49" s="10"/>
      <c r="E49" s="32"/>
      <c r="F49" s="8">
        <f t="shared" ref="F49:F50" si="29">F50</f>
        <v>0</v>
      </c>
      <c r="G49" s="8">
        <f>G50</f>
        <v>5000</v>
      </c>
      <c r="H49" s="8">
        <f>H50</f>
        <v>5000</v>
      </c>
      <c r="I49" s="8">
        <f t="shared" ref="I49:I50" si="30">I50</f>
        <v>0</v>
      </c>
      <c r="J49" s="12">
        <f t="shared" si="5"/>
        <v>0</v>
      </c>
      <c r="K49" s="12"/>
    </row>
    <row r="50" spans="1:11" ht="45.75" customHeight="1" x14ac:dyDescent="0.25">
      <c r="A50" s="4" t="s">
        <v>18</v>
      </c>
      <c r="B50" s="11">
        <v>51</v>
      </c>
      <c r="C50" s="11">
        <v>3</v>
      </c>
      <c r="D50" s="10" t="s">
        <v>70</v>
      </c>
      <c r="E50" s="32"/>
      <c r="F50" s="8">
        <f t="shared" si="29"/>
        <v>0</v>
      </c>
      <c r="G50" s="8">
        <f>G51</f>
        <v>5000</v>
      </c>
      <c r="H50" s="8">
        <f>H51</f>
        <v>5000</v>
      </c>
      <c r="I50" s="8">
        <f t="shared" si="30"/>
        <v>0</v>
      </c>
      <c r="J50" s="12">
        <f t="shared" si="5"/>
        <v>0</v>
      </c>
      <c r="K50" s="12"/>
    </row>
    <row r="51" spans="1:11" ht="15" customHeight="1" x14ac:dyDescent="0.25">
      <c r="A51" s="9" t="s">
        <v>9</v>
      </c>
      <c r="B51" s="32">
        <v>51</v>
      </c>
      <c r="C51" s="32">
        <v>3</v>
      </c>
      <c r="D51" s="32">
        <v>16</v>
      </c>
      <c r="E51" s="32">
        <v>851</v>
      </c>
      <c r="F51" s="6"/>
      <c r="G51" s="6">
        <v>5000</v>
      </c>
      <c r="H51" s="6">
        <v>5000</v>
      </c>
      <c r="I51" s="6"/>
      <c r="J51" s="12">
        <f t="shared" si="5"/>
        <v>0</v>
      </c>
      <c r="K51" s="12"/>
    </row>
    <row r="52" spans="1:11" ht="32.25" customHeight="1" x14ac:dyDescent="0.25">
      <c r="A52" s="4" t="s">
        <v>40</v>
      </c>
      <c r="B52" s="11">
        <v>51</v>
      </c>
      <c r="C52" s="11">
        <v>4</v>
      </c>
      <c r="D52" s="11"/>
      <c r="E52" s="32"/>
      <c r="F52" s="8">
        <f t="shared" ref="F52:F53" si="31">F53</f>
        <v>196942.07</v>
      </c>
      <c r="G52" s="8">
        <f t="shared" ref="G52:I53" si="32">G53</f>
        <v>4386786</v>
      </c>
      <c r="H52" s="8">
        <f t="shared" si="32"/>
        <v>4386786</v>
      </c>
      <c r="I52" s="8">
        <f t="shared" si="32"/>
        <v>1682321.85</v>
      </c>
      <c r="J52" s="12">
        <f t="shared" si="5"/>
        <v>38.349758798354877</v>
      </c>
      <c r="K52" s="12">
        <f t="shared" si="6"/>
        <v>854.22167543988951</v>
      </c>
    </row>
    <row r="53" spans="1:11" ht="30" x14ac:dyDescent="0.25">
      <c r="A53" s="4" t="s">
        <v>19</v>
      </c>
      <c r="B53" s="11">
        <v>51</v>
      </c>
      <c r="C53" s="11">
        <v>4</v>
      </c>
      <c r="D53" s="11" t="s">
        <v>69</v>
      </c>
      <c r="E53" s="32"/>
      <c r="F53" s="8">
        <f t="shared" si="31"/>
        <v>196942.07</v>
      </c>
      <c r="G53" s="8">
        <f t="shared" ref="G53" si="33">G54</f>
        <v>4386786</v>
      </c>
      <c r="H53" s="8">
        <f t="shared" si="32"/>
        <v>4386786</v>
      </c>
      <c r="I53" s="8">
        <f t="shared" si="32"/>
        <v>1682321.85</v>
      </c>
      <c r="J53" s="12">
        <f t="shared" si="5"/>
        <v>38.349758798354877</v>
      </c>
      <c r="K53" s="12">
        <f t="shared" si="6"/>
        <v>854.22167543988951</v>
      </c>
    </row>
    <row r="54" spans="1:11" ht="15" customHeight="1" x14ac:dyDescent="0.25">
      <c r="A54" s="9" t="s">
        <v>9</v>
      </c>
      <c r="B54" s="32">
        <v>51</v>
      </c>
      <c r="C54" s="32">
        <v>4</v>
      </c>
      <c r="D54" s="32">
        <v>20</v>
      </c>
      <c r="E54" s="32">
        <v>851</v>
      </c>
      <c r="F54" s="6">
        <v>196942.07</v>
      </c>
      <c r="G54" s="6">
        <v>4386786</v>
      </c>
      <c r="H54" s="6">
        <v>4386786</v>
      </c>
      <c r="I54" s="6">
        <v>1682321.85</v>
      </c>
      <c r="J54" s="12">
        <f t="shared" si="5"/>
        <v>38.349758798354877</v>
      </c>
      <c r="K54" s="12">
        <f t="shared" si="6"/>
        <v>854.22167543988951</v>
      </c>
    </row>
    <row r="55" spans="1:11" x14ac:dyDescent="0.25">
      <c r="A55" s="4" t="s">
        <v>41</v>
      </c>
      <c r="B55" s="11">
        <v>51</v>
      </c>
      <c r="C55" s="11">
        <v>5</v>
      </c>
      <c r="D55" s="10"/>
      <c r="E55" s="32"/>
      <c r="F55" s="8">
        <f t="shared" ref="F55" si="34">F56+F58</f>
        <v>4129872.0700000003</v>
      </c>
      <c r="G55" s="8">
        <f t="shared" ref="G55:I55" si="35">G56+G58</f>
        <v>16196900</v>
      </c>
      <c r="H55" s="8">
        <f t="shared" si="35"/>
        <v>16196900</v>
      </c>
      <c r="I55" s="8">
        <f t="shared" si="35"/>
        <v>1820354.9</v>
      </c>
      <c r="J55" s="12">
        <f t="shared" si="5"/>
        <v>11.238909297458155</v>
      </c>
      <c r="K55" s="12">
        <f t="shared" si="6"/>
        <v>44.077755173660861</v>
      </c>
    </row>
    <row r="56" spans="1:11" ht="33.75" customHeight="1" x14ac:dyDescent="0.25">
      <c r="A56" s="31" t="s">
        <v>68</v>
      </c>
      <c r="B56" s="11">
        <v>51</v>
      </c>
      <c r="C56" s="11">
        <v>5</v>
      </c>
      <c r="D56" s="10" t="s">
        <v>66</v>
      </c>
      <c r="E56" s="32"/>
      <c r="F56" s="8">
        <f t="shared" ref="F56" si="36">F57</f>
        <v>1569872.07</v>
      </c>
      <c r="G56" s="8">
        <f>G57</f>
        <v>3468800</v>
      </c>
      <c r="H56" s="8">
        <f>H57</f>
        <v>3468800</v>
      </c>
      <c r="I56" s="8">
        <f t="shared" ref="I56" si="37">I57</f>
        <v>1820354.9</v>
      </c>
      <c r="J56" s="12">
        <f t="shared" si="5"/>
        <v>52.477943380996308</v>
      </c>
      <c r="K56" s="12">
        <f t="shared" si="6"/>
        <v>115.95562051116686</v>
      </c>
    </row>
    <row r="57" spans="1:11" ht="15" customHeight="1" x14ac:dyDescent="0.25">
      <c r="A57" s="9" t="s">
        <v>9</v>
      </c>
      <c r="B57" s="32">
        <v>51</v>
      </c>
      <c r="C57" s="32">
        <v>5</v>
      </c>
      <c r="D57" s="32">
        <v>17</v>
      </c>
      <c r="E57" s="32">
        <v>851</v>
      </c>
      <c r="F57" s="6">
        <v>1569872.07</v>
      </c>
      <c r="G57" s="6">
        <v>3468800</v>
      </c>
      <c r="H57" s="6">
        <v>3468800</v>
      </c>
      <c r="I57" s="6">
        <v>1820354.9</v>
      </c>
      <c r="J57" s="12">
        <f t="shared" si="5"/>
        <v>52.477943380996308</v>
      </c>
      <c r="K57" s="12">
        <f t="shared" si="6"/>
        <v>115.95562051116686</v>
      </c>
    </row>
    <row r="58" spans="1:11" ht="30" customHeight="1" x14ac:dyDescent="0.25">
      <c r="A58" s="4" t="s">
        <v>20</v>
      </c>
      <c r="B58" s="11">
        <v>51</v>
      </c>
      <c r="C58" s="11">
        <v>5</v>
      </c>
      <c r="D58" s="10" t="s">
        <v>67</v>
      </c>
      <c r="E58" s="11"/>
      <c r="F58" s="8">
        <f t="shared" ref="F58" si="38">F59</f>
        <v>2560000</v>
      </c>
      <c r="G58" s="8">
        <f>G59</f>
        <v>12728100</v>
      </c>
      <c r="H58" s="8">
        <f>H59</f>
        <v>12728100</v>
      </c>
      <c r="I58" s="8">
        <f t="shared" ref="I58" si="39">I59</f>
        <v>0</v>
      </c>
      <c r="J58" s="12">
        <f t="shared" si="5"/>
        <v>0</v>
      </c>
      <c r="K58" s="12">
        <f t="shared" si="6"/>
        <v>0</v>
      </c>
    </row>
    <row r="59" spans="1:11" ht="15" customHeight="1" x14ac:dyDescent="0.25">
      <c r="A59" s="4" t="s">
        <v>9</v>
      </c>
      <c r="B59" s="11">
        <v>51</v>
      </c>
      <c r="C59" s="11">
        <v>5</v>
      </c>
      <c r="D59" s="10" t="s">
        <v>67</v>
      </c>
      <c r="E59" s="11">
        <v>851</v>
      </c>
      <c r="F59" s="6">
        <v>2560000</v>
      </c>
      <c r="G59" s="6">
        <v>12728100</v>
      </c>
      <c r="H59" s="6">
        <v>12728100</v>
      </c>
      <c r="I59" s="6"/>
      <c r="J59" s="12">
        <f t="shared" si="5"/>
        <v>0</v>
      </c>
      <c r="K59" s="12">
        <f t="shared" si="6"/>
        <v>0</v>
      </c>
    </row>
    <row r="60" spans="1:11" ht="30" customHeight="1" x14ac:dyDescent="0.25">
      <c r="A60" s="4" t="s">
        <v>43</v>
      </c>
      <c r="B60" s="11">
        <v>51</v>
      </c>
      <c r="C60" s="11">
        <v>6</v>
      </c>
      <c r="D60" s="11"/>
      <c r="E60" s="32"/>
      <c r="F60" s="8">
        <f t="shared" ref="F60:F61" si="40">F61</f>
        <v>3942022.28</v>
      </c>
      <c r="G60" s="8">
        <f>G61</f>
        <v>7323019.2000000002</v>
      </c>
      <c r="H60" s="8">
        <f>H61</f>
        <v>7323019.2000000002</v>
      </c>
      <c r="I60" s="8">
        <f t="shared" ref="I60:I61" si="41">I61</f>
        <v>7323019.2000000002</v>
      </c>
      <c r="J60" s="12">
        <f t="shared" si="5"/>
        <v>100</v>
      </c>
      <c r="K60" s="12">
        <f t="shared" si="6"/>
        <v>185.7680824675603</v>
      </c>
    </row>
    <row r="61" spans="1:11" ht="30" customHeight="1" x14ac:dyDescent="0.25">
      <c r="A61" s="4" t="s">
        <v>21</v>
      </c>
      <c r="B61" s="11">
        <v>51</v>
      </c>
      <c r="C61" s="11">
        <v>6</v>
      </c>
      <c r="D61" s="11" t="s">
        <v>65</v>
      </c>
      <c r="E61" s="32"/>
      <c r="F61" s="8">
        <f t="shared" si="40"/>
        <v>3942022.28</v>
      </c>
      <c r="G61" s="8">
        <f>G62</f>
        <v>7323019.2000000002</v>
      </c>
      <c r="H61" s="8">
        <f>H62</f>
        <v>7323019.2000000002</v>
      </c>
      <c r="I61" s="8">
        <f t="shared" si="41"/>
        <v>7323019.2000000002</v>
      </c>
      <c r="J61" s="12">
        <f t="shared" si="5"/>
        <v>100</v>
      </c>
      <c r="K61" s="12">
        <f t="shared" si="6"/>
        <v>185.7680824675603</v>
      </c>
    </row>
    <row r="62" spans="1:11" ht="15" customHeight="1" x14ac:dyDescent="0.25">
      <c r="A62" s="9" t="s">
        <v>9</v>
      </c>
      <c r="B62" s="32">
        <v>51</v>
      </c>
      <c r="C62" s="32">
        <v>6</v>
      </c>
      <c r="D62" s="32">
        <v>19</v>
      </c>
      <c r="E62" s="32">
        <v>851</v>
      </c>
      <c r="F62" s="6">
        <v>3942022.28</v>
      </c>
      <c r="G62" s="6">
        <v>7323019.2000000002</v>
      </c>
      <c r="H62" s="6">
        <v>7323019.2000000002</v>
      </c>
      <c r="I62" s="6">
        <v>7323019.2000000002</v>
      </c>
      <c r="J62" s="12">
        <f t="shared" si="5"/>
        <v>100</v>
      </c>
      <c r="K62" s="12">
        <f t="shared" si="6"/>
        <v>185.7680824675603</v>
      </c>
    </row>
    <row r="63" spans="1:11" s="3" customFormat="1" ht="28.5" x14ac:dyDescent="0.25">
      <c r="A63" s="13" t="s">
        <v>42</v>
      </c>
      <c r="B63" s="33">
        <v>52</v>
      </c>
      <c r="C63" s="33"/>
      <c r="D63" s="33"/>
      <c r="E63" s="34"/>
      <c r="F63" s="14">
        <f>F68+F70+F72+F74+F76+F78+F82+F80+F84</f>
        <v>104601500.29000001</v>
      </c>
      <c r="G63" s="14">
        <f>G64+G66+G68+G70+G72+G74+G76+G78+G82+G80+G84</f>
        <v>224971832.78</v>
      </c>
      <c r="H63" s="14">
        <f>H64+H66+H68+H70+H72+H74+H76+H78+H82+H80+H84</f>
        <v>337912180.20999998</v>
      </c>
      <c r="I63" s="14">
        <f>I64+I66+I68+I70+I72+I74+I76+I78+I82+I80+I84</f>
        <v>115762579.13000001</v>
      </c>
      <c r="J63" s="12">
        <f t="shared" si="5"/>
        <v>34.258184791698788</v>
      </c>
      <c r="K63" s="12">
        <f t="shared" si="6"/>
        <v>110.67009441457027</v>
      </c>
    </row>
    <row r="64" spans="1:11" x14ac:dyDescent="0.25">
      <c r="A64" s="7" t="s">
        <v>93</v>
      </c>
      <c r="B64" s="10" t="s">
        <v>80</v>
      </c>
      <c r="C64" s="10" t="s">
        <v>8</v>
      </c>
      <c r="D64" s="42" t="s">
        <v>95</v>
      </c>
      <c r="E64" s="15"/>
      <c r="F64" s="49"/>
      <c r="G64" s="8">
        <f>G65</f>
        <v>350729.29</v>
      </c>
      <c r="H64" s="8">
        <f>H65</f>
        <v>350729.29</v>
      </c>
      <c r="I64" s="8">
        <f>I65</f>
        <v>350729.2</v>
      </c>
      <c r="J64" s="12">
        <f t="shared" si="5"/>
        <v>99.999974339183368</v>
      </c>
      <c r="K64" s="12"/>
    </row>
    <row r="65" spans="1:11" x14ac:dyDescent="0.25">
      <c r="A65" s="31" t="s">
        <v>94</v>
      </c>
      <c r="B65" s="10" t="s">
        <v>80</v>
      </c>
      <c r="C65" s="10" t="s">
        <v>8</v>
      </c>
      <c r="D65" s="42" t="s">
        <v>95</v>
      </c>
      <c r="E65" s="15">
        <v>852</v>
      </c>
      <c r="F65" s="49"/>
      <c r="G65" s="8">
        <v>350729.29</v>
      </c>
      <c r="H65" s="8">
        <v>350729.29</v>
      </c>
      <c r="I65" s="8">
        <v>350729.2</v>
      </c>
      <c r="J65" s="12">
        <f t="shared" si="5"/>
        <v>99.999974339183368</v>
      </c>
      <c r="K65" s="12"/>
    </row>
    <row r="66" spans="1:11" ht="30" x14ac:dyDescent="0.25">
      <c r="A66" s="7" t="s">
        <v>96</v>
      </c>
      <c r="B66" s="10">
        <v>52</v>
      </c>
      <c r="C66" s="10">
        <v>0</v>
      </c>
      <c r="D66" s="42" t="s">
        <v>97</v>
      </c>
      <c r="E66" s="15"/>
      <c r="F66" s="49"/>
      <c r="G66" s="8">
        <f>G67</f>
        <v>225559.6</v>
      </c>
      <c r="H66" s="8">
        <f>H67</f>
        <v>225559.6</v>
      </c>
      <c r="I66" s="8">
        <f>I67</f>
        <v>0</v>
      </c>
      <c r="J66" s="12">
        <f t="shared" si="5"/>
        <v>0</v>
      </c>
      <c r="K66" s="12"/>
    </row>
    <row r="67" spans="1:11" x14ac:dyDescent="0.25">
      <c r="A67" s="31" t="s">
        <v>94</v>
      </c>
      <c r="B67" s="11">
        <v>52</v>
      </c>
      <c r="C67" s="11">
        <v>0</v>
      </c>
      <c r="D67" s="42" t="s">
        <v>97</v>
      </c>
      <c r="E67" s="15">
        <v>852</v>
      </c>
      <c r="F67" s="49"/>
      <c r="G67" s="8">
        <v>225559.6</v>
      </c>
      <c r="H67" s="8">
        <v>225559.6</v>
      </c>
      <c r="I67" s="8"/>
      <c r="J67" s="12">
        <f t="shared" si="5"/>
        <v>0</v>
      </c>
      <c r="K67" s="12"/>
    </row>
    <row r="68" spans="1:11" ht="30" x14ac:dyDescent="0.25">
      <c r="A68" s="4" t="s">
        <v>79</v>
      </c>
      <c r="B68" s="10" t="s">
        <v>80</v>
      </c>
      <c r="C68" s="10" t="s">
        <v>8</v>
      </c>
      <c r="D68" s="10" t="s">
        <v>81</v>
      </c>
      <c r="E68" s="35"/>
      <c r="F68" s="8">
        <f t="shared" ref="F68" si="42">F69</f>
        <v>508150.98</v>
      </c>
      <c r="G68" s="8">
        <f t="shared" ref="G68:I68" si="43">G69</f>
        <v>1043866.34</v>
      </c>
      <c r="H68" s="8">
        <f t="shared" si="43"/>
        <v>1043866.34</v>
      </c>
      <c r="I68" s="8">
        <f t="shared" si="43"/>
        <v>524361.86</v>
      </c>
      <c r="J68" s="12">
        <f t="shared" ref="J68:J95" si="44">I68/H68*100</f>
        <v>50.232662928857351</v>
      </c>
      <c r="K68" s="12">
        <f t="shared" ref="K68:K95" si="45">I68/F68*100</f>
        <v>103.1901699766475</v>
      </c>
    </row>
    <row r="69" spans="1:11" s="3" customFormat="1" ht="30" x14ac:dyDescent="0.25">
      <c r="A69" s="4" t="s">
        <v>23</v>
      </c>
      <c r="B69" s="10" t="s">
        <v>80</v>
      </c>
      <c r="C69" s="10" t="s">
        <v>8</v>
      </c>
      <c r="D69" s="10" t="s">
        <v>81</v>
      </c>
      <c r="E69" s="35" t="s">
        <v>82</v>
      </c>
      <c r="F69" s="8">
        <v>508150.98</v>
      </c>
      <c r="G69" s="8">
        <v>1043866.34</v>
      </c>
      <c r="H69" s="8">
        <v>1043866.34</v>
      </c>
      <c r="I69" s="8">
        <v>524361.86</v>
      </c>
      <c r="J69" s="12">
        <f t="shared" si="44"/>
        <v>50.232662928857351</v>
      </c>
      <c r="K69" s="12">
        <f t="shared" si="45"/>
        <v>103.1901699766475</v>
      </c>
    </row>
    <row r="70" spans="1:11" ht="30" x14ac:dyDescent="0.25">
      <c r="A70" s="4" t="s">
        <v>22</v>
      </c>
      <c r="B70" s="10">
        <v>52</v>
      </c>
      <c r="C70" s="10">
        <v>0</v>
      </c>
      <c r="D70" s="11" t="s">
        <v>52</v>
      </c>
      <c r="E70" s="35"/>
      <c r="F70" s="8">
        <f t="shared" ref="F70" si="46">F71</f>
        <v>9517264.5199999996</v>
      </c>
      <c r="G70" s="8">
        <f t="shared" ref="G70:I70" si="47">G71</f>
        <v>24459442</v>
      </c>
      <c r="H70" s="8">
        <f t="shared" si="47"/>
        <v>24459442</v>
      </c>
      <c r="I70" s="8">
        <f t="shared" si="47"/>
        <v>10947923.67</v>
      </c>
      <c r="J70" s="12">
        <f t="shared" si="44"/>
        <v>44.759498887995889</v>
      </c>
      <c r="K70" s="12">
        <f t="shared" si="45"/>
        <v>115.03225162013256</v>
      </c>
    </row>
    <row r="71" spans="1:11" ht="30" x14ac:dyDescent="0.25">
      <c r="A71" s="4" t="s">
        <v>23</v>
      </c>
      <c r="B71" s="11">
        <v>52</v>
      </c>
      <c r="C71" s="11">
        <v>0</v>
      </c>
      <c r="D71" s="11" t="s">
        <v>52</v>
      </c>
      <c r="E71" s="11">
        <v>852</v>
      </c>
      <c r="F71" s="6">
        <v>9517264.5199999996</v>
      </c>
      <c r="G71" s="6">
        <v>24459442</v>
      </c>
      <c r="H71" s="6">
        <v>24459442</v>
      </c>
      <c r="I71" s="6">
        <v>10947923.67</v>
      </c>
      <c r="J71" s="12">
        <f t="shared" si="44"/>
        <v>44.759498887995889</v>
      </c>
      <c r="K71" s="12">
        <f t="shared" si="45"/>
        <v>115.03225162013256</v>
      </c>
    </row>
    <row r="72" spans="1:11" ht="30" x14ac:dyDescent="0.25">
      <c r="A72" s="4" t="s">
        <v>64</v>
      </c>
      <c r="B72" s="11">
        <v>52</v>
      </c>
      <c r="C72" s="11">
        <v>0</v>
      </c>
      <c r="D72" s="10" t="s">
        <v>51</v>
      </c>
      <c r="E72" s="11"/>
      <c r="F72" s="8">
        <f t="shared" ref="F72" si="48">F73</f>
        <v>85176737.760000005</v>
      </c>
      <c r="G72" s="8">
        <f t="shared" ref="G72:I72" si="49">G73</f>
        <v>175637282.55000001</v>
      </c>
      <c r="H72" s="8">
        <f t="shared" si="49"/>
        <v>175724341.18000001</v>
      </c>
      <c r="I72" s="8">
        <f t="shared" si="49"/>
        <v>92950306.760000005</v>
      </c>
      <c r="J72" s="12">
        <f t="shared" si="44"/>
        <v>52.89552155144407</v>
      </c>
      <c r="K72" s="12">
        <f t="shared" si="45"/>
        <v>109.12639906673036</v>
      </c>
    </row>
    <row r="73" spans="1:11" ht="30" x14ac:dyDescent="0.25">
      <c r="A73" s="4" t="s">
        <v>23</v>
      </c>
      <c r="B73" s="11">
        <v>52</v>
      </c>
      <c r="C73" s="11">
        <v>0</v>
      </c>
      <c r="D73" s="11" t="s">
        <v>51</v>
      </c>
      <c r="E73" s="11">
        <v>852</v>
      </c>
      <c r="F73" s="6">
        <v>85176737.760000005</v>
      </c>
      <c r="G73" s="6">
        <v>175637282.55000001</v>
      </c>
      <c r="H73" s="6">
        <v>175724341.18000001</v>
      </c>
      <c r="I73" s="6">
        <v>92950306.760000005</v>
      </c>
      <c r="J73" s="12">
        <f t="shared" si="44"/>
        <v>52.89552155144407</v>
      </c>
      <c r="K73" s="12">
        <f t="shared" si="45"/>
        <v>109.12639906673036</v>
      </c>
    </row>
    <row r="74" spans="1:11" ht="17.25" customHeight="1" x14ac:dyDescent="0.25">
      <c r="A74" s="4" t="s">
        <v>24</v>
      </c>
      <c r="B74" s="11">
        <v>52</v>
      </c>
      <c r="C74" s="11">
        <v>0</v>
      </c>
      <c r="D74" s="10" t="s">
        <v>63</v>
      </c>
      <c r="E74" s="11"/>
      <c r="F74" s="8">
        <f t="shared" ref="F74" si="50">F75</f>
        <v>1804200</v>
      </c>
      <c r="G74" s="8">
        <f t="shared" ref="G74:I74" si="51">G75</f>
        <v>3746400</v>
      </c>
      <c r="H74" s="8">
        <f t="shared" si="51"/>
        <v>3746400</v>
      </c>
      <c r="I74" s="8">
        <f t="shared" si="51"/>
        <v>1773000</v>
      </c>
      <c r="J74" s="12">
        <f t="shared" si="44"/>
        <v>47.325432415118513</v>
      </c>
      <c r="K74" s="12">
        <f t="shared" si="45"/>
        <v>98.270701696042579</v>
      </c>
    </row>
    <row r="75" spans="1:11" ht="30" x14ac:dyDescent="0.25">
      <c r="A75" s="4" t="s">
        <v>23</v>
      </c>
      <c r="B75" s="11">
        <v>52</v>
      </c>
      <c r="C75" s="11">
        <v>0</v>
      </c>
      <c r="D75" s="11" t="s">
        <v>63</v>
      </c>
      <c r="E75" s="11">
        <v>852</v>
      </c>
      <c r="F75" s="6">
        <v>1804200</v>
      </c>
      <c r="G75" s="6">
        <v>3746400</v>
      </c>
      <c r="H75" s="6">
        <v>3746400</v>
      </c>
      <c r="I75" s="6">
        <v>1773000</v>
      </c>
      <c r="J75" s="12">
        <f t="shared" si="44"/>
        <v>47.325432415118513</v>
      </c>
      <c r="K75" s="12">
        <f t="shared" si="45"/>
        <v>98.270701696042579</v>
      </c>
    </row>
    <row r="76" spans="1:11" ht="15" customHeight="1" x14ac:dyDescent="0.25">
      <c r="A76" s="4" t="s">
        <v>62</v>
      </c>
      <c r="B76" s="11">
        <v>52</v>
      </c>
      <c r="C76" s="11">
        <v>0</v>
      </c>
      <c r="D76" s="10" t="s">
        <v>61</v>
      </c>
      <c r="E76" s="11"/>
      <c r="F76" s="8">
        <f t="shared" ref="F76" si="52">F77</f>
        <v>4419698.5</v>
      </c>
      <c r="G76" s="8">
        <f t="shared" ref="G76:I76" si="53">G77</f>
        <v>7421400</v>
      </c>
      <c r="H76" s="8">
        <f t="shared" si="53"/>
        <v>8645280</v>
      </c>
      <c r="I76" s="8">
        <f t="shared" si="53"/>
        <v>6410407.4800000004</v>
      </c>
      <c r="J76" s="12">
        <f t="shared" si="44"/>
        <v>74.149217607758217</v>
      </c>
      <c r="K76" s="12">
        <f t="shared" si="45"/>
        <v>145.04173712301869</v>
      </c>
    </row>
    <row r="77" spans="1:11" ht="30" x14ac:dyDescent="0.25">
      <c r="A77" s="4" t="s">
        <v>23</v>
      </c>
      <c r="B77" s="11">
        <v>52</v>
      </c>
      <c r="C77" s="11">
        <v>0</v>
      </c>
      <c r="D77" s="11" t="s">
        <v>61</v>
      </c>
      <c r="E77" s="11">
        <v>852</v>
      </c>
      <c r="F77" s="8">
        <v>4419698.5</v>
      </c>
      <c r="G77" s="8">
        <v>7421400</v>
      </c>
      <c r="H77" s="8">
        <v>8645280</v>
      </c>
      <c r="I77" s="8">
        <v>6410407.4800000004</v>
      </c>
      <c r="J77" s="12">
        <f t="shared" si="44"/>
        <v>74.149217607758217</v>
      </c>
      <c r="K77" s="12">
        <f t="shared" si="45"/>
        <v>145.04173712301869</v>
      </c>
    </row>
    <row r="78" spans="1:11" ht="30.75" customHeight="1" x14ac:dyDescent="0.25">
      <c r="A78" s="4" t="s">
        <v>60</v>
      </c>
      <c r="B78" s="11">
        <v>52</v>
      </c>
      <c r="C78" s="11">
        <v>0</v>
      </c>
      <c r="D78" s="10" t="s">
        <v>59</v>
      </c>
      <c r="E78" s="11"/>
      <c r="F78" s="8">
        <f t="shared" ref="F78" si="54">F79</f>
        <v>0</v>
      </c>
      <c r="G78" s="8">
        <f t="shared" ref="G78:I78" si="55">G79</f>
        <v>2592000</v>
      </c>
      <c r="H78" s="8">
        <f t="shared" si="55"/>
        <v>114221408.8</v>
      </c>
      <c r="I78" s="8">
        <f t="shared" si="55"/>
        <v>0</v>
      </c>
      <c r="J78" s="12">
        <f t="shared" si="44"/>
        <v>0</v>
      </c>
      <c r="K78" s="12" t="e">
        <f t="shared" si="45"/>
        <v>#DIV/0!</v>
      </c>
    </row>
    <row r="79" spans="1:11" ht="30" customHeight="1" x14ac:dyDescent="0.25">
      <c r="A79" s="4" t="s">
        <v>23</v>
      </c>
      <c r="B79" s="11">
        <v>52</v>
      </c>
      <c r="C79" s="11">
        <v>0</v>
      </c>
      <c r="D79" s="11" t="s">
        <v>59</v>
      </c>
      <c r="E79" s="11">
        <v>852</v>
      </c>
      <c r="F79" s="6">
        <v>0</v>
      </c>
      <c r="G79" s="6">
        <v>2592000</v>
      </c>
      <c r="H79" s="6">
        <v>114221408.8</v>
      </c>
      <c r="I79" s="6">
        <v>0</v>
      </c>
      <c r="J79" s="12">
        <f t="shared" si="44"/>
        <v>0</v>
      </c>
      <c r="K79" s="12" t="e">
        <f t="shared" si="45"/>
        <v>#DIV/0!</v>
      </c>
    </row>
    <row r="80" spans="1:11" x14ac:dyDescent="0.25">
      <c r="A80" s="16" t="s">
        <v>26</v>
      </c>
      <c r="B80" s="11">
        <v>52</v>
      </c>
      <c r="C80" s="11">
        <v>0</v>
      </c>
      <c r="D80" s="10" t="s">
        <v>58</v>
      </c>
      <c r="E80" s="11"/>
      <c r="F80" s="8">
        <f t="shared" ref="F80" si="56">F81</f>
        <v>587880</v>
      </c>
      <c r="G80" s="8">
        <f t="shared" ref="G80:I80" si="57">G81</f>
        <v>587880</v>
      </c>
      <c r="H80" s="8">
        <f t="shared" si="57"/>
        <v>587880</v>
      </c>
      <c r="I80" s="8">
        <f t="shared" si="57"/>
        <v>380880</v>
      </c>
      <c r="J80" s="12">
        <f t="shared" si="44"/>
        <v>64.788732394366207</v>
      </c>
      <c r="K80" s="12">
        <f t="shared" si="45"/>
        <v>64.788732394366207</v>
      </c>
    </row>
    <row r="81" spans="1:11" ht="30" x14ac:dyDescent="0.25">
      <c r="A81" s="4" t="s">
        <v>23</v>
      </c>
      <c r="B81" s="11">
        <v>52</v>
      </c>
      <c r="C81" s="11">
        <v>0</v>
      </c>
      <c r="D81" s="11" t="s">
        <v>58</v>
      </c>
      <c r="E81" s="11">
        <v>852</v>
      </c>
      <c r="F81" s="6">
        <v>587880</v>
      </c>
      <c r="G81" s="6">
        <v>587880</v>
      </c>
      <c r="H81" s="6">
        <v>587880</v>
      </c>
      <c r="I81" s="6">
        <v>380880</v>
      </c>
      <c r="J81" s="12">
        <f t="shared" si="44"/>
        <v>64.788732394366207</v>
      </c>
      <c r="K81" s="12">
        <f t="shared" si="45"/>
        <v>64.788732394366207</v>
      </c>
    </row>
    <row r="82" spans="1:11" x14ac:dyDescent="0.25">
      <c r="A82" s="4" t="s">
        <v>25</v>
      </c>
      <c r="B82" s="11">
        <v>52</v>
      </c>
      <c r="C82" s="11">
        <v>0</v>
      </c>
      <c r="D82" s="10" t="s">
        <v>57</v>
      </c>
      <c r="E82" s="11"/>
      <c r="F82" s="8">
        <f t="shared" ref="F82" si="58">F83</f>
        <v>25849.599999999999</v>
      </c>
      <c r="G82" s="8">
        <f t="shared" ref="G82:I82" si="59">G83</f>
        <v>263845</v>
      </c>
      <c r="H82" s="8">
        <f t="shared" si="59"/>
        <v>263845</v>
      </c>
      <c r="I82" s="8">
        <f t="shared" si="59"/>
        <v>127332.6</v>
      </c>
      <c r="J82" s="12">
        <f t="shared" si="44"/>
        <v>48.26038014743505</v>
      </c>
      <c r="K82" s="12">
        <f t="shared" si="45"/>
        <v>492.59021416192132</v>
      </c>
    </row>
    <row r="83" spans="1:11" ht="30" x14ac:dyDescent="0.25">
      <c r="A83" s="4" t="s">
        <v>23</v>
      </c>
      <c r="B83" s="11">
        <v>52</v>
      </c>
      <c r="C83" s="11">
        <v>0</v>
      </c>
      <c r="D83" s="11" t="s">
        <v>57</v>
      </c>
      <c r="E83" s="11">
        <v>852</v>
      </c>
      <c r="F83" s="6">
        <v>25849.599999999999</v>
      </c>
      <c r="G83" s="6">
        <v>263845</v>
      </c>
      <c r="H83" s="6">
        <v>263845</v>
      </c>
      <c r="I83" s="6">
        <v>127332.6</v>
      </c>
      <c r="J83" s="12">
        <f t="shared" si="44"/>
        <v>48.26038014743505</v>
      </c>
      <c r="K83" s="12">
        <f t="shared" si="45"/>
        <v>492.59021416192132</v>
      </c>
    </row>
    <row r="84" spans="1:11" ht="33" customHeight="1" x14ac:dyDescent="0.25">
      <c r="A84" s="4" t="s">
        <v>56</v>
      </c>
      <c r="B84" s="11">
        <v>52</v>
      </c>
      <c r="C84" s="11">
        <v>0</v>
      </c>
      <c r="D84" s="10" t="s">
        <v>55</v>
      </c>
      <c r="E84" s="11"/>
      <c r="F84" s="8">
        <f t="shared" ref="F84" si="60">F85</f>
        <v>2561718.9300000002</v>
      </c>
      <c r="G84" s="8">
        <f t="shared" ref="G84:I84" si="61">G85</f>
        <v>8643428</v>
      </c>
      <c r="H84" s="8">
        <f t="shared" si="61"/>
        <v>8643428</v>
      </c>
      <c r="I84" s="8">
        <f t="shared" si="61"/>
        <v>2297637.56</v>
      </c>
      <c r="J84" s="12">
        <f t="shared" si="44"/>
        <v>26.582480469554444</v>
      </c>
      <c r="K84" s="12">
        <f t="shared" si="45"/>
        <v>89.691243371496654</v>
      </c>
    </row>
    <row r="85" spans="1:11" ht="30" customHeight="1" x14ac:dyDescent="0.25">
      <c r="A85" s="4" t="s">
        <v>23</v>
      </c>
      <c r="B85" s="11">
        <v>52</v>
      </c>
      <c r="C85" s="11">
        <v>0</v>
      </c>
      <c r="D85" s="11" t="s">
        <v>55</v>
      </c>
      <c r="E85" s="11">
        <v>852</v>
      </c>
      <c r="F85" s="6">
        <v>2561718.9300000002</v>
      </c>
      <c r="G85" s="6">
        <v>8643428</v>
      </c>
      <c r="H85" s="6">
        <v>8643428</v>
      </c>
      <c r="I85" s="6">
        <v>2297637.56</v>
      </c>
      <c r="J85" s="12">
        <f t="shared" si="44"/>
        <v>26.582480469554444</v>
      </c>
      <c r="K85" s="12">
        <f t="shared" si="45"/>
        <v>89.691243371496654</v>
      </c>
    </row>
    <row r="86" spans="1:11" s="3" customFormat="1" ht="28.5" x14ac:dyDescent="0.25">
      <c r="A86" s="17" t="s">
        <v>50</v>
      </c>
      <c r="B86" s="18">
        <v>53</v>
      </c>
      <c r="C86" s="18"/>
      <c r="D86" s="18"/>
      <c r="E86" s="18"/>
      <c r="F86" s="14">
        <f t="shared" ref="F86" si="62">F87+F89</f>
        <v>5168739.76</v>
      </c>
      <c r="G86" s="14">
        <f t="shared" ref="G86:I86" si="63">G87+G89</f>
        <v>13054600</v>
      </c>
      <c r="H86" s="14">
        <f t="shared" si="63"/>
        <v>13054600</v>
      </c>
      <c r="I86" s="14">
        <f t="shared" si="63"/>
        <v>5857624.5</v>
      </c>
      <c r="J86" s="12">
        <f t="shared" si="44"/>
        <v>44.87019518024298</v>
      </c>
      <c r="K86" s="12">
        <f t="shared" si="45"/>
        <v>113.32790529194683</v>
      </c>
    </row>
    <row r="87" spans="1:11" ht="45" x14ac:dyDescent="0.25">
      <c r="A87" s="16" t="s">
        <v>54</v>
      </c>
      <c r="B87" s="11">
        <v>53</v>
      </c>
      <c r="C87" s="11">
        <v>0</v>
      </c>
      <c r="D87" s="11" t="s">
        <v>52</v>
      </c>
      <c r="E87" s="11"/>
      <c r="F87" s="8">
        <f t="shared" ref="F87" si="64">F88</f>
        <v>2815885.76</v>
      </c>
      <c r="G87" s="8">
        <f>G88</f>
        <v>6714600</v>
      </c>
      <c r="H87" s="8">
        <f>H88</f>
        <v>6714600</v>
      </c>
      <c r="I87" s="8">
        <f>I88</f>
        <v>2951765.36</v>
      </c>
      <c r="J87" s="12">
        <f t="shared" si="44"/>
        <v>43.960405087421442</v>
      </c>
      <c r="K87" s="12">
        <f t="shared" si="45"/>
        <v>104.82546564673136</v>
      </c>
    </row>
    <row r="88" spans="1:11" ht="20.25" customHeight="1" x14ac:dyDescent="0.25">
      <c r="A88" s="4" t="s">
        <v>27</v>
      </c>
      <c r="B88" s="11">
        <v>53</v>
      </c>
      <c r="C88" s="11">
        <v>0</v>
      </c>
      <c r="D88" s="10" t="s">
        <v>52</v>
      </c>
      <c r="E88" s="11">
        <v>853</v>
      </c>
      <c r="F88" s="6">
        <v>2815885.76</v>
      </c>
      <c r="G88" s="6">
        <v>6714600</v>
      </c>
      <c r="H88" s="6">
        <v>6714600</v>
      </c>
      <c r="I88" s="6">
        <v>2951765.36</v>
      </c>
      <c r="J88" s="12">
        <f t="shared" si="44"/>
        <v>43.960405087421442</v>
      </c>
      <c r="K88" s="12">
        <f t="shared" si="45"/>
        <v>104.82546564673136</v>
      </c>
    </row>
    <row r="89" spans="1:11" ht="30" x14ac:dyDescent="0.25">
      <c r="A89" s="4" t="s">
        <v>53</v>
      </c>
      <c r="B89" s="11">
        <v>53</v>
      </c>
      <c r="C89" s="11">
        <v>0</v>
      </c>
      <c r="D89" s="11" t="s">
        <v>51</v>
      </c>
      <c r="E89" s="11"/>
      <c r="F89" s="8">
        <f t="shared" ref="F89" si="65">F90</f>
        <v>2352854</v>
      </c>
      <c r="G89" s="8">
        <f>G90</f>
        <v>6340000</v>
      </c>
      <c r="H89" s="8">
        <f>H90</f>
        <v>6340000</v>
      </c>
      <c r="I89" s="8">
        <f>I90</f>
        <v>2905859.14</v>
      </c>
      <c r="J89" s="12">
        <f t="shared" si="44"/>
        <v>45.833740378548896</v>
      </c>
      <c r="K89" s="12">
        <f t="shared" si="45"/>
        <v>123.50358925798201</v>
      </c>
    </row>
    <row r="90" spans="1:11" ht="15" customHeight="1" x14ac:dyDescent="0.25">
      <c r="A90" s="4" t="s">
        <v>27</v>
      </c>
      <c r="B90" s="11">
        <v>53</v>
      </c>
      <c r="C90" s="11">
        <v>0</v>
      </c>
      <c r="D90" s="10" t="s">
        <v>51</v>
      </c>
      <c r="E90" s="11">
        <v>853</v>
      </c>
      <c r="F90" s="6">
        <v>2352854</v>
      </c>
      <c r="G90" s="6">
        <v>6340000</v>
      </c>
      <c r="H90" s="6">
        <v>6340000</v>
      </c>
      <c r="I90" s="6">
        <v>2905859.14</v>
      </c>
      <c r="J90" s="12">
        <f t="shared" si="44"/>
        <v>45.833740378548896</v>
      </c>
      <c r="K90" s="12">
        <f t="shared" si="45"/>
        <v>123.50358925798201</v>
      </c>
    </row>
    <row r="91" spans="1:11" s="3" customFormat="1" x14ac:dyDescent="0.25">
      <c r="A91" s="30" t="s">
        <v>28</v>
      </c>
      <c r="B91" s="18">
        <v>70</v>
      </c>
      <c r="C91" s="11"/>
      <c r="D91" s="10"/>
      <c r="E91" s="10"/>
      <c r="F91" s="14">
        <f>F92+F93+F94+F95</f>
        <v>545793.79</v>
      </c>
      <c r="G91" s="14">
        <f>G92+G93+G94+G95</f>
        <v>2287661</v>
      </c>
      <c r="H91" s="14">
        <f>H92+H93+H94+H95</f>
        <v>2287661</v>
      </c>
      <c r="I91" s="14">
        <f>I92+I93+I94+I95</f>
        <v>656075.14</v>
      </c>
      <c r="J91" s="12">
        <f t="shared" si="44"/>
        <v>28.678861946765714</v>
      </c>
      <c r="K91" s="12">
        <f t="shared" si="45"/>
        <v>120.20568061062036</v>
      </c>
    </row>
    <row r="92" spans="1:11" x14ac:dyDescent="0.25">
      <c r="A92" s="15" t="s">
        <v>9</v>
      </c>
      <c r="B92" s="11">
        <v>70</v>
      </c>
      <c r="C92" s="11">
        <v>0</v>
      </c>
      <c r="D92" s="10" t="s">
        <v>29</v>
      </c>
      <c r="E92" s="10">
        <v>851</v>
      </c>
      <c r="F92" s="6">
        <v>70000</v>
      </c>
      <c r="G92" s="6">
        <v>120961</v>
      </c>
      <c r="H92" s="6">
        <v>170961</v>
      </c>
      <c r="I92" s="6">
        <v>85000</v>
      </c>
      <c r="J92" s="12">
        <f t="shared" si="44"/>
        <v>49.71894174694814</v>
      </c>
      <c r="K92" s="12">
        <f t="shared" si="45"/>
        <v>121.42857142857142</v>
      </c>
    </row>
    <row r="93" spans="1:11" x14ac:dyDescent="0.25">
      <c r="A93" s="4" t="s">
        <v>27</v>
      </c>
      <c r="B93" s="11">
        <v>70</v>
      </c>
      <c r="C93" s="11">
        <v>0</v>
      </c>
      <c r="D93" s="10" t="s">
        <v>29</v>
      </c>
      <c r="E93" s="10">
        <v>853</v>
      </c>
      <c r="F93" s="6">
        <v>0</v>
      </c>
      <c r="G93" s="6">
        <v>960000</v>
      </c>
      <c r="H93" s="6">
        <v>910000</v>
      </c>
      <c r="I93" s="6">
        <v>0</v>
      </c>
      <c r="J93" s="12">
        <f t="shared" si="44"/>
        <v>0</v>
      </c>
      <c r="K93" s="12"/>
    </row>
    <row r="94" spans="1:11" ht="14.25" customHeight="1" x14ac:dyDescent="0.25">
      <c r="A94" s="15" t="s">
        <v>30</v>
      </c>
      <c r="B94" s="10">
        <v>70</v>
      </c>
      <c r="C94" s="10">
        <v>0</v>
      </c>
      <c r="D94" s="10" t="s">
        <v>29</v>
      </c>
      <c r="E94" s="10">
        <v>854</v>
      </c>
      <c r="F94" s="6">
        <v>175460.21</v>
      </c>
      <c r="G94" s="6">
        <v>408000</v>
      </c>
      <c r="H94" s="6">
        <v>408000</v>
      </c>
      <c r="I94" s="6">
        <v>171692.07</v>
      </c>
      <c r="J94" s="12">
        <f t="shared" si="44"/>
        <v>42.081389705882358</v>
      </c>
      <c r="K94" s="12">
        <f t="shared" si="45"/>
        <v>97.852424774825025</v>
      </c>
    </row>
    <row r="95" spans="1:11" ht="15" customHeight="1" x14ac:dyDescent="0.25">
      <c r="A95" s="7" t="s">
        <v>31</v>
      </c>
      <c r="B95" s="11">
        <v>70</v>
      </c>
      <c r="C95" s="11">
        <v>0</v>
      </c>
      <c r="D95" s="10" t="s">
        <v>29</v>
      </c>
      <c r="E95" s="11">
        <v>857</v>
      </c>
      <c r="F95" s="6">
        <v>300333.58</v>
      </c>
      <c r="G95" s="6">
        <v>798700</v>
      </c>
      <c r="H95" s="6">
        <v>798700</v>
      </c>
      <c r="I95" s="6">
        <v>399383.07</v>
      </c>
      <c r="J95" s="12">
        <f t="shared" si="44"/>
        <v>50.004140478277201</v>
      </c>
      <c r="K95" s="12">
        <f t="shared" si="45"/>
        <v>132.97982529958853</v>
      </c>
    </row>
    <row r="96" spans="1:11" s="3" customFormat="1" ht="21" customHeight="1" x14ac:dyDescent="0.25">
      <c r="A96" s="20" t="s">
        <v>32</v>
      </c>
      <c r="B96" s="36"/>
      <c r="C96" s="36"/>
      <c r="D96" s="36"/>
      <c r="E96" s="36"/>
      <c r="F96" s="14">
        <f>F5+F63+F86+F91</f>
        <v>164320956.28999999</v>
      </c>
      <c r="G96" s="14">
        <f>G5+G63+G86+G91</f>
        <v>397015650.61000001</v>
      </c>
      <c r="H96" s="14">
        <f>H5+H63+H86+H91</f>
        <v>641344998.03999996</v>
      </c>
      <c r="I96" s="14">
        <f>I5+I63+I86+I91</f>
        <v>179924336.99000001</v>
      </c>
      <c r="J96" s="19">
        <f t="shared" ref="J96" si="66">I96/H96*100</f>
        <v>28.054220043792771</v>
      </c>
      <c r="K96" s="19">
        <f t="shared" ref="K96" si="67">I96/F96*100</f>
        <v>109.49567301231046</v>
      </c>
    </row>
    <row r="97" spans="1:11" ht="24" customHeight="1" x14ac:dyDescent="0.25"/>
    <row r="98" spans="1:11" ht="47.25" x14ac:dyDescent="0.25">
      <c r="A98" s="22" t="s">
        <v>49</v>
      </c>
      <c r="B98" s="37"/>
      <c r="C98" s="37"/>
      <c r="D98" s="37"/>
      <c r="E98" s="37"/>
      <c r="F98" s="23"/>
      <c r="I98" s="23" t="s">
        <v>33</v>
      </c>
    </row>
    <row r="99" spans="1:11" x14ac:dyDescent="0.25">
      <c r="A99" s="24"/>
      <c r="B99" s="38"/>
      <c r="C99" s="38"/>
      <c r="D99" s="38"/>
      <c r="E99" s="38"/>
      <c r="F99"/>
      <c r="G99"/>
    </row>
    <row r="100" spans="1:11" x14ac:dyDescent="0.25">
      <c r="A100" s="24" t="s">
        <v>34</v>
      </c>
      <c r="B100" s="38"/>
      <c r="C100" s="38"/>
      <c r="D100" s="38"/>
      <c r="E100" s="38"/>
      <c r="F100"/>
      <c r="G100"/>
    </row>
    <row r="101" spans="1:11" x14ac:dyDescent="0.25">
      <c r="A101" s="24" t="s">
        <v>35</v>
      </c>
      <c r="B101" s="38"/>
      <c r="C101" s="38"/>
      <c r="D101" s="38"/>
      <c r="E101" s="38"/>
      <c r="F101"/>
      <c r="G101" s="25"/>
      <c r="H101" s="25"/>
      <c r="I101" s="25"/>
    </row>
    <row r="102" spans="1:11" x14ac:dyDescent="0.25">
      <c r="F102" s="26"/>
      <c r="G102" s="26"/>
      <c r="H102" s="26"/>
      <c r="I102" s="26"/>
    </row>
    <row r="104" spans="1:11" x14ac:dyDescent="0.25">
      <c r="G104" s="26"/>
      <c r="H104" s="26"/>
      <c r="I104" s="26"/>
    </row>
    <row r="106" spans="1:11" x14ac:dyDescent="0.25">
      <c r="B106" s="40"/>
      <c r="C106" s="40"/>
      <c r="D106" s="40"/>
      <c r="E106" s="40"/>
      <c r="G106" s="26"/>
      <c r="H106" s="26"/>
      <c r="I106" s="26"/>
      <c r="J106" s="1"/>
      <c r="K106" s="1"/>
    </row>
  </sheetData>
  <mergeCells count="13">
    <mergeCell ref="I3:I4"/>
    <mergeCell ref="J3:J4"/>
    <mergeCell ref="K3:K4"/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</mergeCells>
  <pageMargins left="0" right="0" top="0.62992125984251968" bottom="0.31496062992125984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2024-07-29T09:37:07Z</dcterms:modified>
</cp:coreProperties>
</file>