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3" sheetId="3" r:id="rId1"/>
  </sheets>
  <definedNames>
    <definedName name="_xlnm.Print_Titles" localSheetId="0">Лист3!$3:$3</definedName>
  </definedNames>
  <calcPr calcId="145621"/>
</workbook>
</file>

<file path=xl/calcChain.xml><?xml version="1.0" encoding="utf-8"?>
<calcChain xmlns="http://schemas.openxmlformats.org/spreadsheetml/2006/main">
  <c r="C161" i="3" l="1"/>
  <c r="G168" i="3" l="1"/>
  <c r="F168" i="3"/>
  <c r="D167" i="3"/>
  <c r="E167" i="3"/>
  <c r="C167" i="3"/>
  <c r="G167" i="3" l="1"/>
  <c r="F167" i="3"/>
  <c r="D67" i="3"/>
  <c r="D171" i="3"/>
  <c r="G204" i="3" l="1"/>
  <c r="F203" i="3"/>
  <c r="F204" i="3"/>
  <c r="E203" i="3"/>
  <c r="G203" i="3" s="1"/>
  <c r="D203" i="3"/>
  <c r="F162" i="3"/>
  <c r="E161" i="3"/>
  <c r="D161" i="3"/>
  <c r="F161" i="3" s="1"/>
  <c r="F12" i="3"/>
  <c r="G12" i="3"/>
  <c r="F11" i="3"/>
  <c r="G11" i="3"/>
  <c r="D6" i="3"/>
  <c r="E6" i="3"/>
  <c r="C6" i="3"/>
  <c r="C206" i="3" l="1"/>
  <c r="C205" i="3" s="1"/>
  <c r="C196" i="3"/>
  <c r="C194" i="3"/>
  <c r="C192" i="3"/>
  <c r="C190" i="3"/>
  <c r="C187" i="3"/>
  <c r="C185" i="3"/>
  <c r="C183" i="3"/>
  <c r="C179" i="3"/>
  <c r="C177" i="3"/>
  <c r="C175" i="3"/>
  <c r="C172" i="3"/>
  <c r="C171" i="3" s="1"/>
  <c r="C169" i="3"/>
  <c r="C163" i="3"/>
  <c r="C159" i="3"/>
  <c r="C157" i="3"/>
  <c r="C155" i="3"/>
  <c r="C153" i="3"/>
  <c r="C151" i="3"/>
  <c r="C149" i="3"/>
  <c r="C146" i="3" s="1"/>
  <c r="C147" i="3"/>
  <c r="C143" i="3"/>
  <c r="C140" i="3"/>
  <c r="C139" i="3" s="1"/>
  <c r="C125" i="3"/>
  <c r="C122" i="3"/>
  <c r="C120" i="3"/>
  <c r="C116" i="3"/>
  <c r="C113" i="3" s="1"/>
  <c r="C114" i="3"/>
  <c r="C111" i="3"/>
  <c r="C109" i="3"/>
  <c r="C107" i="3"/>
  <c r="C105" i="3"/>
  <c r="C103" i="3"/>
  <c r="C101" i="3"/>
  <c r="C99" i="3"/>
  <c r="C96" i="3"/>
  <c r="C93" i="3"/>
  <c r="C91" i="3"/>
  <c r="C89" i="3"/>
  <c r="C82" i="3"/>
  <c r="C81" i="3" s="1"/>
  <c r="C79" i="3"/>
  <c r="C78" i="3" s="1"/>
  <c r="C77" i="3" s="1"/>
  <c r="C74" i="3"/>
  <c r="C72" i="3"/>
  <c r="C71" i="3" s="1"/>
  <c r="C70" i="3" s="1"/>
  <c r="C67" i="3"/>
  <c r="C64" i="3"/>
  <c r="C63" i="3" s="1"/>
  <c r="C61" i="3"/>
  <c r="C60" i="3" s="1"/>
  <c r="C58" i="3"/>
  <c r="C57" i="3" s="1"/>
  <c r="C53" i="3"/>
  <c r="C50" i="3"/>
  <c r="C49" i="3"/>
  <c r="C46" i="3"/>
  <c r="C44" i="3"/>
  <c r="C43" i="3"/>
  <c r="C40" i="3"/>
  <c r="C37" i="3"/>
  <c r="C36" i="3" s="1"/>
  <c r="C33" i="3"/>
  <c r="C30" i="3"/>
  <c r="C28" i="3"/>
  <c r="C25" i="3"/>
  <c r="C24" i="3" s="1"/>
  <c r="C22" i="3"/>
  <c r="C20" i="3"/>
  <c r="C18" i="3"/>
  <c r="C16" i="3"/>
  <c r="C15" i="3" s="1"/>
  <c r="C14" i="3" s="1"/>
  <c r="C5" i="3"/>
  <c r="C119" i="3" l="1"/>
  <c r="C88" i="3"/>
  <c r="C87" i="3" s="1"/>
  <c r="C189" i="3"/>
  <c r="C138" i="3"/>
  <c r="C137" i="3" s="1"/>
  <c r="C32" i="3"/>
  <c r="C48" i="3"/>
  <c r="C4" i="3" s="1"/>
  <c r="G193" i="3"/>
  <c r="F193" i="3"/>
  <c r="E192" i="3"/>
  <c r="G192" i="3" s="1"/>
  <c r="D192" i="3"/>
  <c r="D22" i="3"/>
  <c r="D20" i="3"/>
  <c r="D18" i="3"/>
  <c r="D16" i="3"/>
  <c r="C209" i="3" l="1"/>
  <c r="F192" i="3"/>
  <c r="F114" i="3"/>
  <c r="F115" i="3"/>
  <c r="F117" i="3"/>
  <c r="D116" i="3"/>
  <c r="E116" i="3"/>
  <c r="E113" i="3" s="1"/>
  <c r="D114" i="3"/>
  <c r="E114" i="3"/>
  <c r="F116" i="3" l="1"/>
  <c r="D113" i="3"/>
  <c r="F113" i="3" s="1"/>
  <c r="E103" i="3" l="1"/>
  <c r="F95" i="3"/>
  <c r="E93" i="3"/>
  <c r="E79" i="3"/>
  <c r="E78" i="3" s="1"/>
  <c r="E18" i="3"/>
  <c r="D140" i="3" l="1"/>
  <c r="D172" i="3"/>
  <c r="F104" i="3"/>
  <c r="D103" i="3"/>
  <c r="F103" i="3" s="1"/>
  <c r="D96" i="3"/>
  <c r="E163" i="3" l="1"/>
  <c r="E159" i="3"/>
  <c r="G208" i="3"/>
  <c r="D206" i="3"/>
  <c r="D205" i="3" s="1"/>
  <c r="E206" i="3"/>
  <c r="E205" i="3" s="1"/>
  <c r="E194" i="3"/>
  <c r="G194" i="3" s="1"/>
  <c r="E172" i="3"/>
  <c r="E187" i="3"/>
  <c r="E185" i="3"/>
  <c r="E183" i="3"/>
  <c r="E179" i="3"/>
  <c r="E177" i="3"/>
  <c r="E175" i="3"/>
  <c r="E169" i="3"/>
  <c r="E157" i="3"/>
  <c r="G152" i="3"/>
  <c r="G154" i="3"/>
  <c r="G156" i="3"/>
  <c r="F152" i="3"/>
  <c r="F154" i="3"/>
  <c r="F156" i="3"/>
  <c r="E155" i="3"/>
  <c r="G155" i="3" s="1"/>
  <c r="E153" i="3"/>
  <c r="E151" i="3"/>
  <c r="G151" i="3" s="1"/>
  <c r="E149" i="3"/>
  <c r="E146" i="3" s="1"/>
  <c r="E140" i="3"/>
  <c r="E122" i="3"/>
  <c r="D122" i="3"/>
  <c r="D119" i="3" s="1"/>
  <c r="D72" i="3"/>
  <c r="E171" i="3" l="1"/>
  <c r="G153" i="3"/>
  <c r="D194" i="3" l="1"/>
  <c r="F194" i="3" s="1"/>
  <c r="D187" i="3"/>
  <c r="D185" i="3"/>
  <c r="D183" i="3"/>
  <c r="D179" i="3"/>
  <c r="D177" i="3"/>
  <c r="D175" i="3"/>
  <c r="D169" i="3"/>
  <c r="D163" i="3"/>
  <c r="D155" i="3"/>
  <c r="F155" i="3" s="1"/>
  <c r="D153" i="3"/>
  <c r="F153" i="3" s="1"/>
  <c r="D151" i="3"/>
  <c r="F151" i="3" s="1"/>
  <c r="D157" i="3"/>
  <c r="D159" i="3"/>
  <c r="D149" i="3"/>
  <c r="D146" i="3" s="1"/>
  <c r="F163" i="3" l="1"/>
  <c r="F112" i="3"/>
  <c r="E111" i="3"/>
  <c r="D111" i="3"/>
  <c r="D109" i="3"/>
  <c r="E109" i="3"/>
  <c r="F98" i="3"/>
  <c r="E96" i="3"/>
  <c r="F110" i="3"/>
  <c r="E120" i="3"/>
  <c r="F120" i="3" s="1"/>
  <c r="E125" i="3"/>
  <c r="F121" i="3"/>
  <c r="F122" i="3"/>
  <c r="F123" i="3"/>
  <c r="F124" i="3"/>
  <c r="E107" i="3"/>
  <c r="D107" i="3"/>
  <c r="F102" i="3"/>
  <c r="F106" i="3"/>
  <c r="E105" i="3"/>
  <c r="D105" i="3"/>
  <c r="E101" i="3"/>
  <c r="D101" i="3"/>
  <c r="E99" i="3"/>
  <c r="D99" i="3"/>
  <c r="D93" i="3"/>
  <c r="E91" i="3"/>
  <c r="D91" i="3"/>
  <c r="E89" i="3"/>
  <c r="D89" i="3"/>
  <c r="E72" i="3"/>
  <c r="E67" i="3"/>
  <c r="E30" i="3"/>
  <c r="D30" i="3"/>
  <c r="D5" i="3"/>
  <c r="D15" i="3"/>
  <c r="D14" i="3" s="1"/>
  <c r="D25" i="3"/>
  <c r="D28" i="3"/>
  <c r="D33" i="3"/>
  <c r="D37" i="3"/>
  <c r="D40" i="3"/>
  <c r="D36" i="3" s="1"/>
  <c r="D32" i="3" s="1"/>
  <c r="D44" i="3"/>
  <c r="D46" i="3"/>
  <c r="D50" i="3"/>
  <c r="D53" i="3"/>
  <c r="D58" i="3"/>
  <c r="D57" i="3" s="1"/>
  <c r="D61" i="3"/>
  <c r="D60" i="3" s="1"/>
  <c r="D64" i="3"/>
  <c r="D63" i="3" s="1"/>
  <c r="D74" i="3"/>
  <c r="D71" i="3" s="1"/>
  <c r="D70" i="3" s="1"/>
  <c r="D82" i="3"/>
  <c r="D81" i="3" s="1"/>
  <c r="D77" i="3" s="1"/>
  <c r="E88" i="3" l="1"/>
  <c r="F109" i="3"/>
  <c r="D88" i="3"/>
  <c r="D87" i="3" s="1"/>
  <c r="F105" i="3"/>
  <c r="F111" i="3"/>
  <c r="E119" i="3"/>
  <c r="D43" i="3"/>
  <c r="F101" i="3"/>
  <c r="D49" i="3"/>
  <c r="D48" i="3" s="1"/>
  <c r="D24" i="3"/>
  <c r="E87" i="3" l="1"/>
  <c r="F119" i="3"/>
  <c r="G7" i="3"/>
  <c r="G8" i="3"/>
  <c r="G9" i="3"/>
  <c r="G10" i="3"/>
  <c r="G13" i="3"/>
  <c r="G17" i="3"/>
  <c r="G18" i="3"/>
  <c r="G19" i="3"/>
  <c r="G21" i="3"/>
  <c r="G23" i="3"/>
  <c r="G26" i="3"/>
  <c r="G27" i="3"/>
  <c r="G29" i="3"/>
  <c r="G30" i="3"/>
  <c r="G31" i="3"/>
  <c r="G34" i="3"/>
  <c r="G35" i="3"/>
  <c r="G38" i="3"/>
  <c r="G39" i="3"/>
  <c r="G41" i="3"/>
  <c r="G42" i="3"/>
  <c r="G45" i="3"/>
  <c r="G47" i="3"/>
  <c r="G51" i="3"/>
  <c r="G52" i="3"/>
  <c r="G54" i="3"/>
  <c r="G55" i="3"/>
  <c r="G56" i="3"/>
  <c r="G59" i="3"/>
  <c r="G62" i="3"/>
  <c r="G65" i="3"/>
  <c r="G67" i="3"/>
  <c r="G68" i="3"/>
  <c r="G69" i="3"/>
  <c r="G75" i="3"/>
  <c r="G76" i="3"/>
  <c r="G78" i="3"/>
  <c r="G79" i="3"/>
  <c r="G80" i="3"/>
  <c r="G83" i="3"/>
  <c r="G84" i="3"/>
  <c r="G128" i="3"/>
  <c r="G129" i="3"/>
  <c r="G130" i="3"/>
  <c r="G131" i="3"/>
  <c r="G132" i="3"/>
  <c r="G133" i="3"/>
  <c r="G134" i="3"/>
  <c r="G135" i="3"/>
  <c r="G136" i="3"/>
  <c r="G140" i="3"/>
  <c r="G141" i="3"/>
  <c r="G142" i="3"/>
  <c r="G144" i="3"/>
  <c r="G145" i="3"/>
  <c r="G149" i="3"/>
  <c r="G150" i="3"/>
  <c r="G165" i="3"/>
  <c r="G166" i="3"/>
  <c r="G173" i="3"/>
  <c r="G174" i="3"/>
  <c r="G175" i="3"/>
  <c r="G176" i="3"/>
  <c r="G179" i="3"/>
  <c r="G180" i="3"/>
  <c r="G181" i="3"/>
  <c r="G182" i="3"/>
  <c r="G191" i="3"/>
  <c r="G195" i="3"/>
  <c r="G197" i="3"/>
  <c r="G200" i="3"/>
  <c r="G202" i="3"/>
  <c r="G205" i="3"/>
  <c r="G206" i="3"/>
  <c r="G207" i="3"/>
  <c r="F7" i="3"/>
  <c r="F8" i="3"/>
  <c r="F9" i="3"/>
  <c r="F10" i="3"/>
  <c r="F17" i="3"/>
  <c r="F18" i="3"/>
  <c r="F19" i="3"/>
  <c r="F21" i="3"/>
  <c r="F23" i="3"/>
  <c r="F26" i="3"/>
  <c r="F29" i="3"/>
  <c r="F30" i="3"/>
  <c r="F31" i="3"/>
  <c r="F34" i="3"/>
  <c r="F35" i="3"/>
  <c r="F38" i="3"/>
  <c r="F39" i="3"/>
  <c r="F41" i="3"/>
  <c r="F42" i="3"/>
  <c r="F45" i="3"/>
  <c r="F47" i="3"/>
  <c r="F51" i="3"/>
  <c r="F52" i="3"/>
  <c r="F54" i="3"/>
  <c r="F55" i="3"/>
  <c r="F56" i="3"/>
  <c r="F59" i="3"/>
  <c r="F62" i="3"/>
  <c r="F65" i="3"/>
  <c r="F66" i="3"/>
  <c r="F67" i="3"/>
  <c r="F68" i="3"/>
  <c r="F69" i="3"/>
  <c r="F72" i="3"/>
  <c r="F73" i="3"/>
  <c r="F76" i="3"/>
  <c r="F83" i="3"/>
  <c r="F84" i="3"/>
  <c r="F88" i="3"/>
  <c r="F89" i="3"/>
  <c r="F90" i="3"/>
  <c r="F91" i="3"/>
  <c r="F92" i="3"/>
  <c r="F93" i="3"/>
  <c r="F94" i="3"/>
  <c r="F96" i="3"/>
  <c r="F97" i="3"/>
  <c r="F99" i="3"/>
  <c r="F100" i="3"/>
  <c r="F107" i="3"/>
  <c r="F108" i="3"/>
  <c r="F128" i="3"/>
  <c r="F129" i="3"/>
  <c r="F130" i="3"/>
  <c r="F131" i="3"/>
  <c r="F132" i="3"/>
  <c r="F133" i="3"/>
  <c r="F134" i="3"/>
  <c r="F135" i="3"/>
  <c r="F136" i="3"/>
  <c r="F140" i="3"/>
  <c r="F141" i="3"/>
  <c r="F142" i="3"/>
  <c r="F144" i="3"/>
  <c r="F145" i="3"/>
  <c r="F148" i="3"/>
  <c r="F149" i="3"/>
  <c r="F150" i="3"/>
  <c r="F157" i="3"/>
  <c r="F158" i="3"/>
  <c r="F159" i="3"/>
  <c r="F160" i="3"/>
  <c r="F164" i="3"/>
  <c r="F165" i="3"/>
  <c r="F166" i="3"/>
  <c r="F169" i="3"/>
  <c r="F170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91" i="3"/>
  <c r="F195" i="3"/>
  <c r="F197" i="3"/>
  <c r="F199" i="3"/>
  <c r="F200" i="3"/>
  <c r="F201" i="3"/>
  <c r="F202" i="3"/>
  <c r="E147" i="3" l="1"/>
  <c r="F147" i="3" l="1"/>
  <c r="E16" i="3" l="1"/>
  <c r="E20" i="3"/>
  <c r="E22" i="3"/>
  <c r="E25" i="3"/>
  <c r="E28" i="3"/>
  <c r="E33" i="3"/>
  <c r="E37" i="3"/>
  <c r="E40" i="3"/>
  <c r="E44" i="3"/>
  <c r="E46" i="3"/>
  <c r="E50" i="3"/>
  <c r="E53" i="3"/>
  <c r="E58" i="3"/>
  <c r="E61" i="3"/>
  <c r="E36" i="3" l="1"/>
  <c r="G40" i="3"/>
  <c r="F40" i="3"/>
  <c r="F37" i="3"/>
  <c r="G37" i="3"/>
  <c r="G46" i="3"/>
  <c r="F46" i="3"/>
  <c r="F33" i="3"/>
  <c r="G33" i="3"/>
  <c r="E57" i="3"/>
  <c r="G58" i="3"/>
  <c r="F58" i="3"/>
  <c r="E60" i="3"/>
  <c r="G61" i="3"/>
  <c r="F61" i="3"/>
  <c r="F53" i="3"/>
  <c r="G53" i="3"/>
  <c r="G50" i="3"/>
  <c r="F50" i="3"/>
  <c r="G44" i="3"/>
  <c r="F44" i="3"/>
  <c r="G28" i="3"/>
  <c r="F28" i="3"/>
  <c r="E24" i="3"/>
  <c r="G25" i="3"/>
  <c r="F25" i="3"/>
  <c r="G16" i="3"/>
  <c r="F16" i="3"/>
  <c r="G20" i="3"/>
  <c r="F20" i="3"/>
  <c r="G22" i="3"/>
  <c r="F22" i="3"/>
  <c r="E5" i="3"/>
  <c r="G6" i="3"/>
  <c r="F6" i="3"/>
  <c r="E49" i="3"/>
  <c r="E43" i="3"/>
  <c r="E15" i="3"/>
  <c r="D143" i="3"/>
  <c r="D139" i="3" s="1"/>
  <c r="E143" i="3"/>
  <c r="E139" i="3" s="1"/>
  <c r="G139" i="3" s="1"/>
  <c r="D190" i="3"/>
  <c r="E190" i="3"/>
  <c r="D196" i="3"/>
  <c r="E196" i="3"/>
  <c r="D198" i="3"/>
  <c r="F198" i="3" s="1"/>
  <c r="E189" i="3" l="1"/>
  <c r="D189" i="3"/>
  <c r="F139" i="3"/>
  <c r="G196" i="3"/>
  <c r="F196" i="3"/>
  <c r="F143" i="3"/>
  <c r="G143" i="3"/>
  <c r="E32" i="3"/>
  <c r="G36" i="3"/>
  <c r="F36" i="3"/>
  <c r="G190" i="3"/>
  <c r="F190" i="3"/>
  <c r="G57" i="3"/>
  <c r="F57" i="3"/>
  <c r="G60" i="3"/>
  <c r="F60" i="3"/>
  <c r="E48" i="3"/>
  <c r="G49" i="3"/>
  <c r="F49" i="3"/>
  <c r="G43" i="3"/>
  <c r="F43" i="3"/>
  <c r="G24" i="3"/>
  <c r="F24" i="3"/>
  <c r="E14" i="3"/>
  <c r="G15" i="3"/>
  <c r="F15" i="3"/>
  <c r="F5" i="3"/>
  <c r="G5" i="3"/>
  <c r="E138" i="3"/>
  <c r="E137" i="3" s="1"/>
  <c r="F146" i="3"/>
  <c r="D4" i="3"/>
  <c r="E82" i="3"/>
  <c r="E74" i="3"/>
  <c r="E64" i="3"/>
  <c r="G32" i="3" l="1"/>
  <c r="F32" i="3"/>
  <c r="G172" i="3"/>
  <c r="F172" i="3"/>
  <c r="G189" i="3"/>
  <c r="F189" i="3"/>
  <c r="G74" i="3"/>
  <c r="E71" i="3"/>
  <c r="E70" i="3" s="1"/>
  <c r="G82" i="3"/>
  <c r="F82" i="3"/>
  <c r="F48" i="3"/>
  <c r="G48" i="3"/>
  <c r="G14" i="3"/>
  <c r="F14" i="3"/>
  <c r="E63" i="3"/>
  <c r="F64" i="3"/>
  <c r="G64" i="3"/>
  <c r="E81" i="3"/>
  <c r="E77" i="3" s="1"/>
  <c r="D138" i="3"/>
  <c r="D137" i="3" s="1"/>
  <c r="G71" i="3" l="1"/>
  <c r="F71" i="3"/>
  <c r="G171" i="3"/>
  <c r="F171" i="3"/>
  <c r="F87" i="3"/>
  <c r="G87" i="3"/>
  <c r="E4" i="3"/>
  <c r="F81" i="3"/>
  <c r="G81" i="3"/>
  <c r="F70" i="3"/>
  <c r="G70" i="3"/>
  <c r="G63" i="3"/>
  <c r="F63" i="3"/>
  <c r="D209" i="3"/>
  <c r="G138" i="3" l="1"/>
  <c r="F138" i="3"/>
  <c r="F77" i="3"/>
  <c r="G77" i="3"/>
  <c r="G137" i="3"/>
  <c r="F137" i="3"/>
  <c r="G4" i="3"/>
  <c r="F4" i="3"/>
  <c r="E209" i="3"/>
  <c r="F209" i="3" l="1"/>
  <c r="G209" i="3"/>
</calcChain>
</file>

<file path=xl/sharedStrings.xml><?xml version="1.0" encoding="utf-8"?>
<sst xmlns="http://schemas.openxmlformats.org/spreadsheetml/2006/main" count="414" uniqueCount="403">
  <si>
    <t>КБК</t>
  </si>
  <si>
    <t>Наименование доходов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</si>
  <si>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</si>
  <si>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</si>
  <si>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</si>
  <si>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</si>
  <si>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</si>
  <si>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участков муниципальных бюджетных и автономных учреждений)</t>
  </si>
  <si>
    <t>(в рублях)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</si>
  <si>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</si>
  <si>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</si>
  <si>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</si>
  <si>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</si>
  <si>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</si>
  <si>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</si>
  <si>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</si>
  <si>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</si>
  <si>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</si>
  <si>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</si>
  <si>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</si>
  <si>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</si>
  <si>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</si>
  <si>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</si>
  <si>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</si>
  <si>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</si>
  <si>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</si>
  <si>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</si>
  <si>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</si>
  <si>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</si>
  <si>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</si>
  <si>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</si>
  <si>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</si>
  <si>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</si>
  <si>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</si>
  <si>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</si>
  <si>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</si>
  <si>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</si>
  <si>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</si>
  <si>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</si>
  <si>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</si>
  <si>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</si>
  <si>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</si>
  <si>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</si>
  <si>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</si>
  <si>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</si>
  <si>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</si>
  <si>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</si>
  <si>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</si>
  <si>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</si>
  <si>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</si>
  <si>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</si>
  <si>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</si>
  <si>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</si>
  <si>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</si>
  <si>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</si>
  <si>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</si>
  <si>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</si>
  <si>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</si>
  <si>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</si>
  <si>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</si>
  <si>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</si>
  <si>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</si>
  <si>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</si>
  <si>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</si>
  <si>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</si>
  <si>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</si>
  <si>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</si>
  <si>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</si>
  <si>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</si>
  <si>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</si>
  <si>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</si>
  <si>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</si>
  <si>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</si>
  <si>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</si>
  <si>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</si>
  <si>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</si>
  <si>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</si>
  <si>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</si>
  <si>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</si>
  <si>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</si>
  <si>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</si>
  <si>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</si>
  <si>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</si>
  <si>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</si>
  <si>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</si>
  <si>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</si>
  <si>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</si>
  <si>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</si>
  <si>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</si>
  <si>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</si>
  <si>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</si>
  <si>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</si>
  <si>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</si>
  <si>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</si>
  <si>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</si>
  <si>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</si>
  <si>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</si>
  <si>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</si>
  <si>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</si>
  <si>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</si>
  <si>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</si>
  <si>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</si>
  <si>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</si>
  <si>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</si>
  <si>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</si>
  <si>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</si>
  <si>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</si>
  <si>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</si>
  <si>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</si>
  <si>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</si>
  <si>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</si>
  <si>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</si>
  <si>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</si>
  <si>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</si>
  <si>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</si>
  <si>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</si>
  <si>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</si>
  <si>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</si>
  <si>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</si>
  <si>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</si>
  <si>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</si>
  <si>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</si>
  <si>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</si>
  <si>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</si>
  <si>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</si>
  <si>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</si>
  <si>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</si>
  <si>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</si>
  <si>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</si>
  <si>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</si>
  <si>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</si>
  <si>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</si>
  <si>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</si>
  <si>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</si>
  <si>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</si>
  <si>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</si>
  <si>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</si>
  <si>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</si>
  <si>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</si>
  <si>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</si>
  <si>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</si>
  <si>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</si>
  <si>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</si>
  <si>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</si>
  <si>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</si>
  <si>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</si>
  <si>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</si>
  <si>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</si>
  <si>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</si>
  <si>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</si>
  <si>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</si>
  <si>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</si>
  <si>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</si>
  <si>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</si>
  <si>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</si>
  <si>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</si>
  <si>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</si>
  <si>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000 1 14 06020 00 0000 430</t>
  </si>
  <si>
    <t>000 1 14 06025 05 0000 430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</si>
  <si>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</si>
  <si>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</si>
  <si>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</si>
  <si>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</si>
  <si>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</si>
  <si>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</si>
  <si>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</si>
  <si>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</si>
  <si>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</si>
  <si>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</si>
  <si>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</si>
  <si>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</si>
  <si>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</si>
  <si>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</si>
  <si>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>-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</si>
  <si>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</si>
  <si>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</si>
  <si>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</si>
  <si>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</si>
  <si>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</si>
  <si>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</si>
  <si>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</si>
  <si>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</si>
  <si>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</si>
  <si>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</si>
  <si>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</si>
  <si>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</si>
  <si>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</si>
  <si>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</si>
  <si>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</si>
  <si>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</si>
  <si>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</si>
  <si>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</si>
  <si>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</si>
  <si>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</si>
  <si>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</si>
  <si>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</si>
  <si>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</si>
  <si>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</si>
  <si>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</si>
  <si>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</si>
  <si>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</si>
  <si>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</si>
  <si>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</si>
  <si>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</si>
  <si>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</si>
  <si>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</si>
  <si>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</si>
  <si>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</si>
  <si>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</si>
  <si>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</si>
  <si>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</si>
  <si>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</si>
  <si>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</si>
  <si>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</si>
  <si>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</si>
  <si>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</si>
  <si>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</si>
  <si>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</si>
  <si>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</si>
  <si>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</si>
  <si>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</si>
  <si>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</si>
  <si>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</si>
  <si>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</si>
  <si>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</si>
  <si>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</si>
  <si>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</si>
  <si>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</si>
  <si>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</si>
  <si>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</si>
  <si>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</si>
  <si>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</si>
  <si>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</si>
  <si>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</si>
  <si>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</si>
  <si>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</si>
  <si>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</si>
  <si>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</si>
  <si>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</si>
  <si>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</si>
  <si>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</si>
  <si>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</si>
  <si>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</si>
  <si>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</si>
  <si>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</si>
  <si>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</si>
  <si>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</si>
  <si>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</si>
  <si>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</si>
  <si>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</si>
  <si>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</si>
  <si>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</si>
  <si>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</si>
  <si>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</si>
  <si>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</si>
  <si>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</si>
  <si>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</si>
  <si>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</si>
  <si>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</si>
  <si>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</si>
  <si>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Доходы, поступающие в порядке возмещения расходов, понесенных в связи с эксплуатацией имущества</t>
  </si>
  <si>
    <t>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</si>
  <si>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</si>
  <si>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000 1130206505 0000 130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</si>
  <si>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</si>
  <si>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</si>
  <si>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</si>
  <si>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</si>
  <si>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</si>
  <si>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</si>
  <si>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</si>
  <si>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</si>
  <si>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</si>
  <si>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</si>
  <si>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</si>
  <si>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</si>
  <si>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</si>
  <si>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</si>
  <si>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</si>
  <si>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</si>
  <si>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</si>
  <si>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</si>
  <si>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</si>
  <si>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</si>
  <si>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</si>
  <si>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</si>
  <si>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</si>
  <si>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</si>
  <si>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</si>
  <si>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</si>
  <si>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</si>
  <si>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</si>
  <si>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</si>
  <si>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000 1161003005 0000 140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</si>
  <si>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</si>
  <si>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000 1161003105 0000 140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</si>
  <si>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</si>
  <si>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</si>
  <si>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</si>
  <si>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</si>
  <si>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</si>
  <si>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</si>
  <si>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</si>
  <si>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</si>
  <si>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</si>
  <si>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</si>
  <si>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</si>
  <si>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</si>
  <si>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</si>
  <si>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</si>
  <si>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</si>
  <si>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</si>
  <si>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</si>
  <si>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</si>
  <si>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</si>
  <si>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</si>
  <si>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</si>
  <si>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</si>
  <si>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000 1160115001 0000 140</t>
  </si>
  <si>
    <t xml:space="preserve"> 000 1160115301 0000 140</t>
  </si>
  <si>
    <t xml:space="preserve"> 000 1160119001 0000 140</t>
  </si>
  <si>
    <t xml:space="preserve"> 000 1160119301 0000 140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</si>
  <si>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</si>
  <si>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</si>
  <si>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</si>
  <si>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</si>
  <si>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</si>
  <si>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</si>
  <si>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</si>
  <si>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</si>
  <si>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</si>
  <si>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</si>
  <si>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000 1160200002 0000 140</t>
  </si>
  <si>
    <t xml:space="preserve"> 000 1160201002 0000 140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</si>
  <si>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</si>
  <si>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</si>
  <si>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000 2022524300 0000 150</t>
  </si>
  <si>
    <t xml:space="preserve"> 000 2022524305 0000 150</t>
  </si>
  <si>
    <t xml:space="preserve"> 000 2022529900 0000 150</t>
  </si>
  <si>
    <t xml:space="preserve"> 000 2022529905 0000 150</t>
  </si>
  <si>
    <t xml:space="preserve"> 000 2022530400 0000 150</t>
  </si>
  <si>
    <t xml:space="preserve"> 000 2022530405 0000 150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</si>
  <si>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</si>
  <si>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</si>
  <si>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</si>
  <si>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</si>
  <si>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</si>
  <si>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</si>
  <si>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000 2024530300 0000 150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</si>
  <si>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</si>
  <si>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</si>
  <si>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</si>
  <si>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</si>
  <si>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</si>
  <si>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1 1120104201 0000 120</t>
  </si>
  <si>
    <t xml:space="preserve"> 1 1160107401 0000 140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</si>
  <si>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</si>
  <si>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</si>
  <si>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</si>
  <si>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000 1160117301 0000 140</t>
  </si>
  <si>
    <t>000 1160117001 0000 140</t>
  </si>
  <si>
    <t>000 1160700000 0000 140</t>
  </si>
  <si>
    <t>000 1160701000 0000 140</t>
  </si>
  <si>
    <t>000 1160701005 0000 140</t>
  </si>
  <si>
    <t>000 1160709000 0000 140</t>
  </si>
  <si>
    <t>000 1160709005 0000 140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</si>
  <si>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</si>
  <si>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</si>
  <si>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</si>
  <si>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</si>
  <si>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</si>
  <si>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Субсидии бюджетам на софинансирование капитальных вложений в объекты муниципальной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</si>
  <si>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</si>
  <si>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 Плата за размещение твердых коммунальных отходов </t>
  </si>
  <si>
    <t>Кассовое исполнение за 1  квартал 2023 года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</si>
  <si>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</si>
  <si>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</si>
  <si>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000 2024517905 0000 150</t>
  </si>
  <si>
    <t>000 2024517900 0000 150</t>
  </si>
  <si>
    <t>Сведения об исполнении бюджета муниципального образования Клетнянский муниципальный район Брянской области по доходам за 1 квартал 2024 года в разрезе видов доходов в сравнении с соответствующим периодом прошлого года</t>
  </si>
  <si>
    <t xml:space="preserve"> Прогноз доходов на 2024 год</t>
  </si>
  <si>
    <t>Кассовое исполнение за 1  квартал 2024 года</t>
  </si>
  <si>
    <t>Темп роста к соответствующему периоду прошлого  2023 года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</si>
  <si>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компании).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</si>
  <si>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</si>
  <si>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 xml:space="preserve">НДФЛ с доходов от долевого участия в организации, полученных в виде дивидендов (в части суммы налога, превышающей 650 000 руб.)
</t>
  </si>
  <si>
    <t>000 1010208001 1000 110</t>
  </si>
  <si>
    <t xml:space="preserve"> 000 1010213001 1000 110
</t>
  </si>
  <si>
    <t xml:space="preserve"> 000 1010214001 1000 110
</t>
  </si>
  <si>
    <t xml:space="preserve"> Субсидия бюджетам на развитие сети учреждений культурно- досугового типа</t>
  </si>
  <si>
    <t xml:space="preserve"> Субсидия бюджетам муниципальных районов на развитие сети учреждений культурно- досугового типа</t>
  </si>
  <si>
    <t>000 2022551300 0000 150</t>
  </si>
  <si>
    <t>000 2022551305 0000 150</t>
  </si>
  <si>
    <t>Перечисления  для осуществления возврата (зачета)  излишне уплаченных или излишне взысканных сумм налогов, сборов и иных  платежей, а также сумм  процентов за несвоевременное осуществление  такого возврата и процентов,  начисленных  на излишне  взысканные суммы</t>
  </si>
  <si>
    <t>Перечисления из бюджетов  муниципальных районов  (в бюджеты  муниципальных районов)  для осуществление  возврата  (зачета)  излишне  уплаченных или излишне  взысканных  сумм налогов,  сборов и иных платежей,  а также сумм процентов за несвоевременное  осуществление такого возврата и процентлов, начисленных  на излишне взысканные суммы</t>
  </si>
  <si>
    <t>000 2080000000 0000 150</t>
  </si>
  <si>
    <t>000 2080500005 0000 150</t>
  </si>
  <si>
    <t>Исп.С.Н.Запецкая</t>
  </si>
  <si>
    <t>тел.9 16 37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</si>
  <si>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</si>
  <si>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</si>
  <si>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000 2022713900 0000 150</t>
  </si>
  <si>
    <t xml:space="preserve"> 000 2022713905 0000 150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</si>
</sst>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"/>
      <family val="2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.5"/>
      <color rgb="FF000000"/>
      <name val="Times New Roman"/>
      <family val="1"/>
      <charset val="204"/>
    </font>
    <font>
      <b/>
      <u/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3">
      <alignment horizontal="left" wrapText="1" indent="2"/>
    </xf>
    <xf numFmtId="0" fontId="10" fillId="0" borderId="0">
      <alignment horizontal="left"/>
    </xf>
    <xf numFmtId="0" fontId="12" fillId="0" borderId="0"/>
    <xf numFmtId="49" fontId="10" fillId="0" borderId="0"/>
    <xf numFmtId="0" fontId="10" fillId="0" borderId="4">
      <alignment horizontal="left" wrapText="1" indent="2"/>
    </xf>
    <xf numFmtId="49" fontId="10" fillId="0" borderId="5">
      <alignment horizontal="center"/>
    </xf>
    <xf numFmtId="4" fontId="10" fillId="0" borderId="5">
      <alignment horizontal="right"/>
    </xf>
    <xf numFmtId="0" fontId="10" fillId="0" borderId="0"/>
    <xf numFmtId="0" fontId="10" fillId="2" borderId="0"/>
    <xf numFmtId="49" fontId="10" fillId="0" borderId="6">
      <alignment horizontal="center"/>
    </xf>
    <xf numFmtId="49" fontId="10" fillId="0" borderId="7">
      <alignment horizontal="center" vertical="center" wrapText="1"/>
    </xf>
  </cellStyleXfs>
  <cellXfs count="7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12" fillId="0" borderId="0" xfId="3" applyNumberFormat="1" applyAlignment="1" applyProtection="1">
      <alignment vertical="top"/>
    </xf>
    <xf numFmtId="0" fontId="13" fillId="0" borderId="0" xfId="2" applyNumberFormat="1" applyFont="1" applyAlignment="1" applyProtection="1">
      <alignment horizontal="left" vertical="top"/>
    </xf>
    <xf numFmtId="4" fontId="10" fillId="0" borderId="0" xfId="4" applyNumberFormat="1" applyAlignment="1" applyProtection="1">
      <alignment vertical="top"/>
    </xf>
    <xf numFmtId="0" fontId="8" fillId="0" borderId="0" xfId="0" applyFont="1" applyAlignment="1" applyProtection="1">
      <alignment vertical="top"/>
      <protection locked="0"/>
    </xf>
    <xf numFmtId="0" fontId="7" fillId="0" borderId="2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 locked="0"/>
    </xf>
    <xf numFmtId="0" fontId="11" fillId="0" borderId="1" xfId="5" applyNumberFormat="1" applyFont="1" applyBorder="1" applyAlignment="1" applyProtection="1">
      <alignment horizontal="left" vertical="top" wrapText="1"/>
    </xf>
    <xf numFmtId="49" fontId="14" fillId="0" borderId="1" xfId="6" applyFont="1" applyBorder="1" applyAlignment="1" applyProtection="1">
      <alignment horizontal="center" vertical="top"/>
    </xf>
    <xf numFmtId="4" fontId="3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6" fillId="0" borderId="1" xfId="5" applyNumberFormat="1" applyFont="1" applyBorder="1" applyAlignment="1" applyProtection="1">
      <alignment horizontal="left" vertical="top" wrapText="1"/>
    </xf>
    <xf numFmtId="49" fontId="16" fillId="0" borderId="1" xfId="6" applyFont="1" applyBorder="1" applyAlignment="1" applyProtection="1">
      <alignment horizontal="center" vertical="top"/>
    </xf>
    <xf numFmtId="4" fontId="4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18" fillId="0" borderId="1" xfId="0" applyFont="1" applyFill="1" applyBorder="1" applyAlignment="1">
      <alignment horizontal="right" vertical="top"/>
    </xf>
    <xf numFmtId="0" fontId="1" fillId="0" borderId="0" xfId="0" applyFont="1" applyAlignment="1" applyProtection="1">
      <alignment vertical="top"/>
      <protection locked="0"/>
    </xf>
    <xf numFmtId="0" fontId="10" fillId="0" borderId="0" xfId="8" applyNumberFormat="1" applyAlignment="1" applyProtection="1">
      <alignment vertical="top"/>
    </xf>
    <xf numFmtId="0" fontId="13" fillId="0" borderId="0" xfId="8" applyNumberFormat="1" applyFont="1" applyAlignment="1" applyProtection="1">
      <alignment vertical="top"/>
    </xf>
    <xf numFmtId="0" fontId="10" fillId="2" borderId="0" xfId="9" applyNumberFormat="1" applyAlignment="1" applyProtection="1">
      <alignment vertical="top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8" fillId="0" borderId="1" xfId="0" applyFont="1" applyFill="1" applyBorder="1" applyAlignment="1">
      <alignment vertical="top" wrapText="1"/>
    </xf>
    <xf numFmtId="4" fontId="6" fillId="0" borderId="1" xfId="6" applyNumberFormat="1" applyFont="1" applyBorder="1" applyAlignment="1" applyProtection="1">
      <alignment horizontal="center" vertical="top"/>
    </xf>
    <xf numFmtId="4" fontId="6" fillId="0" borderId="1" xfId="6" applyNumberFormat="1" applyFont="1" applyFill="1" applyBorder="1" applyAlignment="1" applyProtection="1">
      <alignment horizontal="center" vertical="top"/>
    </xf>
    <xf numFmtId="0" fontId="18" fillId="0" borderId="1" xfId="0" applyFont="1" applyFill="1" applyBorder="1" applyAlignment="1">
      <alignment horizontal="left" vertical="top" wrapText="1"/>
    </xf>
    <xf numFmtId="0" fontId="6" fillId="0" borderId="4" xfId="5" applyNumberFormat="1" applyFont="1" applyAlignment="1" applyProtection="1">
      <alignment horizontal="left" vertical="top" wrapText="1"/>
    </xf>
    <xf numFmtId="49" fontId="16" fillId="0" borderId="6" xfId="10" applyNumberFormat="1" applyFont="1" applyAlignment="1" applyProtection="1">
      <alignment horizontal="left" vertical="top"/>
    </xf>
    <xf numFmtId="4" fontId="6" fillId="0" borderId="1" xfId="7" applyNumberFormat="1" applyFont="1" applyBorder="1" applyAlignment="1" applyProtection="1">
      <alignment horizontal="center" vertical="top"/>
    </xf>
    <xf numFmtId="4" fontId="6" fillId="0" borderId="7" xfId="11" applyNumberFormat="1" applyFont="1" applyAlignment="1" applyProtection="1">
      <alignment horizontal="center" vertical="top" shrinkToFit="1"/>
    </xf>
    <xf numFmtId="4" fontId="6" fillId="0" borderId="1" xfId="7" applyNumberFormat="1" applyFont="1" applyFill="1" applyBorder="1" applyAlignment="1" applyProtection="1">
      <alignment horizontal="center" vertical="top"/>
    </xf>
    <xf numFmtId="0" fontId="6" fillId="0" borderId="4" xfId="5" applyNumberFormat="1" applyFont="1" applyAlignment="1" applyProtection="1">
      <alignment vertical="top" wrapText="1"/>
    </xf>
    <xf numFmtId="49" fontId="16" fillId="0" borderId="6" xfId="10" applyNumberFormat="1" applyFont="1" applyProtection="1">
      <alignment horizontal="center"/>
    </xf>
    <xf numFmtId="49" fontId="16" fillId="0" borderId="6" xfId="10" applyNumberFormat="1" applyFont="1" applyAlignment="1" applyProtection="1">
      <alignment horizontal="center" vertical="top"/>
    </xf>
    <xf numFmtId="4" fontId="11" fillId="0" borderId="1" xfId="6" applyNumberFormat="1" applyFont="1" applyBorder="1" applyAlignment="1" applyProtection="1">
      <alignment horizontal="center" vertical="top"/>
    </xf>
    <xf numFmtId="4" fontId="1" fillId="0" borderId="1" xfId="0" applyNumberFormat="1" applyFont="1" applyFill="1" applyBorder="1" applyAlignment="1">
      <alignment horizontal="center" vertical="top" wrapText="1"/>
    </xf>
    <xf numFmtId="49" fontId="18" fillId="0" borderId="8" xfId="0" applyNumberFormat="1" applyFont="1" applyBorder="1" applyAlignment="1">
      <alignment horizontal="left" vertical="top" wrapText="1"/>
    </xf>
    <xf numFmtId="0" fontId="16" fillId="0" borderId="4" xfId="5" applyNumberFormat="1" applyFont="1" applyAlignment="1" applyProtection="1">
      <alignment horizontal="left" vertical="top" wrapText="1"/>
    </xf>
    <xf numFmtId="0" fontId="18" fillId="0" borderId="1" xfId="0" applyFont="1" applyBorder="1" applyAlignment="1">
      <alignment horizontal="left" vertical="top"/>
    </xf>
    <xf numFmtId="4" fontId="10" fillId="0" borderId="0" xfId="4" applyNumberFormat="1" applyFill="1" applyAlignment="1" applyProtection="1">
      <alignment vertical="top"/>
    </xf>
    <xf numFmtId="4" fontId="11" fillId="0" borderId="1" xfId="6" applyNumberFormat="1" applyFont="1" applyFill="1" applyBorder="1" applyAlignment="1" applyProtection="1">
      <alignment horizontal="center" vertical="top"/>
    </xf>
    <xf numFmtId="4" fontId="6" fillId="0" borderId="7" xfId="11" applyNumberFormat="1" applyFont="1" applyFill="1" applyAlignment="1" applyProtection="1">
      <alignment horizontal="center" vertical="top" shrinkToFit="1"/>
    </xf>
    <xf numFmtId="0" fontId="10" fillId="0" borderId="0" xfId="9" applyNumberFormat="1" applyFill="1" applyAlignment="1" applyProtection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49" fontId="16" fillId="0" borderId="6" xfId="10" applyNumberFormat="1" applyFont="1" applyFill="1" applyAlignment="1" applyProtection="1">
      <alignment horizontal="left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NumberFormat="1" applyFont="1" applyBorder="1" applyAlignment="1">
      <alignment vertical="top" wrapText="1"/>
    </xf>
    <xf numFmtId="0" fontId="18" fillId="3" borderId="1" xfId="0" applyNumberFormat="1" applyFont="1" applyFill="1" applyBorder="1" applyAlignment="1">
      <alignment vertical="top" wrapText="1"/>
    </xf>
    <xf numFmtId="0" fontId="18" fillId="0" borderId="8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2" xfId="0" applyNumberFormat="1" applyFont="1" applyBorder="1" applyAlignment="1">
      <alignment wrapText="1"/>
    </xf>
    <xf numFmtId="0" fontId="18" fillId="4" borderId="8" xfId="0" applyFont="1" applyFill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4" fontId="6" fillId="3" borderId="1" xfId="7" applyNumberFormat="1" applyFont="1" applyFill="1" applyBorder="1" applyAlignment="1" applyProtection="1">
      <alignment horizontal="center" vertical="top"/>
    </xf>
    <xf numFmtId="0" fontId="1" fillId="0" borderId="0" xfId="2" applyNumberFormat="1" applyFont="1" applyAlignment="1" applyProtection="1">
      <alignment horizontal="center" vertical="top" wrapText="1"/>
    </xf>
  </cellXfs>
  <cellStyles count="12">
    <cellStyle name="xl22" xfId="3"/>
    <cellStyle name="xl24" xfId="2"/>
    <cellStyle name="xl25" xfId="8"/>
    <cellStyle name="xl31" xfId="5"/>
    <cellStyle name="xl34" xfId="1"/>
    <cellStyle name="xl41" xfId="4"/>
    <cellStyle name="xl43" xfId="10"/>
    <cellStyle name="xl44" xfId="6"/>
    <cellStyle name="xl45" xfId="11"/>
    <cellStyle name="xl46" xfId="7"/>
    <cellStyle name="xl48" xfId="9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92" workbookViewId="0">
      <selection activeCell="A165" sqref="A165:XFD166"/>
    </sheetView>
  </sheetViews>
  <sheetFormatPr defaultRowHeight="15" x14ac:dyDescent="0.25"/>
  <cols>
    <col min="1" max="1" width="64.7109375" style="9" customWidth="1"/>
    <col min="2" max="2" width="23.28515625" style="31" customWidth="1"/>
    <col min="3" max="3" width="15.85546875" style="55" customWidth="1"/>
    <col min="4" max="4" width="15.85546875" style="9" customWidth="1"/>
    <col min="5" max="5" width="15.85546875" style="55" customWidth="1"/>
    <col min="6" max="6" width="9.5703125" style="9" customWidth="1"/>
    <col min="7" max="7" width="12" style="9" customWidth="1"/>
    <col min="8" max="16384" width="9.140625" style="9"/>
  </cols>
  <sheetData>
    <row r="1" spans="1:8" ht="38.25" customHeight="1" x14ac:dyDescent="0.25">
      <c r="A1" s="69" t="s">
        <v>379</v>
      </c>
      <c r="B1" s="69"/>
      <c r="C1" s="69"/>
      <c r="D1" s="69"/>
      <c r="E1" s="69"/>
      <c r="F1" s="69"/>
      <c r="G1" s="69"/>
    </row>
    <row r="2" spans="1:8" ht="22.5" customHeight="1" x14ac:dyDescent="0.25">
      <c r="A2" s="10"/>
      <c r="B2" s="11"/>
      <c r="C2" s="49"/>
      <c r="D2" s="12"/>
      <c r="E2" s="49"/>
      <c r="G2" s="13" t="s">
        <v>8</v>
      </c>
    </row>
    <row r="3" spans="1:8" ht="83.25" customHeight="1" x14ac:dyDescent="0.25">
      <c r="A3" s="14" t="s">
        <v>1</v>
      </c>
      <c r="B3" s="6" t="s">
        <v>0</v>
      </c>
      <c r="C3" s="6" t="s">
        <v>374</v>
      </c>
      <c r="D3" s="6" t="s">
        <v>380</v>
      </c>
      <c r="E3" s="6" t="s">
        <v>381</v>
      </c>
      <c r="F3" s="6" t="s">
        <v>2</v>
      </c>
      <c r="G3" s="6" t="s">
        <v>382</v>
      </c>
      <c r="H3" s="15"/>
    </row>
    <row r="4" spans="1:8" s="19" customFormat="1" ht="15.75" x14ac:dyDescent="0.25">
      <c r="A4" s="16" t="s">
        <v>9</v>
      </c>
      <c r="B4" s="17" t="s">
        <v>10</v>
      </c>
      <c r="C4" s="50">
        <f>C5+C14+C24+C32+C43+C48+C63+C70+C77+C87</f>
        <v>13308123.919999998</v>
      </c>
      <c r="D4" s="44">
        <f>D5+D14+D24+D32+D43+D48+D63+D70+D77+D87</f>
        <v>96637400</v>
      </c>
      <c r="E4" s="50">
        <f>E5+E14+E24+E32+E43+E48+E63+E70+E77+E87</f>
        <v>24754483.689999994</v>
      </c>
      <c r="F4" s="8">
        <f t="shared" ref="F4:F69" si="0">E4/D4*100</f>
        <v>25.615841992851625</v>
      </c>
      <c r="G4" s="8">
        <f t="shared" ref="G4:G69" si="1">E4/C4*100</f>
        <v>186.01031850025032</v>
      </c>
      <c r="H4" s="18"/>
    </row>
    <row r="5" spans="1:8" s="23" customFormat="1" ht="19.5" customHeight="1" x14ac:dyDescent="0.25">
      <c r="A5" s="20" t="s">
        <v>11</v>
      </c>
      <c r="B5" s="21" t="s">
        <v>12</v>
      </c>
      <c r="C5" s="34">
        <f t="shared" ref="C5:E5" si="2">C6</f>
        <v>10504196.619999999</v>
      </c>
      <c r="D5" s="33">
        <f t="shared" si="2"/>
        <v>79277300</v>
      </c>
      <c r="E5" s="34">
        <f t="shared" si="2"/>
        <v>19332331.920000002</v>
      </c>
      <c r="F5" s="8">
        <f t="shared" si="0"/>
        <v>24.38570930140154</v>
      </c>
      <c r="G5" s="8">
        <f t="shared" si="1"/>
        <v>184.04388854632847</v>
      </c>
      <c r="H5" s="22"/>
    </row>
    <row r="6" spans="1:8" ht="19.5" customHeight="1" x14ac:dyDescent="0.25">
      <c r="A6" s="20" t="s">
        <v>13</v>
      </c>
      <c r="B6" s="21" t="s">
        <v>14</v>
      </c>
      <c r="C6" s="34">
        <f>C7+C8+C9+C10+C13+C11+C12</f>
        <v>10504196.619999999</v>
      </c>
      <c r="D6" s="34">
        <f t="shared" ref="D6:E6" si="3">D7+D8+D9+D10+D13+D11+D12</f>
        <v>79277300</v>
      </c>
      <c r="E6" s="34">
        <f t="shared" si="3"/>
        <v>19332331.920000002</v>
      </c>
      <c r="F6" s="8">
        <f t="shared" si="0"/>
        <v>24.38570930140154</v>
      </c>
      <c r="G6" s="8">
        <f t="shared" si="1"/>
        <v>184.04388854632847</v>
      </c>
      <c r="H6" s="22"/>
    </row>
    <row r="7" spans="1:8" ht="81.75" customHeight="1" x14ac:dyDescent="0.25">
      <c r="A7" s="20" t="s">
        <v>15</v>
      </c>
      <c r="B7" s="21" t="s">
        <v>16</v>
      </c>
      <c r="C7" s="40">
        <v>10583799.57</v>
      </c>
      <c r="D7" s="38">
        <v>78646300</v>
      </c>
      <c r="E7" s="40">
        <v>13955898.49</v>
      </c>
      <c r="F7" s="8">
        <f t="shared" si="0"/>
        <v>17.745143115442179</v>
      </c>
      <c r="G7" s="8">
        <f t="shared" si="1"/>
        <v>131.86094840229481</v>
      </c>
      <c r="H7" s="22"/>
    </row>
    <row r="8" spans="1:8" ht="114" customHeight="1" x14ac:dyDescent="0.25">
      <c r="A8" s="20" t="s">
        <v>17</v>
      </c>
      <c r="B8" s="21" t="s">
        <v>18</v>
      </c>
      <c r="C8" s="40">
        <v>-46331.96</v>
      </c>
      <c r="D8" s="38">
        <v>200000</v>
      </c>
      <c r="E8" s="40">
        <v>-602.98</v>
      </c>
      <c r="F8" s="8">
        <f t="shared" si="0"/>
        <v>-0.30148999999999998</v>
      </c>
      <c r="G8" s="8">
        <f t="shared" si="1"/>
        <v>1.301434258339168</v>
      </c>
      <c r="H8" s="22"/>
    </row>
    <row r="9" spans="1:8" ht="48.75" customHeight="1" x14ac:dyDescent="0.25">
      <c r="A9" s="20" t="s">
        <v>19</v>
      </c>
      <c r="B9" s="21" t="s">
        <v>20</v>
      </c>
      <c r="C9" s="40">
        <v>-34980.39</v>
      </c>
      <c r="D9" s="38">
        <v>414000</v>
      </c>
      <c r="E9" s="40">
        <v>253791.41</v>
      </c>
      <c r="F9" s="8">
        <f t="shared" si="0"/>
        <v>61.302272946859901</v>
      </c>
      <c r="G9" s="8">
        <f t="shared" si="1"/>
        <v>-725.52481547518482</v>
      </c>
      <c r="H9" s="22"/>
    </row>
    <row r="10" spans="1:8" ht="80.25" customHeight="1" x14ac:dyDescent="0.25">
      <c r="A10" s="20" t="s">
        <v>21</v>
      </c>
      <c r="B10" s="21" t="s">
        <v>22</v>
      </c>
      <c r="C10" s="40">
        <v>1709.4</v>
      </c>
      <c r="D10" s="38">
        <v>17000</v>
      </c>
      <c r="E10" s="40">
        <v>0</v>
      </c>
      <c r="F10" s="8">
        <f t="shared" si="0"/>
        <v>0</v>
      </c>
      <c r="G10" s="8">
        <f t="shared" si="1"/>
        <v>0</v>
      </c>
      <c r="H10" s="22"/>
    </row>
    <row r="11" spans="1:8" ht="80.25" customHeight="1" x14ac:dyDescent="0.25">
      <c r="A11" s="60" t="s">
        <v>383</v>
      </c>
      <c r="B11" s="62" t="s">
        <v>386</v>
      </c>
      <c r="C11" s="40">
        <v>0</v>
      </c>
      <c r="D11" s="38">
        <v>0</v>
      </c>
      <c r="E11" s="40">
        <v>216000</v>
      </c>
      <c r="F11" s="8" t="e">
        <f t="shared" si="0"/>
        <v>#DIV/0!</v>
      </c>
      <c r="G11" s="8" t="e">
        <f t="shared" si="1"/>
        <v>#DIV/0!</v>
      </c>
      <c r="H11" s="22"/>
    </row>
    <row r="12" spans="1:8" ht="80.25" customHeight="1" x14ac:dyDescent="0.25">
      <c r="A12" s="60" t="s">
        <v>384</v>
      </c>
      <c r="B12" s="63" t="s">
        <v>387</v>
      </c>
      <c r="C12" s="40">
        <v>0</v>
      </c>
      <c r="D12" s="38">
        <v>0</v>
      </c>
      <c r="E12" s="40">
        <v>479245</v>
      </c>
      <c r="F12" s="8" t="e">
        <f t="shared" si="0"/>
        <v>#DIV/0!</v>
      </c>
      <c r="G12" s="8" t="e">
        <f t="shared" si="1"/>
        <v>#DIV/0!</v>
      </c>
      <c r="H12" s="22"/>
    </row>
    <row r="13" spans="1:8" ht="52.5" customHeight="1" x14ac:dyDescent="0.25">
      <c r="A13" s="61" t="s">
        <v>385</v>
      </c>
      <c r="B13" s="63" t="s">
        <v>388</v>
      </c>
      <c r="C13" s="40">
        <v>0</v>
      </c>
      <c r="D13" s="38">
        <v>0</v>
      </c>
      <c r="E13" s="40">
        <v>4428000</v>
      </c>
      <c r="F13" s="8">
        <v>0</v>
      </c>
      <c r="G13" s="8" t="e">
        <f t="shared" si="1"/>
        <v>#DIV/0!</v>
      </c>
      <c r="H13" s="22"/>
    </row>
    <row r="14" spans="1:8" s="23" customFormat="1" ht="31.5" customHeight="1" x14ac:dyDescent="0.25">
      <c r="A14" s="20" t="s">
        <v>23</v>
      </c>
      <c r="B14" s="21" t="s">
        <v>24</v>
      </c>
      <c r="C14" s="34">
        <f t="shared" ref="C14:E14" si="4">C15</f>
        <v>2106110.0699999998</v>
      </c>
      <c r="D14" s="33">
        <f>D15</f>
        <v>8917000</v>
      </c>
      <c r="E14" s="34">
        <f t="shared" si="4"/>
        <v>2267649.13</v>
      </c>
      <c r="F14" s="8">
        <f t="shared" si="0"/>
        <v>25.430628350342044</v>
      </c>
      <c r="G14" s="8">
        <f t="shared" si="1"/>
        <v>107.67001982949542</v>
      </c>
      <c r="H14" s="22"/>
    </row>
    <row r="15" spans="1:8" ht="34.5" customHeight="1" x14ac:dyDescent="0.25">
      <c r="A15" s="20" t="s">
        <v>25</v>
      </c>
      <c r="B15" s="21" t="s">
        <v>26</v>
      </c>
      <c r="C15" s="34">
        <f t="shared" ref="C15" si="5">C16+C18+C20+C22</f>
        <v>2106110.0699999998</v>
      </c>
      <c r="D15" s="33">
        <f t="shared" ref="D15:E15" si="6">D16+D18+D20+D22</f>
        <v>8917000</v>
      </c>
      <c r="E15" s="34">
        <f t="shared" si="6"/>
        <v>2267649.13</v>
      </c>
      <c r="F15" s="8">
        <f t="shared" si="0"/>
        <v>25.430628350342044</v>
      </c>
      <c r="G15" s="8">
        <f t="shared" si="1"/>
        <v>107.67001982949542</v>
      </c>
      <c r="H15" s="22"/>
    </row>
    <row r="16" spans="1:8" ht="78" customHeight="1" x14ac:dyDescent="0.25">
      <c r="A16" s="20" t="s">
        <v>27</v>
      </c>
      <c r="B16" s="21" t="s">
        <v>28</v>
      </c>
      <c r="C16" s="34">
        <f t="shared" ref="C16:E16" si="7">C17</f>
        <v>1082708.4099999999</v>
      </c>
      <c r="D16" s="33">
        <f>D17</f>
        <v>4650600</v>
      </c>
      <c r="E16" s="34">
        <f t="shared" si="7"/>
        <v>1111790.25</v>
      </c>
      <c r="F16" s="8">
        <f t="shared" si="0"/>
        <v>23.906383047348729</v>
      </c>
      <c r="G16" s="8">
        <f t="shared" si="1"/>
        <v>102.6860269793231</v>
      </c>
      <c r="H16" s="22"/>
    </row>
    <row r="17" spans="1:8" ht="114.75" customHeight="1" x14ac:dyDescent="0.25">
      <c r="A17" s="20" t="s">
        <v>29</v>
      </c>
      <c r="B17" s="21" t="s">
        <v>30</v>
      </c>
      <c r="C17" s="40">
        <v>1082708.4099999999</v>
      </c>
      <c r="D17" s="38">
        <v>4650600</v>
      </c>
      <c r="E17" s="40">
        <v>1111790.25</v>
      </c>
      <c r="F17" s="8">
        <f t="shared" si="0"/>
        <v>23.906383047348729</v>
      </c>
      <c r="G17" s="8">
        <f t="shared" si="1"/>
        <v>102.6860269793231</v>
      </c>
      <c r="H17" s="22"/>
    </row>
    <row r="18" spans="1:8" ht="80.25" customHeight="1" x14ac:dyDescent="0.25">
      <c r="A18" s="20" t="s">
        <v>31</v>
      </c>
      <c r="B18" s="21" t="s">
        <v>32</v>
      </c>
      <c r="C18" s="34">
        <f>C19</f>
        <v>4443.57</v>
      </c>
      <c r="D18" s="33">
        <f>D19</f>
        <v>22200</v>
      </c>
      <c r="E18" s="34">
        <f>E19</f>
        <v>5849.35</v>
      </c>
      <c r="F18" s="8">
        <f t="shared" si="0"/>
        <v>26.348423423423423</v>
      </c>
      <c r="G18" s="8">
        <f t="shared" si="1"/>
        <v>131.63627443699551</v>
      </c>
      <c r="H18" s="22"/>
    </row>
    <row r="19" spans="1:8" ht="128.25" customHeight="1" x14ac:dyDescent="0.25">
      <c r="A19" s="20" t="s">
        <v>33</v>
      </c>
      <c r="B19" s="21" t="s">
        <v>34</v>
      </c>
      <c r="C19" s="40">
        <v>4443.57</v>
      </c>
      <c r="D19" s="38">
        <v>22200</v>
      </c>
      <c r="E19" s="40">
        <v>5849.35</v>
      </c>
      <c r="F19" s="8">
        <f t="shared" si="0"/>
        <v>26.348423423423423</v>
      </c>
      <c r="G19" s="8">
        <f t="shared" si="1"/>
        <v>131.63627443699551</v>
      </c>
      <c r="H19" s="22"/>
    </row>
    <row r="20" spans="1:8" ht="78.75" customHeight="1" x14ac:dyDescent="0.25">
      <c r="A20" s="20" t="s">
        <v>35</v>
      </c>
      <c r="B20" s="21" t="s">
        <v>36</v>
      </c>
      <c r="C20" s="34">
        <f t="shared" ref="C20:E20" si="8">C21</f>
        <v>1157701.57</v>
      </c>
      <c r="D20" s="33">
        <f>D21</f>
        <v>4822100</v>
      </c>
      <c r="E20" s="34">
        <f t="shared" si="8"/>
        <v>1268048.25</v>
      </c>
      <c r="F20" s="8">
        <f t="shared" si="0"/>
        <v>26.296597955247712</v>
      </c>
      <c r="G20" s="8">
        <f t="shared" si="1"/>
        <v>109.53153065172054</v>
      </c>
      <c r="H20" s="22"/>
    </row>
    <row r="21" spans="1:8" ht="111.75" customHeight="1" x14ac:dyDescent="0.25">
      <c r="A21" s="20" t="s">
        <v>37</v>
      </c>
      <c r="B21" s="21" t="s">
        <v>38</v>
      </c>
      <c r="C21" s="40">
        <v>1157701.57</v>
      </c>
      <c r="D21" s="38">
        <v>4822100</v>
      </c>
      <c r="E21" s="40">
        <v>1268048.25</v>
      </c>
      <c r="F21" s="8">
        <f t="shared" si="0"/>
        <v>26.296597955247712</v>
      </c>
      <c r="G21" s="8">
        <f t="shared" si="1"/>
        <v>109.53153065172054</v>
      </c>
      <c r="H21" s="22"/>
    </row>
    <row r="22" spans="1:8" ht="80.25" customHeight="1" x14ac:dyDescent="0.25">
      <c r="A22" s="20" t="s">
        <v>39</v>
      </c>
      <c r="B22" s="21" t="s">
        <v>40</v>
      </c>
      <c r="C22" s="34">
        <f t="shared" ref="C22:E22" si="9">C23</f>
        <v>-138743.48000000001</v>
      </c>
      <c r="D22" s="33">
        <f>D23</f>
        <v>-577900</v>
      </c>
      <c r="E22" s="34">
        <f t="shared" si="9"/>
        <v>-118038.72</v>
      </c>
      <c r="F22" s="8">
        <f t="shared" si="0"/>
        <v>20.425457691642151</v>
      </c>
      <c r="G22" s="8">
        <f t="shared" si="1"/>
        <v>85.076949201504817</v>
      </c>
      <c r="H22" s="22"/>
    </row>
    <row r="23" spans="1:8" ht="111" customHeight="1" x14ac:dyDescent="0.25">
      <c r="A23" s="20" t="s">
        <v>41</v>
      </c>
      <c r="B23" s="21" t="s">
        <v>42</v>
      </c>
      <c r="C23" s="40">
        <v>-138743.48000000001</v>
      </c>
      <c r="D23" s="38">
        <v>-577900</v>
      </c>
      <c r="E23" s="40">
        <v>-118038.72</v>
      </c>
      <c r="F23" s="8">
        <f t="shared" si="0"/>
        <v>20.425457691642151</v>
      </c>
      <c r="G23" s="8">
        <f t="shared" si="1"/>
        <v>85.076949201504817</v>
      </c>
      <c r="H23" s="22"/>
    </row>
    <row r="24" spans="1:8" s="23" customFormat="1" ht="21" customHeight="1" x14ac:dyDescent="0.25">
      <c r="A24" s="20" t="s">
        <v>43</v>
      </c>
      <c r="B24" s="21" t="s">
        <v>44</v>
      </c>
      <c r="C24" s="34">
        <f t="shared" ref="C24" si="10">C25+C28+C30</f>
        <v>-309895.33999999997</v>
      </c>
      <c r="D24" s="33">
        <f t="shared" ref="D24:E24" si="11">D25+D28+D30</f>
        <v>3541000</v>
      </c>
      <c r="E24" s="34">
        <f t="shared" si="11"/>
        <v>1447186.24</v>
      </c>
      <c r="F24" s="8">
        <f t="shared" si="0"/>
        <v>40.869422197119462</v>
      </c>
      <c r="G24" s="8">
        <f t="shared" si="1"/>
        <v>-466.99193347018388</v>
      </c>
      <c r="H24" s="22"/>
    </row>
    <row r="25" spans="1:8" ht="33.75" customHeight="1" x14ac:dyDescent="0.25">
      <c r="A25" s="20" t="s">
        <v>45</v>
      </c>
      <c r="B25" s="21" t="s">
        <v>46</v>
      </c>
      <c r="C25" s="34">
        <f t="shared" ref="C25" si="12">C26+C27</f>
        <v>-76770.960000000006</v>
      </c>
      <c r="D25" s="33">
        <f t="shared" ref="D25:E25" si="13">D26+D27</f>
        <v>0</v>
      </c>
      <c r="E25" s="34">
        <f t="shared" si="13"/>
        <v>1795.87</v>
      </c>
      <c r="F25" s="8" t="e">
        <f t="shared" si="0"/>
        <v>#DIV/0!</v>
      </c>
      <c r="G25" s="8">
        <f t="shared" si="1"/>
        <v>-2.3392569273589907</v>
      </c>
      <c r="H25" s="22"/>
    </row>
    <row r="26" spans="1:8" ht="33.75" customHeight="1" x14ac:dyDescent="0.25">
      <c r="A26" s="20" t="s">
        <v>45</v>
      </c>
      <c r="B26" s="21" t="s">
        <v>47</v>
      </c>
      <c r="C26" s="40">
        <v>-76770.960000000006</v>
      </c>
      <c r="D26" s="38">
        <v>0</v>
      </c>
      <c r="E26" s="40">
        <v>1795.87</v>
      </c>
      <c r="F26" s="8" t="e">
        <f t="shared" si="0"/>
        <v>#DIV/0!</v>
      </c>
      <c r="G26" s="8">
        <f t="shared" si="1"/>
        <v>-2.3392569273589907</v>
      </c>
      <c r="H26" s="22"/>
    </row>
    <row r="27" spans="1:8" ht="50.25" hidden="1" customHeight="1" x14ac:dyDescent="0.25">
      <c r="A27" s="20" t="s">
        <v>48</v>
      </c>
      <c r="B27" s="21" t="s">
        <v>49</v>
      </c>
      <c r="C27" s="40">
        <v>0</v>
      </c>
      <c r="D27" s="38">
        <v>0</v>
      </c>
      <c r="E27" s="40">
        <v>0</v>
      </c>
      <c r="F27" s="8">
        <v>0</v>
      </c>
      <c r="G27" s="8" t="e">
        <f t="shared" si="1"/>
        <v>#DIV/0!</v>
      </c>
      <c r="H27" s="22"/>
    </row>
    <row r="28" spans="1:8" ht="19.5" customHeight="1" x14ac:dyDescent="0.25">
      <c r="A28" s="20" t="s">
        <v>50</v>
      </c>
      <c r="B28" s="21" t="s">
        <v>51</v>
      </c>
      <c r="C28" s="34">
        <f t="shared" ref="C28:E28" si="14">C29</f>
        <v>32091.86</v>
      </c>
      <c r="D28" s="33">
        <f t="shared" si="14"/>
        <v>197000</v>
      </c>
      <c r="E28" s="34">
        <f t="shared" si="14"/>
        <v>17086.37</v>
      </c>
      <c r="F28" s="8">
        <f t="shared" si="0"/>
        <v>8.6732842639593919</v>
      </c>
      <c r="G28" s="8">
        <f t="shared" si="1"/>
        <v>53.242068237864672</v>
      </c>
      <c r="H28" s="22"/>
    </row>
    <row r="29" spans="1:8" ht="19.5" customHeight="1" x14ac:dyDescent="0.25">
      <c r="A29" s="20" t="s">
        <v>50</v>
      </c>
      <c r="B29" s="21" t="s">
        <v>52</v>
      </c>
      <c r="C29" s="40">
        <v>32091.86</v>
      </c>
      <c r="D29" s="38">
        <v>197000</v>
      </c>
      <c r="E29" s="40">
        <v>17086.37</v>
      </c>
      <c r="F29" s="8">
        <f t="shared" si="0"/>
        <v>8.6732842639593919</v>
      </c>
      <c r="G29" s="8">
        <f t="shared" si="1"/>
        <v>53.242068237864672</v>
      </c>
      <c r="H29" s="22"/>
    </row>
    <row r="30" spans="1:8" ht="33.75" customHeight="1" x14ac:dyDescent="0.25">
      <c r="A30" s="20" t="s">
        <v>53</v>
      </c>
      <c r="B30" s="21" t="s">
        <v>54</v>
      </c>
      <c r="C30" s="40">
        <f>C31</f>
        <v>-265216.24</v>
      </c>
      <c r="D30" s="38">
        <f>D31</f>
        <v>3344000</v>
      </c>
      <c r="E30" s="40">
        <f>E31</f>
        <v>1428304</v>
      </c>
      <c r="F30" s="8">
        <f t="shared" si="0"/>
        <v>42.712440191387557</v>
      </c>
      <c r="G30" s="8">
        <f t="shared" si="1"/>
        <v>-538.54319026617679</v>
      </c>
      <c r="H30" s="22"/>
    </row>
    <row r="31" spans="1:8" ht="46.5" customHeight="1" x14ac:dyDescent="0.25">
      <c r="A31" s="20" t="s">
        <v>55</v>
      </c>
      <c r="B31" s="21" t="s">
        <v>56</v>
      </c>
      <c r="C31" s="40">
        <v>-265216.24</v>
      </c>
      <c r="D31" s="38">
        <v>3344000</v>
      </c>
      <c r="E31" s="40">
        <v>1428304</v>
      </c>
      <c r="F31" s="8">
        <f t="shared" si="0"/>
        <v>42.712440191387557</v>
      </c>
      <c r="G31" s="8">
        <f t="shared" si="1"/>
        <v>-538.54319026617679</v>
      </c>
      <c r="H31" s="22"/>
    </row>
    <row r="32" spans="1:8" s="23" customFormat="1" ht="15.75" hidden="1" x14ac:dyDescent="0.25">
      <c r="A32" s="20" t="s">
        <v>57</v>
      </c>
      <c r="B32" s="21" t="s">
        <v>58</v>
      </c>
      <c r="C32" s="34">
        <f t="shared" ref="C32" si="15">C33+C36</f>
        <v>0</v>
      </c>
      <c r="D32" s="33">
        <f t="shared" ref="D32:E32" si="16">D33+D36</f>
        <v>0</v>
      </c>
      <c r="E32" s="34">
        <f t="shared" si="16"/>
        <v>0</v>
      </c>
      <c r="F32" s="8" t="e">
        <f t="shared" si="0"/>
        <v>#DIV/0!</v>
      </c>
      <c r="G32" s="8" t="e">
        <f t="shared" si="1"/>
        <v>#DIV/0!</v>
      </c>
      <c r="H32" s="22"/>
    </row>
    <row r="33" spans="1:8" ht="20.25" hidden="1" customHeight="1" x14ac:dyDescent="0.25">
      <c r="A33" s="20" t="s">
        <v>59</v>
      </c>
      <c r="B33" s="21" t="s">
        <v>60</v>
      </c>
      <c r="C33" s="34">
        <f t="shared" ref="C33" si="17">C34+C35</f>
        <v>0</v>
      </c>
      <c r="D33" s="33">
        <f t="shared" ref="D33:E33" si="18">D34+D35</f>
        <v>0</v>
      </c>
      <c r="E33" s="34">
        <f t="shared" si="18"/>
        <v>0</v>
      </c>
      <c r="F33" s="8" t="e">
        <f t="shared" si="0"/>
        <v>#DIV/0!</v>
      </c>
      <c r="G33" s="8" t="e">
        <f t="shared" si="1"/>
        <v>#DIV/0!</v>
      </c>
      <c r="H33" s="22"/>
    </row>
    <row r="34" spans="1:8" ht="48" hidden="1" customHeight="1" x14ac:dyDescent="0.25">
      <c r="A34" s="20" t="s">
        <v>61</v>
      </c>
      <c r="B34" s="21" t="s">
        <v>62</v>
      </c>
      <c r="C34" s="40"/>
      <c r="D34" s="38"/>
      <c r="E34" s="40"/>
      <c r="F34" s="8" t="e">
        <f t="shared" si="0"/>
        <v>#DIV/0!</v>
      </c>
      <c r="G34" s="8" t="e">
        <f t="shared" si="1"/>
        <v>#DIV/0!</v>
      </c>
      <c r="H34" s="22"/>
    </row>
    <row r="35" spans="1:8" ht="48" hidden="1" customHeight="1" x14ac:dyDescent="0.25">
      <c r="A35" s="20" t="s">
        <v>63</v>
      </c>
      <c r="B35" s="21" t="s">
        <v>64</v>
      </c>
      <c r="C35" s="40"/>
      <c r="D35" s="38"/>
      <c r="E35" s="40"/>
      <c r="F35" s="8" t="e">
        <f t="shared" si="0"/>
        <v>#DIV/0!</v>
      </c>
      <c r="G35" s="8" t="e">
        <f t="shared" si="1"/>
        <v>#DIV/0!</v>
      </c>
      <c r="H35" s="22"/>
    </row>
    <row r="36" spans="1:8" ht="15.75" hidden="1" x14ac:dyDescent="0.25">
      <c r="A36" s="20" t="s">
        <v>65</v>
      </c>
      <c r="B36" s="21" t="s">
        <v>66</v>
      </c>
      <c r="C36" s="34">
        <f t="shared" ref="C36" si="19">C37+C40</f>
        <v>0</v>
      </c>
      <c r="D36" s="33">
        <f t="shared" ref="D36:E36" si="20">D37+D40</f>
        <v>0</v>
      </c>
      <c r="E36" s="34">
        <f t="shared" si="20"/>
        <v>0</v>
      </c>
      <c r="F36" s="8" t="e">
        <f t="shared" si="0"/>
        <v>#DIV/0!</v>
      </c>
      <c r="G36" s="8" t="e">
        <f t="shared" si="1"/>
        <v>#DIV/0!</v>
      </c>
      <c r="H36" s="22"/>
    </row>
    <row r="37" spans="1:8" ht="15.75" hidden="1" x14ac:dyDescent="0.25">
      <c r="A37" s="20" t="s">
        <v>67</v>
      </c>
      <c r="B37" s="21" t="s">
        <v>68</v>
      </c>
      <c r="C37" s="34">
        <f t="shared" ref="C37" si="21">C38+C39</f>
        <v>0</v>
      </c>
      <c r="D37" s="33">
        <f t="shared" ref="D37:E37" si="22">D38+D39</f>
        <v>0</v>
      </c>
      <c r="E37" s="34">
        <f t="shared" si="22"/>
        <v>0</v>
      </c>
      <c r="F37" s="8" t="e">
        <f t="shared" si="0"/>
        <v>#DIV/0!</v>
      </c>
      <c r="G37" s="8" t="e">
        <f t="shared" si="1"/>
        <v>#DIV/0!</v>
      </c>
      <c r="H37" s="22"/>
    </row>
    <row r="38" spans="1:8" ht="31.5" hidden="1" customHeight="1" x14ac:dyDescent="0.25">
      <c r="A38" s="20" t="s">
        <v>69</v>
      </c>
      <c r="B38" s="21" t="s">
        <v>70</v>
      </c>
      <c r="C38" s="40"/>
      <c r="D38" s="38"/>
      <c r="E38" s="40"/>
      <c r="F38" s="8" t="e">
        <f t="shared" si="0"/>
        <v>#DIV/0!</v>
      </c>
      <c r="G38" s="8" t="e">
        <f t="shared" si="1"/>
        <v>#DIV/0!</v>
      </c>
      <c r="H38" s="22"/>
    </row>
    <row r="39" spans="1:8" ht="31.5" hidden="1" customHeight="1" x14ac:dyDescent="0.25">
      <c r="A39" s="20" t="s">
        <v>71</v>
      </c>
      <c r="B39" s="21" t="s">
        <v>72</v>
      </c>
      <c r="C39" s="40"/>
      <c r="D39" s="38"/>
      <c r="E39" s="40"/>
      <c r="F39" s="8" t="e">
        <f t="shared" si="0"/>
        <v>#DIV/0!</v>
      </c>
      <c r="G39" s="8" t="e">
        <f t="shared" si="1"/>
        <v>#DIV/0!</v>
      </c>
      <c r="H39" s="22"/>
    </row>
    <row r="40" spans="1:8" ht="16.5" hidden="1" customHeight="1" x14ac:dyDescent="0.25">
      <c r="A40" s="20" t="s">
        <v>73</v>
      </c>
      <c r="B40" s="21" t="s">
        <v>74</v>
      </c>
      <c r="C40" s="34">
        <f t="shared" ref="C40" si="23">C41+C42</f>
        <v>0</v>
      </c>
      <c r="D40" s="33">
        <f t="shared" ref="D40:E40" si="24">D41+D42</f>
        <v>0</v>
      </c>
      <c r="E40" s="34">
        <f t="shared" si="24"/>
        <v>0</v>
      </c>
      <c r="F40" s="8" t="e">
        <f t="shared" si="0"/>
        <v>#DIV/0!</v>
      </c>
      <c r="G40" s="8" t="e">
        <f t="shared" si="1"/>
        <v>#DIV/0!</v>
      </c>
      <c r="H40" s="22"/>
    </row>
    <row r="41" spans="1:8" ht="31.5" hidden="1" customHeight="1" x14ac:dyDescent="0.25">
      <c r="A41" s="20" t="s">
        <v>75</v>
      </c>
      <c r="B41" s="21" t="s">
        <v>76</v>
      </c>
      <c r="C41" s="40"/>
      <c r="D41" s="38"/>
      <c r="E41" s="40"/>
      <c r="F41" s="8" t="e">
        <f t="shared" si="0"/>
        <v>#DIV/0!</v>
      </c>
      <c r="G41" s="8" t="e">
        <f t="shared" si="1"/>
        <v>#DIV/0!</v>
      </c>
      <c r="H41" s="22"/>
    </row>
    <row r="42" spans="1:8" ht="31.5" hidden="1" customHeight="1" x14ac:dyDescent="0.25">
      <c r="A42" s="20" t="s">
        <v>77</v>
      </c>
      <c r="B42" s="21" t="s">
        <v>78</v>
      </c>
      <c r="C42" s="40"/>
      <c r="D42" s="38"/>
      <c r="E42" s="40"/>
      <c r="F42" s="8" t="e">
        <f t="shared" si="0"/>
        <v>#DIV/0!</v>
      </c>
      <c r="G42" s="8" t="e">
        <f t="shared" si="1"/>
        <v>#DIV/0!</v>
      </c>
      <c r="H42" s="22"/>
    </row>
    <row r="43" spans="1:8" s="23" customFormat="1" ht="15.75" x14ac:dyDescent="0.25">
      <c r="A43" s="20" t="s">
        <v>79</v>
      </c>
      <c r="B43" s="21" t="s">
        <v>80</v>
      </c>
      <c r="C43" s="34">
        <f t="shared" ref="C43" si="25">C44+C46</f>
        <v>484530.58</v>
      </c>
      <c r="D43" s="33">
        <f t="shared" ref="D43:E43" si="26">D44+D46</f>
        <v>2001000</v>
      </c>
      <c r="E43" s="34">
        <f t="shared" si="26"/>
        <v>408635.65</v>
      </c>
      <c r="F43" s="8">
        <f t="shared" si="0"/>
        <v>20.421571714142932</v>
      </c>
      <c r="G43" s="8">
        <f t="shared" si="1"/>
        <v>84.336400398092522</v>
      </c>
      <c r="H43" s="22"/>
    </row>
    <row r="44" spans="1:8" ht="31.5" customHeight="1" x14ac:dyDescent="0.25">
      <c r="A44" s="20" t="s">
        <v>81</v>
      </c>
      <c r="B44" s="21" t="s">
        <v>82</v>
      </c>
      <c r="C44" s="34">
        <f t="shared" ref="C44:E44" si="27">C45</f>
        <v>484530.58</v>
      </c>
      <c r="D44" s="33">
        <f t="shared" si="27"/>
        <v>2001000</v>
      </c>
      <c r="E44" s="34">
        <f t="shared" si="27"/>
        <v>408635.65</v>
      </c>
      <c r="F44" s="8">
        <f t="shared" si="0"/>
        <v>20.421571714142932</v>
      </c>
      <c r="G44" s="8">
        <f t="shared" si="1"/>
        <v>84.336400398092522</v>
      </c>
      <c r="H44" s="22"/>
    </row>
    <row r="45" spans="1:8" ht="49.5" customHeight="1" x14ac:dyDescent="0.25">
      <c r="A45" s="20" t="s">
        <v>83</v>
      </c>
      <c r="B45" s="21" t="s">
        <v>84</v>
      </c>
      <c r="C45" s="40">
        <v>484530.58</v>
      </c>
      <c r="D45" s="38">
        <v>2001000</v>
      </c>
      <c r="E45" s="40">
        <v>408635.65</v>
      </c>
      <c r="F45" s="8">
        <f t="shared" si="0"/>
        <v>20.421571714142932</v>
      </c>
      <c r="G45" s="8">
        <f t="shared" si="1"/>
        <v>84.336400398092522</v>
      </c>
      <c r="H45" s="22"/>
    </row>
    <row r="46" spans="1:8" ht="49.5" hidden="1" customHeight="1" x14ac:dyDescent="0.25">
      <c r="A46" s="20" t="s">
        <v>85</v>
      </c>
      <c r="B46" s="21" t="s">
        <v>86</v>
      </c>
      <c r="C46" s="34">
        <f t="shared" ref="C46:E46" si="28">C47</f>
        <v>0</v>
      </c>
      <c r="D46" s="33">
        <f t="shared" si="28"/>
        <v>0</v>
      </c>
      <c r="E46" s="34">
        <f t="shared" si="28"/>
        <v>0</v>
      </c>
      <c r="F46" s="8" t="e">
        <f t="shared" si="0"/>
        <v>#DIV/0!</v>
      </c>
      <c r="G46" s="8" t="e">
        <f t="shared" si="1"/>
        <v>#DIV/0!</v>
      </c>
      <c r="H46" s="22"/>
    </row>
    <row r="47" spans="1:8" ht="78" hidden="1" customHeight="1" x14ac:dyDescent="0.25">
      <c r="A47" s="20" t="s">
        <v>87</v>
      </c>
      <c r="B47" s="21" t="s">
        <v>88</v>
      </c>
      <c r="C47" s="40"/>
      <c r="D47" s="38"/>
      <c r="E47" s="40"/>
      <c r="F47" s="8" t="e">
        <f t="shared" si="0"/>
        <v>#DIV/0!</v>
      </c>
      <c r="G47" s="8" t="e">
        <f t="shared" si="1"/>
        <v>#DIV/0!</v>
      </c>
      <c r="H47" s="22"/>
    </row>
    <row r="48" spans="1:8" s="23" customFormat="1" ht="45.75" customHeight="1" x14ac:dyDescent="0.25">
      <c r="A48" s="20" t="s">
        <v>89</v>
      </c>
      <c r="B48" s="21" t="s">
        <v>90</v>
      </c>
      <c r="C48" s="34">
        <f t="shared" ref="C48" si="29">C49+C57+C60</f>
        <v>68019.69</v>
      </c>
      <c r="D48" s="33">
        <f t="shared" ref="D48:E48" si="30">D49+D57+D60</f>
        <v>1766300</v>
      </c>
      <c r="E48" s="34">
        <f t="shared" si="30"/>
        <v>104446.79000000001</v>
      </c>
      <c r="F48" s="8">
        <f t="shared" si="0"/>
        <v>5.913309743531677</v>
      </c>
      <c r="G48" s="8">
        <f t="shared" si="1"/>
        <v>153.55375774279477</v>
      </c>
      <c r="H48" s="22"/>
    </row>
    <row r="49" spans="1:8" ht="81.75" customHeight="1" x14ac:dyDescent="0.25">
      <c r="A49" s="20" t="s">
        <v>91</v>
      </c>
      <c r="B49" s="21" t="s">
        <v>92</v>
      </c>
      <c r="C49" s="34">
        <f t="shared" ref="C49" si="31">C50+C53</f>
        <v>66551.850000000006</v>
      </c>
      <c r="D49" s="33">
        <f t="shared" ref="D49:E49" si="32">D50+D53</f>
        <v>1645500</v>
      </c>
      <c r="E49" s="34">
        <f t="shared" si="32"/>
        <v>99172.07</v>
      </c>
      <c r="F49" s="8">
        <f t="shared" si="0"/>
        <v>6.0268653904588279</v>
      </c>
      <c r="G49" s="8">
        <f t="shared" si="1"/>
        <v>149.01474564568829</v>
      </c>
      <c r="H49" s="22"/>
    </row>
    <row r="50" spans="1:8" ht="63" customHeight="1" x14ac:dyDescent="0.25">
      <c r="A50" s="20" t="s">
        <v>93</v>
      </c>
      <c r="B50" s="21" t="s">
        <v>94</v>
      </c>
      <c r="C50" s="34">
        <f t="shared" ref="C50" si="33">C51+C52</f>
        <v>45324.05</v>
      </c>
      <c r="D50" s="33">
        <f t="shared" ref="D50:E50" si="34">D51+D52</f>
        <v>1494500</v>
      </c>
      <c r="E50" s="34">
        <f t="shared" si="34"/>
        <v>70590.86</v>
      </c>
      <c r="F50" s="8">
        <f t="shared" si="0"/>
        <v>4.7233763800602206</v>
      </c>
      <c r="G50" s="8">
        <f t="shared" si="1"/>
        <v>155.74702613733766</v>
      </c>
      <c r="H50" s="22"/>
    </row>
    <row r="51" spans="1:8" ht="95.25" customHeight="1" x14ac:dyDescent="0.25">
      <c r="A51" s="20" t="s">
        <v>95</v>
      </c>
      <c r="B51" s="21" t="s">
        <v>96</v>
      </c>
      <c r="C51" s="40">
        <v>29937.3</v>
      </c>
      <c r="D51" s="38">
        <v>724700</v>
      </c>
      <c r="E51" s="40">
        <v>14532.93</v>
      </c>
      <c r="F51" s="8">
        <f t="shared" si="0"/>
        <v>2.0053718780184906</v>
      </c>
      <c r="G51" s="8">
        <f t="shared" si="1"/>
        <v>48.544558126484354</v>
      </c>
      <c r="H51" s="22"/>
    </row>
    <row r="52" spans="1:8" ht="82.5" customHeight="1" x14ac:dyDescent="0.25">
      <c r="A52" s="20" t="s">
        <v>97</v>
      </c>
      <c r="B52" s="21" t="s">
        <v>98</v>
      </c>
      <c r="C52" s="40">
        <v>15386.75</v>
      </c>
      <c r="D52" s="38">
        <v>769800</v>
      </c>
      <c r="E52" s="40">
        <v>56057.93</v>
      </c>
      <c r="F52" s="8">
        <f t="shared" si="0"/>
        <v>7.2821421148350218</v>
      </c>
      <c r="G52" s="8">
        <f t="shared" si="1"/>
        <v>364.32599476822588</v>
      </c>
      <c r="H52" s="22"/>
    </row>
    <row r="53" spans="1:8" ht="80.25" customHeight="1" x14ac:dyDescent="0.25">
      <c r="A53" s="20" t="s">
        <v>99</v>
      </c>
      <c r="B53" s="21" t="s">
        <v>100</v>
      </c>
      <c r="C53" s="34">
        <f t="shared" ref="C53" si="35">C54+C55+C56</f>
        <v>21227.8</v>
      </c>
      <c r="D53" s="33">
        <f t="shared" ref="D53:E53" si="36">D54+D55+D56</f>
        <v>151000</v>
      </c>
      <c r="E53" s="34">
        <f t="shared" si="36"/>
        <v>28581.21</v>
      </c>
      <c r="F53" s="8">
        <f t="shared" si="0"/>
        <v>18.927953642384104</v>
      </c>
      <c r="G53" s="8">
        <f t="shared" si="1"/>
        <v>134.64047145724004</v>
      </c>
      <c r="H53" s="22"/>
    </row>
    <row r="54" spans="1:8" ht="65.25" customHeight="1" x14ac:dyDescent="0.25">
      <c r="A54" s="20" t="s">
        <v>101</v>
      </c>
      <c r="B54" s="21" t="s">
        <v>102</v>
      </c>
      <c r="C54" s="40">
        <v>21227.8</v>
      </c>
      <c r="D54" s="38">
        <v>151000</v>
      </c>
      <c r="E54" s="40">
        <v>28581.21</v>
      </c>
      <c r="F54" s="8">
        <f t="shared" si="0"/>
        <v>18.927953642384104</v>
      </c>
      <c r="G54" s="8">
        <f t="shared" si="1"/>
        <v>134.64047145724004</v>
      </c>
      <c r="H54" s="22"/>
    </row>
    <row r="55" spans="1:8" ht="68.25" hidden="1" customHeight="1" x14ac:dyDescent="0.25">
      <c r="A55" s="20" t="s">
        <v>103</v>
      </c>
      <c r="B55" s="21" t="s">
        <v>104</v>
      </c>
      <c r="C55" s="40"/>
      <c r="D55" s="38"/>
      <c r="E55" s="40"/>
      <c r="F55" s="8" t="e">
        <f t="shared" si="0"/>
        <v>#DIV/0!</v>
      </c>
      <c r="G55" s="8" t="e">
        <f t="shared" si="1"/>
        <v>#DIV/0!</v>
      </c>
      <c r="H55" s="22"/>
    </row>
    <row r="56" spans="1:8" ht="64.5" hidden="1" customHeight="1" x14ac:dyDescent="0.25">
      <c r="A56" s="20" t="s">
        <v>105</v>
      </c>
      <c r="B56" s="21" t="s">
        <v>106</v>
      </c>
      <c r="C56" s="40"/>
      <c r="D56" s="38"/>
      <c r="E56" s="40"/>
      <c r="F56" s="8" t="e">
        <f t="shared" si="0"/>
        <v>#DIV/0!</v>
      </c>
      <c r="G56" s="8" t="e">
        <f t="shared" si="1"/>
        <v>#DIV/0!</v>
      </c>
      <c r="H56" s="22"/>
    </row>
    <row r="57" spans="1:8" ht="31.5" hidden="1" x14ac:dyDescent="0.25">
      <c r="A57" s="20" t="s">
        <v>107</v>
      </c>
      <c r="B57" s="21" t="s">
        <v>108</v>
      </c>
      <c r="C57" s="34">
        <f t="shared" ref="C57:E58" si="37">C58</f>
        <v>0</v>
      </c>
      <c r="D57" s="33">
        <f t="shared" si="37"/>
        <v>0</v>
      </c>
      <c r="E57" s="34">
        <f t="shared" si="37"/>
        <v>0</v>
      </c>
      <c r="F57" s="8" t="e">
        <f t="shared" si="0"/>
        <v>#DIV/0!</v>
      </c>
      <c r="G57" s="8" t="e">
        <f t="shared" si="1"/>
        <v>#DIV/0!</v>
      </c>
      <c r="H57" s="22"/>
    </row>
    <row r="58" spans="1:8" ht="48.75" hidden="1" customHeight="1" x14ac:dyDescent="0.25">
      <c r="A58" s="20" t="s">
        <v>109</v>
      </c>
      <c r="B58" s="21" t="s">
        <v>110</v>
      </c>
      <c r="C58" s="34">
        <f t="shared" si="37"/>
        <v>0</v>
      </c>
      <c r="D58" s="33">
        <f t="shared" si="37"/>
        <v>0</v>
      </c>
      <c r="E58" s="34">
        <f t="shared" si="37"/>
        <v>0</v>
      </c>
      <c r="F58" s="8" t="e">
        <f t="shared" si="0"/>
        <v>#DIV/0!</v>
      </c>
      <c r="G58" s="8" t="e">
        <f t="shared" si="1"/>
        <v>#DIV/0!</v>
      </c>
      <c r="H58" s="22"/>
    </row>
    <row r="59" spans="1:8" ht="49.5" hidden="1" customHeight="1" x14ac:dyDescent="0.25">
      <c r="A59" s="20" t="s">
        <v>111</v>
      </c>
      <c r="B59" s="21" t="s">
        <v>112</v>
      </c>
      <c r="C59" s="40"/>
      <c r="D59" s="38"/>
      <c r="E59" s="40"/>
      <c r="F59" s="8" t="e">
        <f t="shared" si="0"/>
        <v>#DIV/0!</v>
      </c>
      <c r="G59" s="8" t="e">
        <f t="shared" si="1"/>
        <v>#DIV/0!</v>
      </c>
      <c r="H59" s="22"/>
    </row>
    <row r="60" spans="1:8" ht="81.75" customHeight="1" x14ac:dyDescent="0.25">
      <c r="A60" s="20" t="s">
        <v>113</v>
      </c>
      <c r="B60" s="21" t="s">
        <v>114</v>
      </c>
      <c r="C60" s="34">
        <f t="shared" ref="C60:E61" si="38">C61</f>
        <v>1467.84</v>
      </c>
      <c r="D60" s="33">
        <f t="shared" si="38"/>
        <v>120800</v>
      </c>
      <c r="E60" s="34">
        <f t="shared" si="38"/>
        <v>5274.72</v>
      </c>
      <c r="F60" s="8">
        <f t="shared" si="0"/>
        <v>4.3664900662251656</v>
      </c>
      <c r="G60" s="8">
        <f t="shared" si="1"/>
        <v>359.35251798561154</v>
      </c>
      <c r="H60" s="22"/>
    </row>
    <row r="61" spans="1:8" ht="83.25" customHeight="1" x14ac:dyDescent="0.25">
      <c r="A61" s="20" t="s">
        <v>115</v>
      </c>
      <c r="B61" s="21" t="s">
        <v>116</v>
      </c>
      <c r="C61" s="34">
        <f t="shared" si="38"/>
        <v>1467.84</v>
      </c>
      <c r="D61" s="33">
        <f t="shared" si="38"/>
        <v>120800</v>
      </c>
      <c r="E61" s="34">
        <f t="shared" si="38"/>
        <v>5274.72</v>
      </c>
      <c r="F61" s="8">
        <f t="shared" si="0"/>
        <v>4.3664900662251656</v>
      </c>
      <c r="G61" s="8">
        <f t="shared" si="1"/>
        <v>359.35251798561154</v>
      </c>
      <c r="H61" s="24"/>
    </row>
    <row r="62" spans="1:8" ht="82.5" customHeight="1" x14ac:dyDescent="0.25">
      <c r="A62" s="20" t="s">
        <v>117</v>
      </c>
      <c r="B62" s="21" t="s">
        <v>118</v>
      </c>
      <c r="C62" s="40">
        <v>1467.84</v>
      </c>
      <c r="D62" s="38">
        <v>120800</v>
      </c>
      <c r="E62" s="40">
        <v>5274.72</v>
      </c>
      <c r="F62" s="8">
        <f t="shared" si="0"/>
        <v>4.3664900662251656</v>
      </c>
      <c r="G62" s="8">
        <f t="shared" si="1"/>
        <v>359.35251798561154</v>
      </c>
      <c r="H62" s="24"/>
    </row>
    <row r="63" spans="1:8" s="23" customFormat="1" ht="31.5" x14ac:dyDescent="0.25">
      <c r="A63" s="20" t="s">
        <v>119</v>
      </c>
      <c r="B63" s="21" t="s">
        <v>120</v>
      </c>
      <c r="C63" s="34">
        <f t="shared" ref="C63:E63" si="39">C64</f>
        <v>13462.5</v>
      </c>
      <c r="D63" s="33">
        <f t="shared" si="39"/>
        <v>37000</v>
      </c>
      <c r="E63" s="34">
        <f t="shared" si="39"/>
        <v>14646.990000000002</v>
      </c>
      <c r="F63" s="8">
        <f t="shared" si="0"/>
        <v>39.586459459459469</v>
      </c>
      <c r="G63" s="8">
        <f t="shared" si="1"/>
        <v>108.79844011142063</v>
      </c>
      <c r="H63" s="24"/>
    </row>
    <row r="64" spans="1:8" ht="20.25" customHeight="1" x14ac:dyDescent="0.25">
      <c r="A64" s="20" t="s">
        <v>121</v>
      </c>
      <c r="B64" s="21" t="s">
        <v>122</v>
      </c>
      <c r="C64" s="34">
        <f t="shared" ref="C64" si="40">C65+C66+C67+C69</f>
        <v>13462.5</v>
      </c>
      <c r="D64" s="33">
        <f t="shared" ref="D64:E64" si="41">D65+D66+D67+D69</f>
        <v>37000</v>
      </c>
      <c r="E64" s="34">
        <f t="shared" si="41"/>
        <v>14646.990000000002</v>
      </c>
      <c r="F64" s="8">
        <f t="shared" si="0"/>
        <v>39.586459459459469</v>
      </c>
      <c r="G64" s="8">
        <f t="shared" si="1"/>
        <v>108.79844011142063</v>
      </c>
      <c r="H64" s="24"/>
    </row>
    <row r="65" spans="1:8" ht="33.75" customHeight="1" x14ac:dyDescent="0.25">
      <c r="A65" s="20" t="s">
        <v>123</v>
      </c>
      <c r="B65" s="21" t="s">
        <v>124</v>
      </c>
      <c r="C65" s="40">
        <v>458.49</v>
      </c>
      <c r="D65" s="38">
        <v>7500</v>
      </c>
      <c r="E65" s="40">
        <v>307.91000000000003</v>
      </c>
      <c r="F65" s="8">
        <f t="shared" si="0"/>
        <v>4.1054666666666666</v>
      </c>
      <c r="G65" s="8">
        <f t="shared" si="1"/>
        <v>67.15740801326092</v>
      </c>
      <c r="H65" s="24"/>
    </row>
    <row r="66" spans="1:8" ht="19.5" hidden="1" customHeight="1" x14ac:dyDescent="0.25">
      <c r="A66" s="20" t="s">
        <v>125</v>
      </c>
      <c r="B66" s="21" t="s">
        <v>126</v>
      </c>
      <c r="C66" s="40">
        <v>0</v>
      </c>
      <c r="D66" s="38">
        <v>0</v>
      </c>
      <c r="E66" s="40">
        <v>0</v>
      </c>
      <c r="F66" s="8" t="e">
        <f t="shared" si="0"/>
        <v>#DIV/0!</v>
      </c>
      <c r="G66" s="8">
        <v>0</v>
      </c>
      <c r="H66" s="24"/>
    </row>
    <row r="67" spans="1:8" ht="19.5" customHeight="1" x14ac:dyDescent="0.25">
      <c r="A67" s="20" t="s">
        <v>127</v>
      </c>
      <c r="B67" s="21" t="s">
        <v>128</v>
      </c>
      <c r="C67" s="40">
        <f>C68</f>
        <v>13004.01</v>
      </c>
      <c r="D67" s="38">
        <f>D68</f>
        <v>29500</v>
      </c>
      <c r="E67" s="40">
        <f>E68</f>
        <v>14234.54</v>
      </c>
      <c r="F67" s="8">
        <f t="shared" si="0"/>
        <v>48.2526779661017</v>
      </c>
      <c r="G67" s="8">
        <f t="shared" si="1"/>
        <v>109.46269650669294</v>
      </c>
      <c r="H67" s="24"/>
    </row>
    <row r="68" spans="1:8" ht="19.5" customHeight="1" x14ac:dyDescent="0.25">
      <c r="A68" s="20" t="s">
        <v>129</v>
      </c>
      <c r="B68" s="21" t="s">
        <v>130</v>
      </c>
      <c r="C68" s="40">
        <v>13004.01</v>
      </c>
      <c r="D68" s="38">
        <v>29500</v>
      </c>
      <c r="E68" s="40">
        <v>14234.54</v>
      </c>
      <c r="F68" s="8">
        <f t="shared" si="0"/>
        <v>48.2526779661017</v>
      </c>
      <c r="G68" s="8">
        <f t="shared" si="1"/>
        <v>109.46269650669294</v>
      </c>
      <c r="H68" s="24"/>
    </row>
    <row r="69" spans="1:8" ht="15.75" x14ac:dyDescent="0.25">
      <c r="A69" s="20" t="s">
        <v>373</v>
      </c>
      <c r="B69" s="21" t="s">
        <v>354</v>
      </c>
      <c r="C69" s="40">
        <v>0</v>
      </c>
      <c r="D69" s="38">
        <v>0</v>
      </c>
      <c r="E69" s="40">
        <v>104.54</v>
      </c>
      <c r="F69" s="8" t="e">
        <f t="shared" si="0"/>
        <v>#DIV/0!</v>
      </c>
      <c r="G69" s="8" t="e">
        <f t="shared" si="1"/>
        <v>#DIV/0!</v>
      </c>
      <c r="H69" s="24"/>
    </row>
    <row r="70" spans="1:8" s="23" customFormat="1" ht="33" customHeight="1" x14ac:dyDescent="0.25">
      <c r="A70" s="20" t="s">
        <v>131</v>
      </c>
      <c r="B70" s="21" t="s">
        <v>132</v>
      </c>
      <c r="C70" s="34">
        <f>C71</f>
        <v>16785.78</v>
      </c>
      <c r="D70" s="33">
        <f>D71</f>
        <v>287800</v>
      </c>
      <c r="E70" s="34">
        <f>E71</f>
        <v>53026.15</v>
      </c>
      <c r="F70" s="8">
        <f t="shared" ref="F70:F139" si="42">E70/D70*100</f>
        <v>18.42465253648367</v>
      </c>
      <c r="G70" s="8">
        <f t="shared" ref="G70:G139" si="43">E70/C70*100</f>
        <v>315.89923137322188</v>
      </c>
      <c r="H70" s="24"/>
    </row>
    <row r="71" spans="1:8" ht="20.25" customHeight="1" x14ac:dyDescent="0.25">
      <c r="A71" s="20" t="s">
        <v>133</v>
      </c>
      <c r="B71" s="21" t="s">
        <v>134</v>
      </c>
      <c r="C71" s="34">
        <f t="shared" ref="C71:E71" si="44">C74+C72</f>
        <v>16785.78</v>
      </c>
      <c r="D71" s="33">
        <f>D74+D72</f>
        <v>287800</v>
      </c>
      <c r="E71" s="34">
        <f t="shared" si="44"/>
        <v>53026.15</v>
      </c>
      <c r="F71" s="8">
        <f t="shared" si="42"/>
        <v>18.42465253648367</v>
      </c>
      <c r="G71" s="8">
        <f t="shared" si="43"/>
        <v>315.89923137322188</v>
      </c>
      <c r="H71" s="24"/>
    </row>
    <row r="72" spans="1:8" ht="20.25" customHeight="1" x14ac:dyDescent="0.25">
      <c r="A72" s="32" t="s">
        <v>260</v>
      </c>
      <c r="B72" s="21" t="s">
        <v>261</v>
      </c>
      <c r="C72" s="34">
        <f>C73</f>
        <v>16785.78</v>
      </c>
      <c r="D72" s="33">
        <f>D73</f>
        <v>287800</v>
      </c>
      <c r="E72" s="34">
        <f>E73</f>
        <v>53026.15</v>
      </c>
      <c r="F72" s="8">
        <f t="shared" si="42"/>
        <v>18.42465253648367</v>
      </c>
      <c r="G72" s="8">
        <v>0</v>
      </c>
      <c r="H72" s="24"/>
    </row>
    <row r="73" spans="1:8" ht="20.25" customHeight="1" x14ac:dyDescent="0.25">
      <c r="A73" s="35" t="s">
        <v>262</v>
      </c>
      <c r="B73" s="21" t="s">
        <v>263</v>
      </c>
      <c r="C73" s="34">
        <v>16785.78</v>
      </c>
      <c r="D73" s="33">
        <v>287800</v>
      </c>
      <c r="E73" s="34">
        <v>53026.15</v>
      </c>
      <c r="F73" s="8">
        <f t="shared" si="42"/>
        <v>18.42465253648367</v>
      </c>
      <c r="G73" s="8">
        <v>0</v>
      </c>
      <c r="H73" s="24"/>
    </row>
    <row r="74" spans="1:8" ht="19.5" hidden="1" customHeight="1" x14ac:dyDescent="0.25">
      <c r="A74" s="20" t="s">
        <v>135</v>
      </c>
      <c r="B74" s="21" t="s">
        <v>136</v>
      </c>
      <c r="C74" s="34">
        <f t="shared" ref="C74" si="45">C75+C76</f>
        <v>0</v>
      </c>
      <c r="D74" s="33">
        <f t="shared" ref="D74:E74" si="46">D75+D76</f>
        <v>0</v>
      </c>
      <c r="E74" s="34">
        <f t="shared" si="46"/>
        <v>0</v>
      </c>
      <c r="F74" s="8">
        <v>0</v>
      </c>
      <c r="G74" s="8" t="e">
        <f t="shared" si="43"/>
        <v>#DIV/0!</v>
      </c>
      <c r="H74" s="24"/>
    </row>
    <row r="75" spans="1:8" ht="33.75" hidden="1" customHeight="1" x14ac:dyDescent="0.25">
      <c r="A75" s="20" t="s">
        <v>137</v>
      </c>
      <c r="B75" s="21" t="s">
        <v>138</v>
      </c>
      <c r="C75" s="40">
        <v>0</v>
      </c>
      <c r="D75" s="38">
        <v>0</v>
      </c>
      <c r="E75" s="40">
        <v>0</v>
      </c>
      <c r="F75" s="8">
        <v>0</v>
      </c>
      <c r="G75" s="8" t="e">
        <f t="shared" si="43"/>
        <v>#DIV/0!</v>
      </c>
      <c r="H75" s="24"/>
    </row>
    <row r="76" spans="1:8" ht="33.75" hidden="1" customHeight="1" x14ac:dyDescent="0.25">
      <c r="A76" s="20" t="s">
        <v>139</v>
      </c>
      <c r="B76" s="21" t="s">
        <v>140</v>
      </c>
      <c r="C76" s="40"/>
      <c r="D76" s="38"/>
      <c r="E76" s="40"/>
      <c r="F76" s="8" t="e">
        <f t="shared" si="42"/>
        <v>#DIV/0!</v>
      </c>
      <c r="G76" s="8" t="e">
        <f t="shared" si="43"/>
        <v>#DIV/0!</v>
      </c>
      <c r="H76" s="24"/>
    </row>
    <row r="77" spans="1:8" s="23" customFormat="1" ht="33.75" customHeight="1" x14ac:dyDescent="0.25">
      <c r="A77" s="20" t="s">
        <v>141</v>
      </c>
      <c r="B77" s="21" t="s">
        <v>142</v>
      </c>
      <c r="C77" s="34">
        <f>C78+C81</f>
        <v>265215.02</v>
      </c>
      <c r="D77" s="33">
        <f t="shared" ref="D77" si="47">D78+D81</f>
        <v>100000</v>
      </c>
      <c r="E77" s="34">
        <f>E78+E81</f>
        <v>990415.21000000008</v>
      </c>
      <c r="F77" s="8">
        <f t="shared" si="42"/>
        <v>990.41521000000012</v>
      </c>
      <c r="G77" s="8">
        <f t="shared" si="43"/>
        <v>373.43858202299407</v>
      </c>
      <c r="H77" s="24"/>
    </row>
    <row r="78" spans="1:8" ht="83.25" hidden="1" customHeight="1" x14ac:dyDescent="0.25">
      <c r="A78" s="20" t="s">
        <v>143</v>
      </c>
      <c r="B78" s="21" t="s">
        <v>144</v>
      </c>
      <c r="C78" s="40">
        <f>C79</f>
        <v>0</v>
      </c>
      <c r="D78" s="38">
        <v>0</v>
      </c>
      <c r="E78" s="40">
        <f>E79</f>
        <v>0</v>
      </c>
      <c r="F78" s="8">
        <v>0</v>
      </c>
      <c r="G78" s="8" t="e">
        <f t="shared" si="43"/>
        <v>#DIV/0!</v>
      </c>
      <c r="H78" s="24"/>
    </row>
    <row r="79" spans="1:8" ht="96.75" hidden="1" customHeight="1" x14ac:dyDescent="0.25">
      <c r="A79" s="20" t="s">
        <v>145</v>
      </c>
      <c r="B79" s="21" t="s">
        <v>146</v>
      </c>
      <c r="C79" s="40">
        <f>C80</f>
        <v>0</v>
      </c>
      <c r="D79" s="38">
        <v>0</v>
      </c>
      <c r="E79" s="40">
        <f>E80</f>
        <v>0</v>
      </c>
      <c r="F79" s="8">
        <v>0</v>
      </c>
      <c r="G79" s="8" t="e">
        <f t="shared" si="43"/>
        <v>#DIV/0!</v>
      </c>
      <c r="H79" s="24"/>
    </row>
    <row r="80" spans="1:8" ht="97.5" hidden="1" customHeight="1" x14ac:dyDescent="0.25">
      <c r="A80" s="20" t="s">
        <v>147</v>
      </c>
      <c r="B80" s="21" t="s">
        <v>148</v>
      </c>
      <c r="C80" s="40">
        <v>0</v>
      </c>
      <c r="D80" s="38">
        <v>0</v>
      </c>
      <c r="E80" s="40">
        <v>0</v>
      </c>
      <c r="F80" s="8">
        <v>0</v>
      </c>
      <c r="G80" s="8" t="e">
        <f t="shared" si="43"/>
        <v>#DIV/0!</v>
      </c>
      <c r="H80" s="24"/>
    </row>
    <row r="81" spans="1:8" ht="34.5" customHeight="1" x14ac:dyDescent="0.25">
      <c r="A81" s="20" t="s">
        <v>149</v>
      </c>
      <c r="B81" s="21" t="s">
        <v>150</v>
      </c>
      <c r="C81" s="34">
        <f t="shared" ref="C81:E81" si="48">C82</f>
        <v>265215.02</v>
      </c>
      <c r="D81" s="33">
        <f t="shared" si="48"/>
        <v>100000</v>
      </c>
      <c r="E81" s="34">
        <f t="shared" si="48"/>
        <v>990415.21000000008</v>
      </c>
      <c r="F81" s="8">
        <f t="shared" si="42"/>
        <v>990.41521000000012</v>
      </c>
      <c r="G81" s="8">
        <f t="shared" si="43"/>
        <v>373.43858202299407</v>
      </c>
      <c r="H81" s="24"/>
    </row>
    <row r="82" spans="1:8" ht="34.5" customHeight="1" x14ac:dyDescent="0.25">
      <c r="A82" s="20" t="s">
        <v>151</v>
      </c>
      <c r="B82" s="21" t="s">
        <v>152</v>
      </c>
      <c r="C82" s="34">
        <f t="shared" ref="C82" si="49">C83+C84</f>
        <v>265215.02</v>
      </c>
      <c r="D82" s="33">
        <f t="shared" ref="D82:E82" si="50">D83+D84</f>
        <v>100000</v>
      </c>
      <c r="E82" s="34">
        <f t="shared" si="50"/>
        <v>990415.21000000008</v>
      </c>
      <c r="F82" s="8">
        <f t="shared" si="42"/>
        <v>990.41521000000012</v>
      </c>
      <c r="G82" s="8">
        <f t="shared" si="43"/>
        <v>373.43858202299407</v>
      </c>
      <c r="H82" s="24"/>
    </row>
    <row r="83" spans="1:8" ht="63" customHeight="1" x14ac:dyDescent="0.25">
      <c r="A83" s="20" t="s">
        <v>153</v>
      </c>
      <c r="B83" s="21" t="s">
        <v>154</v>
      </c>
      <c r="C83" s="40">
        <v>6062.13</v>
      </c>
      <c r="D83" s="38">
        <v>50000</v>
      </c>
      <c r="E83" s="40">
        <v>920564.56</v>
      </c>
      <c r="F83" s="8">
        <f t="shared" si="42"/>
        <v>1841.1291200000001</v>
      </c>
      <c r="G83" s="8">
        <f t="shared" si="43"/>
        <v>15185.49684681787</v>
      </c>
      <c r="H83" s="24"/>
    </row>
    <row r="84" spans="1:8" ht="48.75" customHeight="1" x14ac:dyDescent="0.25">
      <c r="A84" s="20" t="s">
        <v>155</v>
      </c>
      <c r="B84" s="21" t="s">
        <v>156</v>
      </c>
      <c r="C84" s="40">
        <v>259152.89</v>
      </c>
      <c r="D84" s="38">
        <v>50000</v>
      </c>
      <c r="E84" s="40">
        <v>69850.649999999994</v>
      </c>
      <c r="F84" s="8">
        <f t="shared" si="42"/>
        <v>139.70129999999997</v>
      </c>
      <c r="G84" s="8">
        <f t="shared" si="43"/>
        <v>26.9534520722497</v>
      </c>
      <c r="H84" s="24"/>
    </row>
    <row r="85" spans="1:8" ht="48.75" hidden="1" customHeight="1" x14ac:dyDescent="0.25">
      <c r="A85" s="7" t="s">
        <v>6</v>
      </c>
      <c r="B85" s="25" t="s">
        <v>157</v>
      </c>
      <c r="C85" s="40"/>
      <c r="D85" s="38"/>
      <c r="E85" s="40"/>
      <c r="F85" s="8">
        <v>0</v>
      </c>
      <c r="G85" s="8">
        <v>0</v>
      </c>
      <c r="H85" s="24"/>
    </row>
    <row r="86" spans="1:8" ht="49.5" hidden="1" customHeight="1" x14ac:dyDescent="0.25">
      <c r="A86" s="7" t="s">
        <v>7</v>
      </c>
      <c r="B86" s="25" t="s">
        <v>158</v>
      </c>
      <c r="C86" s="40"/>
      <c r="D86" s="38"/>
      <c r="E86" s="40"/>
      <c r="F86" s="8">
        <v>0</v>
      </c>
      <c r="G86" s="8">
        <v>0</v>
      </c>
      <c r="H86" s="24"/>
    </row>
    <row r="87" spans="1:8" s="23" customFormat="1" ht="20.25" customHeight="1" x14ac:dyDescent="0.25">
      <c r="A87" s="20" t="s">
        <v>159</v>
      </c>
      <c r="B87" s="21" t="s">
        <v>160</v>
      </c>
      <c r="C87" s="34">
        <f t="shared" ref="C87" si="51">C88+C119+C125+C111+C113</f>
        <v>159698.99999999997</v>
      </c>
      <c r="D87" s="33">
        <f t="shared" ref="D87:E87" si="52">D88+D119+D125+D111+D113</f>
        <v>710000</v>
      </c>
      <c r="E87" s="33">
        <f t="shared" si="52"/>
        <v>136145.60999999999</v>
      </c>
      <c r="F87" s="8">
        <f t="shared" si="42"/>
        <v>19.175438028169012</v>
      </c>
      <c r="G87" s="8">
        <f t="shared" si="43"/>
        <v>85.251385418819154</v>
      </c>
      <c r="H87" s="24"/>
    </row>
    <row r="88" spans="1:8" ht="47.25" x14ac:dyDescent="0.25">
      <c r="A88" s="36" t="s">
        <v>264</v>
      </c>
      <c r="B88" s="37" t="s">
        <v>265</v>
      </c>
      <c r="C88" s="40">
        <f>C89+C91+C93+C96+C99+C101+C105+C107+C109+C103</f>
        <v>137486.96</v>
      </c>
      <c r="D88" s="40">
        <f>D89+D91+D93+D96+D99+D101+D105+D107+D109+D103</f>
        <v>688328</v>
      </c>
      <c r="E88" s="40">
        <f>E89+E91+E93+E96+E99+E101+E105+E107+E109+E103</f>
        <v>119545.56</v>
      </c>
      <c r="F88" s="8">
        <f t="shared" si="42"/>
        <v>17.36752827140549</v>
      </c>
      <c r="G88" s="8">
        <v>0</v>
      </c>
      <c r="H88" s="24"/>
    </row>
    <row r="89" spans="1:8" ht="63.75" thickBot="1" x14ac:dyDescent="0.3">
      <c r="A89" s="36" t="s">
        <v>266</v>
      </c>
      <c r="B89" s="37" t="s">
        <v>267</v>
      </c>
      <c r="C89" s="40">
        <f>C90</f>
        <v>7439.56</v>
      </c>
      <c r="D89" s="39">
        <f>D90</f>
        <v>22000</v>
      </c>
      <c r="E89" s="40">
        <f>E90</f>
        <v>4293.3599999999997</v>
      </c>
      <c r="F89" s="8">
        <f t="shared" si="42"/>
        <v>19.515272727272727</v>
      </c>
      <c r="G89" s="8">
        <v>0</v>
      </c>
      <c r="H89" s="24"/>
    </row>
    <row r="90" spans="1:8" ht="79.5" thickBot="1" x14ac:dyDescent="0.3">
      <c r="A90" s="36" t="s">
        <v>268</v>
      </c>
      <c r="B90" s="37" t="s">
        <v>269</v>
      </c>
      <c r="C90" s="40">
        <v>7439.56</v>
      </c>
      <c r="D90" s="39">
        <v>22000</v>
      </c>
      <c r="E90" s="40">
        <v>4293.3599999999997</v>
      </c>
      <c r="F90" s="8">
        <f t="shared" si="42"/>
        <v>19.515272727272727</v>
      </c>
      <c r="G90" s="8">
        <v>0</v>
      </c>
      <c r="H90" s="24"/>
    </row>
    <row r="91" spans="1:8" ht="79.5" thickBot="1" x14ac:dyDescent="0.3">
      <c r="A91" s="36" t="s">
        <v>270</v>
      </c>
      <c r="B91" s="37" t="s">
        <v>271</v>
      </c>
      <c r="C91" s="40">
        <f>C92</f>
        <v>14578.41</v>
      </c>
      <c r="D91" s="39">
        <f>D92</f>
        <v>138328</v>
      </c>
      <c r="E91" s="40">
        <f>E92</f>
        <v>42000</v>
      </c>
      <c r="F91" s="8">
        <f t="shared" si="42"/>
        <v>30.362616390029494</v>
      </c>
      <c r="G91" s="8">
        <v>0</v>
      </c>
      <c r="H91" s="24"/>
    </row>
    <row r="92" spans="1:8" ht="111" thickBot="1" x14ac:dyDescent="0.3">
      <c r="A92" s="36" t="s">
        <v>272</v>
      </c>
      <c r="B92" s="37" t="s">
        <v>273</v>
      </c>
      <c r="C92" s="40">
        <v>14578.41</v>
      </c>
      <c r="D92" s="39">
        <v>138328</v>
      </c>
      <c r="E92" s="40">
        <v>42000</v>
      </c>
      <c r="F92" s="8">
        <f t="shared" si="42"/>
        <v>30.362616390029494</v>
      </c>
      <c r="G92" s="8">
        <v>0</v>
      </c>
      <c r="H92" s="24"/>
    </row>
    <row r="93" spans="1:8" ht="63.75" thickBot="1" x14ac:dyDescent="0.3">
      <c r="A93" s="36" t="s">
        <v>274</v>
      </c>
      <c r="B93" s="37" t="s">
        <v>275</v>
      </c>
      <c r="C93" s="40">
        <f>C94+C95</f>
        <v>6831.76</v>
      </c>
      <c r="D93" s="39">
        <f>D94</f>
        <v>74106</v>
      </c>
      <c r="E93" s="40">
        <f>E94+E95</f>
        <v>0</v>
      </c>
      <c r="F93" s="8">
        <f t="shared" si="42"/>
        <v>0</v>
      </c>
      <c r="G93" s="8">
        <v>0</v>
      </c>
      <c r="H93" s="24"/>
    </row>
    <row r="94" spans="1:8" ht="95.25" thickBot="1" x14ac:dyDescent="0.3">
      <c r="A94" s="36" t="s">
        <v>276</v>
      </c>
      <c r="B94" s="37" t="s">
        <v>277</v>
      </c>
      <c r="C94" s="40">
        <v>6831.76</v>
      </c>
      <c r="D94" s="39">
        <v>74106</v>
      </c>
      <c r="E94" s="40">
        <v>0</v>
      </c>
      <c r="F94" s="8">
        <f t="shared" si="42"/>
        <v>0</v>
      </c>
      <c r="G94" s="8">
        <v>0</v>
      </c>
      <c r="H94" s="24"/>
    </row>
    <row r="95" spans="1:8" ht="79.5" hidden="1" thickBot="1" x14ac:dyDescent="0.3">
      <c r="A95" s="36" t="s">
        <v>356</v>
      </c>
      <c r="B95" s="37" t="s">
        <v>355</v>
      </c>
      <c r="C95" s="40">
        <v>0</v>
      </c>
      <c r="D95" s="39">
        <v>0</v>
      </c>
      <c r="E95" s="40">
        <v>0</v>
      </c>
      <c r="F95" s="8" t="e">
        <f t="shared" si="42"/>
        <v>#DIV/0!</v>
      </c>
      <c r="G95" s="8">
        <v>0</v>
      </c>
      <c r="H95" s="24"/>
    </row>
    <row r="96" spans="1:8" ht="63.75" thickBot="1" x14ac:dyDescent="0.3">
      <c r="A96" s="36" t="s">
        <v>278</v>
      </c>
      <c r="B96" s="37" t="s">
        <v>279</v>
      </c>
      <c r="C96" s="40">
        <f>C97+C98</f>
        <v>0</v>
      </c>
      <c r="D96" s="39">
        <f>D97+D98</f>
        <v>31533</v>
      </c>
      <c r="E96" s="40">
        <f>E97+E98</f>
        <v>2000</v>
      </c>
      <c r="F96" s="8">
        <f t="shared" si="42"/>
        <v>6.342561760695145</v>
      </c>
      <c r="G96" s="8">
        <v>0</v>
      </c>
      <c r="H96" s="24"/>
    </row>
    <row r="97" spans="1:8" ht="95.25" thickBot="1" x14ac:dyDescent="0.3">
      <c r="A97" s="36" t="s">
        <v>280</v>
      </c>
      <c r="B97" s="37" t="s">
        <v>281</v>
      </c>
      <c r="C97" s="40">
        <v>0</v>
      </c>
      <c r="D97" s="39">
        <v>31533</v>
      </c>
      <c r="E97" s="40">
        <v>2000</v>
      </c>
      <c r="F97" s="8">
        <f t="shared" si="42"/>
        <v>6.342561760695145</v>
      </c>
      <c r="G97" s="8">
        <v>0</v>
      </c>
      <c r="H97" s="24"/>
    </row>
    <row r="98" spans="1:8" ht="84.75" hidden="1" customHeight="1" thickBot="1" x14ac:dyDescent="0.3">
      <c r="A98" s="36" t="s">
        <v>324</v>
      </c>
      <c r="B98" s="37" t="s">
        <v>325</v>
      </c>
      <c r="C98" s="40">
        <v>0</v>
      </c>
      <c r="D98" s="39">
        <v>0</v>
      </c>
      <c r="E98" s="40">
        <v>0</v>
      </c>
      <c r="F98" s="8" t="e">
        <f t="shared" si="42"/>
        <v>#DIV/0!</v>
      </c>
      <c r="G98" s="8">
        <v>0</v>
      </c>
      <c r="H98" s="24"/>
    </row>
    <row r="99" spans="1:8" ht="84.75" customHeight="1" thickBot="1" x14ac:dyDescent="0.3">
      <c r="A99" s="36" t="s">
        <v>282</v>
      </c>
      <c r="B99" s="37" t="s">
        <v>283</v>
      </c>
      <c r="C99" s="40">
        <f>C100</f>
        <v>0</v>
      </c>
      <c r="D99" s="39">
        <f>D100</f>
        <v>9500</v>
      </c>
      <c r="E99" s="40">
        <f>E100</f>
        <v>0</v>
      </c>
      <c r="F99" s="8">
        <f t="shared" si="42"/>
        <v>0</v>
      </c>
      <c r="G99" s="8">
        <v>0</v>
      </c>
      <c r="H99" s="24"/>
    </row>
    <row r="100" spans="1:8" ht="111" thickBot="1" x14ac:dyDescent="0.3">
      <c r="A100" s="36" t="s">
        <v>284</v>
      </c>
      <c r="B100" s="37" t="s">
        <v>285</v>
      </c>
      <c r="C100" s="40">
        <v>0</v>
      </c>
      <c r="D100" s="39">
        <v>9500</v>
      </c>
      <c r="E100" s="40">
        <v>0</v>
      </c>
      <c r="F100" s="8">
        <f t="shared" si="42"/>
        <v>0</v>
      </c>
      <c r="G100" s="8">
        <v>0</v>
      </c>
      <c r="H100" s="24"/>
    </row>
    <row r="101" spans="1:8" ht="67.5" customHeight="1" thickBot="1" x14ac:dyDescent="0.3">
      <c r="A101" s="36" t="s">
        <v>326</v>
      </c>
      <c r="B101" s="37" t="s">
        <v>318</v>
      </c>
      <c r="C101" s="51">
        <f>C102</f>
        <v>0</v>
      </c>
      <c r="D101" s="39">
        <f>D102</f>
        <v>1000</v>
      </c>
      <c r="E101" s="51">
        <f>E102</f>
        <v>1500</v>
      </c>
      <c r="F101" s="8">
        <f t="shared" si="42"/>
        <v>150</v>
      </c>
      <c r="G101" s="8">
        <v>0</v>
      </c>
      <c r="H101" s="24"/>
    </row>
    <row r="102" spans="1:8" ht="100.5" customHeight="1" thickBot="1" x14ac:dyDescent="0.3">
      <c r="A102" s="36" t="s">
        <v>327</v>
      </c>
      <c r="B102" s="37" t="s">
        <v>319</v>
      </c>
      <c r="C102" s="40">
        <v>0</v>
      </c>
      <c r="D102" s="39">
        <v>1000</v>
      </c>
      <c r="E102" s="40">
        <v>1500</v>
      </c>
      <c r="F102" s="8">
        <f t="shared" si="42"/>
        <v>150</v>
      </c>
      <c r="G102" s="8">
        <v>0</v>
      </c>
      <c r="H102" s="24"/>
    </row>
    <row r="103" spans="1:8" ht="59.25" customHeight="1" thickBot="1" x14ac:dyDescent="0.3">
      <c r="A103" s="36" t="s">
        <v>357</v>
      </c>
      <c r="B103" s="48" t="s">
        <v>360</v>
      </c>
      <c r="C103" s="40">
        <f>C104</f>
        <v>1000</v>
      </c>
      <c r="D103" s="39">
        <f>D104</f>
        <v>1954</v>
      </c>
      <c r="E103" s="40">
        <f>E104</f>
        <v>11.2</v>
      </c>
      <c r="F103" s="8">
        <f t="shared" si="42"/>
        <v>0.57318321392016369</v>
      </c>
      <c r="G103" s="8">
        <v>0</v>
      </c>
      <c r="H103" s="24"/>
    </row>
    <row r="104" spans="1:8" ht="64.5" customHeight="1" thickBot="1" x14ac:dyDescent="0.3">
      <c r="A104" s="36" t="s">
        <v>358</v>
      </c>
      <c r="B104" s="48" t="s">
        <v>359</v>
      </c>
      <c r="C104" s="40">
        <v>1000</v>
      </c>
      <c r="D104" s="39">
        <v>1954</v>
      </c>
      <c r="E104" s="40">
        <v>11.2</v>
      </c>
      <c r="F104" s="8">
        <f t="shared" si="42"/>
        <v>0.57318321392016369</v>
      </c>
      <c r="G104" s="8">
        <v>0</v>
      </c>
      <c r="H104" s="24"/>
    </row>
    <row r="105" spans="1:8" ht="69" customHeight="1" thickBot="1" x14ac:dyDescent="0.3">
      <c r="A105" s="36" t="s">
        <v>328</v>
      </c>
      <c r="B105" s="37" t="s">
        <v>320</v>
      </c>
      <c r="C105" s="51">
        <f>C106</f>
        <v>1000</v>
      </c>
      <c r="D105" s="39">
        <f>D106</f>
        <v>24370</v>
      </c>
      <c r="E105" s="51">
        <f>E106</f>
        <v>0</v>
      </c>
      <c r="F105" s="8">
        <f t="shared" si="42"/>
        <v>0</v>
      </c>
      <c r="G105" s="8">
        <v>0</v>
      </c>
      <c r="H105" s="24"/>
    </row>
    <row r="106" spans="1:8" ht="82.5" customHeight="1" thickBot="1" x14ac:dyDescent="0.3">
      <c r="A106" s="36" t="s">
        <v>329</v>
      </c>
      <c r="B106" s="37" t="s">
        <v>321</v>
      </c>
      <c r="C106" s="40">
        <v>1000</v>
      </c>
      <c r="D106" s="39">
        <v>24370</v>
      </c>
      <c r="E106" s="40">
        <v>0</v>
      </c>
      <c r="F106" s="8">
        <f t="shared" si="42"/>
        <v>0</v>
      </c>
      <c r="G106" s="8"/>
      <c r="H106" s="24"/>
    </row>
    <row r="107" spans="1:8" ht="79.5" thickBot="1" x14ac:dyDescent="0.3">
      <c r="A107" s="36" t="s">
        <v>286</v>
      </c>
      <c r="B107" s="37" t="s">
        <v>287</v>
      </c>
      <c r="C107" s="40">
        <f>C108</f>
        <v>104495.58</v>
      </c>
      <c r="D107" s="39">
        <f>D108</f>
        <v>254832</v>
      </c>
      <c r="E107" s="40">
        <f>E108</f>
        <v>69741</v>
      </c>
      <c r="F107" s="8">
        <f t="shared" si="42"/>
        <v>27.367442079487663</v>
      </c>
      <c r="G107" s="8">
        <v>0</v>
      </c>
      <c r="H107" s="24"/>
    </row>
    <row r="108" spans="1:8" ht="95.25" thickBot="1" x14ac:dyDescent="0.3">
      <c r="A108" s="36" t="s">
        <v>288</v>
      </c>
      <c r="B108" s="37" t="s">
        <v>289</v>
      </c>
      <c r="C108" s="40">
        <v>104495.58</v>
      </c>
      <c r="D108" s="39">
        <v>254832</v>
      </c>
      <c r="E108" s="40">
        <v>69741</v>
      </c>
      <c r="F108" s="8">
        <f t="shared" si="42"/>
        <v>27.367442079487663</v>
      </c>
      <c r="G108" s="8">
        <v>0</v>
      </c>
      <c r="H108" s="24"/>
    </row>
    <row r="109" spans="1:8" ht="114.75" customHeight="1" x14ac:dyDescent="0.25">
      <c r="A109" s="36" t="s">
        <v>330</v>
      </c>
      <c r="B109" s="37" t="s">
        <v>331</v>
      </c>
      <c r="C109" s="40">
        <f>C110</f>
        <v>2141.65</v>
      </c>
      <c r="D109" s="40">
        <f>D110</f>
        <v>130705</v>
      </c>
      <c r="E109" s="40">
        <f>E110</f>
        <v>0</v>
      </c>
      <c r="F109" s="8">
        <f t="shared" si="42"/>
        <v>0</v>
      </c>
      <c r="G109" s="8">
        <v>0</v>
      </c>
      <c r="H109" s="24"/>
    </row>
    <row r="110" spans="1:8" ht="144" customHeight="1" thickBot="1" x14ac:dyDescent="0.3">
      <c r="A110" s="4" t="s">
        <v>322</v>
      </c>
      <c r="B110" s="46" t="s">
        <v>323</v>
      </c>
      <c r="C110" s="40">
        <v>2141.65</v>
      </c>
      <c r="D110" s="39">
        <v>130705</v>
      </c>
      <c r="E110" s="40">
        <v>0</v>
      </c>
      <c r="F110" s="8">
        <f t="shared" si="42"/>
        <v>0</v>
      </c>
      <c r="G110" s="8">
        <v>0</v>
      </c>
      <c r="H110" s="24"/>
    </row>
    <row r="111" spans="1:8" ht="48.75" customHeight="1" thickBot="1" x14ac:dyDescent="0.3">
      <c r="A111" s="36" t="s">
        <v>334</v>
      </c>
      <c r="B111" s="43" t="s">
        <v>332</v>
      </c>
      <c r="C111" s="51">
        <f>C112</f>
        <v>1000</v>
      </c>
      <c r="D111" s="39">
        <f>D112</f>
        <v>8000</v>
      </c>
      <c r="E111" s="51">
        <f>E112</f>
        <v>4000</v>
      </c>
      <c r="F111" s="8">
        <f t="shared" si="42"/>
        <v>50</v>
      </c>
      <c r="G111" s="8">
        <v>0</v>
      </c>
      <c r="H111" s="24"/>
    </row>
    <row r="112" spans="1:8" ht="78" customHeight="1" thickBot="1" x14ac:dyDescent="0.3">
      <c r="A112" s="36" t="s">
        <v>335</v>
      </c>
      <c r="B112" s="43" t="s">
        <v>333</v>
      </c>
      <c r="C112" s="40">
        <v>1000</v>
      </c>
      <c r="D112" s="39">
        <v>8000</v>
      </c>
      <c r="E112" s="40">
        <v>4000</v>
      </c>
      <c r="F112" s="8">
        <f t="shared" si="42"/>
        <v>50</v>
      </c>
      <c r="G112" s="8">
        <v>0</v>
      </c>
      <c r="H112" s="24"/>
    </row>
    <row r="113" spans="1:8" ht="105" x14ac:dyDescent="0.25">
      <c r="A113" s="47" t="s">
        <v>366</v>
      </c>
      <c r="B113" s="43" t="s">
        <v>361</v>
      </c>
      <c r="C113" s="40">
        <f t="shared" ref="C113" si="53">C114+C116</f>
        <v>8116.99</v>
      </c>
      <c r="D113" s="40">
        <f t="shared" ref="D113:E113" si="54">D114+D116</f>
        <v>0</v>
      </c>
      <c r="E113" s="40">
        <f t="shared" si="54"/>
        <v>0</v>
      </c>
      <c r="F113" s="8" t="e">
        <f t="shared" si="42"/>
        <v>#DIV/0!</v>
      </c>
      <c r="G113" s="8">
        <v>0</v>
      </c>
      <c r="H113" s="24"/>
    </row>
    <row r="114" spans="1:8" ht="60" x14ac:dyDescent="0.25">
      <c r="A114" s="47" t="s">
        <v>367</v>
      </c>
      <c r="B114" s="37" t="s">
        <v>362</v>
      </c>
      <c r="C114" s="40">
        <f t="shared" ref="C114:E114" si="55">C115</f>
        <v>8116.99</v>
      </c>
      <c r="D114" s="40">
        <f t="shared" si="55"/>
        <v>0</v>
      </c>
      <c r="E114" s="40">
        <f t="shared" si="55"/>
        <v>0</v>
      </c>
      <c r="F114" s="8" t="e">
        <f t="shared" si="42"/>
        <v>#DIV/0!</v>
      </c>
      <c r="G114" s="8">
        <v>0</v>
      </c>
      <c r="H114" s="24"/>
    </row>
    <row r="115" spans="1:8" ht="75.75" thickBot="1" x14ac:dyDescent="0.3">
      <c r="A115" s="47" t="s">
        <v>368</v>
      </c>
      <c r="B115" s="37" t="s">
        <v>363</v>
      </c>
      <c r="C115" s="40">
        <v>8116.99</v>
      </c>
      <c r="D115" s="39">
        <v>0</v>
      </c>
      <c r="E115" s="40">
        <v>0</v>
      </c>
      <c r="F115" s="8" t="e">
        <f t="shared" si="42"/>
        <v>#DIV/0!</v>
      </c>
      <c r="G115" s="8">
        <v>0</v>
      </c>
      <c r="H115" s="24"/>
    </row>
    <row r="116" spans="1:8" ht="75" hidden="1" x14ac:dyDescent="0.25">
      <c r="A116" s="47" t="s">
        <v>369</v>
      </c>
      <c r="B116" s="37" t="s">
        <v>364</v>
      </c>
      <c r="C116" s="40">
        <f t="shared" ref="C116:E116" si="56">C117</f>
        <v>0</v>
      </c>
      <c r="D116" s="40">
        <f t="shared" si="56"/>
        <v>0</v>
      </c>
      <c r="E116" s="40">
        <f t="shared" si="56"/>
        <v>0</v>
      </c>
      <c r="F116" s="8" t="e">
        <f t="shared" si="42"/>
        <v>#DIV/0!</v>
      </c>
      <c r="G116" s="8">
        <v>0</v>
      </c>
      <c r="H116" s="24"/>
    </row>
    <row r="117" spans="1:8" ht="60.75" hidden="1" thickBot="1" x14ac:dyDescent="0.3">
      <c r="A117" s="47" t="s">
        <v>370</v>
      </c>
      <c r="B117" s="37" t="s">
        <v>365</v>
      </c>
      <c r="C117" s="40">
        <v>0</v>
      </c>
      <c r="D117" s="39">
        <v>0</v>
      </c>
      <c r="E117" s="40">
        <v>0</v>
      </c>
      <c r="F117" s="8" t="e">
        <f t="shared" si="42"/>
        <v>#DIV/0!</v>
      </c>
      <c r="G117" s="8">
        <v>0</v>
      </c>
      <c r="H117" s="24"/>
    </row>
    <row r="118" spans="1:8" ht="16.5" hidden="1" thickBot="1" x14ac:dyDescent="0.3">
      <c r="A118" s="36"/>
      <c r="B118" s="43"/>
      <c r="C118" s="40"/>
      <c r="D118" s="39"/>
      <c r="E118" s="40"/>
      <c r="F118" s="8"/>
      <c r="G118" s="8"/>
      <c r="H118" s="24"/>
    </row>
    <row r="119" spans="1:8" ht="15.75" x14ac:dyDescent="0.25">
      <c r="A119" s="36" t="s">
        <v>290</v>
      </c>
      <c r="B119" s="37" t="s">
        <v>291</v>
      </c>
      <c r="C119" s="40">
        <f>C120+C122</f>
        <v>13095.05</v>
      </c>
      <c r="D119" s="40">
        <f>D120+D122</f>
        <v>13672</v>
      </c>
      <c r="E119" s="40">
        <f>E120+E122</f>
        <v>12600.05</v>
      </c>
      <c r="F119" s="8">
        <f t="shared" si="42"/>
        <v>92.159523112931524</v>
      </c>
      <c r="G119" s="8">
        <v>0</v>
      </c>
      <c r="H119" s="24"/>
    </row>
    <row r="120" spans="1:8" ht="95.25" hidden="1" thickBot="1" x14ac:dyDescent="0.3">
      <c r="A120" s="36" t="s">
        <v>292</v>
      </c>
      <c r="B120" s="37" t="s">
        <v>293</v>
      </c>
      <c r="C120" s="40">
        <f>C121</f>
        <v>0</v>
      </c>
      <c r="D120" s="39">
        <v>0</v>
      </c>
      <c r="E120" s="40">
        <f>E121</f>
        <v>0</v>
      </c>
      <c r="F120" s="8" t="e">
        <f t="shared" si="42"/>
        <v>#DIV/0!</v>
      </c>
      <c r="G120" s="8">
        <v>0</v>
      </c>
      <c r="H120" s="24"/>
    </row>
    <row r="121" spans="1:8" ht="48" hidden="1" thickBot="1" x14ac:dyDescent="0.3">
      <c r="A121" s="36" t="s">
        <v>294</v>
      </c>
      <c r="B121" s="37" t="s">
        <v>295</v>
      </c>
      <c r="C121" s="40">
        <v>0</v>
      </c>
      <c r="D121" s="39">
        <v>0</v>
      </c>
      <c r="E121" s="40">
        <v>0</v>
      </c>
      <c r="F121" s="8" t="e">
        <f t="shared" si="42"/>
        <v>#DIV/0!</v>
      </c>
      <c r="G121" s="8">
        <v>0</v>
      </c>
      <c r="H121" s="24"/>
    </row>
    <row r="122" spans="1:8" ht="78.75" x14ac:dyDescent="0.25">
      <c r="A122" s="36" t="s">
        <v>296</v>
      </c>
      <c r="B122" s="37" t="s">
        <v>297</v>
      </c>
      <c r="C122" s="40">
        <f>C123+C124</f>
        <v>13095.05</v>
      </c>
      <c r="D122" s="40">
        <f>D123+D124</f>
        <v>13672</v>
      </c>
      <c r="E122" s="40">
        <f>E123+E124</f>
        <v>12600.05</v>
      </c>
      <c r="F122" s="8">
        <f t="shared" si="42"/>
        <v>92.159523112931524</v>
      </c>
      <c r="G122" s="8">
        <v>0</v>
      </c>
      <c r="H122" s="24"/>
    </row>
    <row r="123" spans="1:8" ht="63.75" thickBot="1" x14ac:dyDescent="0.3">
      <c r="A123" s="36" t="s">
        <v>298</v>
      </c>
      <c r="B123" s="37" t="s">
        <v>299</v>
      </c>
      <c r="C123" s="40">
        <v>13095.05</v>
      </c>
      <c r="D123" s="39">
        <v>13672</v>
      </c>
      <c r="E123" s="40">
        <v>12600.05</v>
      </c>
      <c r="F123" s="8">
        <f t="shared" si="42"/>
        <v>92.159523112931524</v>
      </c>
      <c r="G123" s="8">
        <v>0</v>
      </c>
      <c r="H123" s="24"/>
    </row>
    <row r="124" spans="1:8" ht="79.5" hidden="1" thickBot="1" x14ac:dyDescent="0.3">
      <c r="A124" s="36" t="s">
        <v>300</v>
      </c>
      <c r="B124" s="37" t="s">
        <v>301</v>
      </c>
      <c r="C124" s="40">
        <v>0</v>
      </c>
      <c r="D124" s="39">
        <v>0</v>
      </c>
      <c r="E124" s="40">
        <v>0</v>
      </c>
      <c r="F124" s="8" t="e">
        <f t="shared" si="42"/>
        <v>#DIV/0!</v>
      </c>
      <c r="G124" s="8">
        <v>0</v>
      </c>
      <c r="H124" s="24"/>
    </row>
    <row r="125" spans="1:8" ht="16.5" hidden="1" thickBot="1" x14ac:dyDescent="0.3">
      <c r="A125" s="36" t="s">
        <v>302</v>
      </c>
      <c r="B125" s="37" t="s">
        <v>303</v>
      </c>
      <c r="C125" s="40">
        <f>C126</f>
        <v>0</v>
      </c>
      <c r="D125" s="39">
        <v>0</v>
      </c>
      <c r="E125" s="40">
        <f>E126</f>
        <v>0</v>
      </c>
      <c r="F125" s="8">
        <v>0</v>
      </c>
      <c r="G125" s="8">
        <v>0</v>
      </c>
      <c r="H125" s="24"/>
    </row>
    <row r="126" spans="1:8" ht="111" hidden="1" thickBot="1" x14ac:dyDescent="0.3">
      <c r="A126" s="36" t="s">
        <v>304</v>
      </c>
      <c r="B126" s="37" t="s">
        <v>305</v>
      </c>
      <c r="C126" s="40">
        <v>0</v>
      </c>
      <c r="D126" s="39">
        <v>0</v>
      </c>
      <c r="E126" s="40">
        <v>0</v>
      </c>
      <c r="F126" s="8">
        <v>0</v>
      </c>
      <c r="G126" s="8">
        <v>0</v>
      </c>
      <c r="H126" s="24"/>
    </row>
    <row r="127" spans="1:8" ht="15.75" x14ac:dyDescent="0.25">
      <c r="A127" s="41" t="s">
        <v>306</v>
      </c>
      <c r="B127" s="42" t="s">
        <v>307</v>
      </c>
      <c r="C127" s="40">
        <v>0</v>
      </c>
      <c r="D127" s="38">
        <v>0</v>
      </c>
      <c r="E127" s="40">
        <v>0</v>
      </c>
      <c r="F127" s="8">
        <v>0</v>
      </c>
      <c r="G127" s="8">
        <v>0</v>
      </c>
      <c r="H127" s="24"/>
    </row>
    <row r="128" spans="1:8" ht="15.75" hidden="1" x14ac:dyDescent="0.25">
      <c r="A128" s="41" t="s">
        <v>308</v>
      </c>
      <c r="B128" s="42" t="s">
        <v>309</v>
      </c>
      <c r="C128" s="40">
        <v>0</v>
      </c>
      <c r="D128" s="38"/>
      <c r="E128" s="40">
        <v>0</v>
      </c>
      <c r="F128" s="8" t="e">
        <f t="shared" si="42"/>
        <v>#DIV/0!</v>
      </c>
      <c r="G128" s="8" t="e">
        <f t="shared" si="43"/>
        <v>#DIV/0!</v>
      </c>
      <c r="H128" s="24"/>
    </row>
    <row r="129" spans="1:8" ht="31.5" hidden="1" x14ac:dyDescent="0.25">
      <c r="A129" s="41" t="s">
        <v>310</v>
      </c>
      <c r="B129" s="42" t="s">
        <v>311</v>
      </c>
      <c r="C129" s="40">
        <v>0</v>
      </c>
      <c r="D129" s="38"/>
      <c r="E129" s="40">
        <v>0</v>
      </c>
      <c r="F129" s="8" t="e">
        <f t="shared" si="42"/>
        <v>#DIV/0!</v>
      </c>
      <c r="G129" s="8" t="e">
        <f t="shared" si="43"/>
        <v>#DIV/0!</v>
      </c>
      <c r="H129" s="24"/>
    </row>
    <row r="130" spans="1:8" ht="15.75" hidden="1" x14ac:dyDescent="0.25">
      <c r="A130" s="20"/>
      <c r="B130" s="21"/>
      <c r="C130" s="40"/>
      <c r="D130" s="38"/>
      <c r="E130" s="40"/>
      <c r="F130" s="8" t="e">
        <f t="shared" si="42"/>
        <v>#DIV/0!</v>
      </c>
      <c r="G130" s="8" t="e">
        <f t="shared" si="43"/>
        <v>#DIV/0!</v>
      </c>
      <c r="H130" s="24"/>
    </row>
    <row r="131" spans="1:8" ht="15.75" hidden="1" x14ac:dyDescent="0.25">
      <c r="A131" s="20"/>
      <c r="B131" s="21"/>
      <c r="C131" s="40"/>
      <c r="D131" s="38"/>
      <c r="E131" s="40"/>
      <c r="F131" s="8" t="e">
        <f t="shared" si="42"/>
        <v>#DIV/0!</v>
      </c>
      <c r="G131" s="8" t="e">
        <f t="shared" si="43"/>
        <v>#DIV/0!</v>
      </c>
      <c r="H131" s="24"/>
    </row>
    <row r="132" spans="1:8" ht="15.75" hidden="1" x14ac:dyDescent="0.25">
      <c r="A132" s="20"/>
      <c r="B132" s="21"/>
      <c r="C132" s="40"/>
      <c r="D132" s="38"/>
      <c r="E132" s="40"/>
      <c r="F132" s="8" t="e">
        <f t="shared" si="42"/>
        <v>#DIV/0!</v>
      </c>
      <c r="G132" s="8" t="e">
        <f t="shared" si="43"/>
        <v>#DIV/0!</v>
      </c>
      <c r="H132" s="24"/>
    </row>
    <row r="133" spans="1:8" ht="15.75" hidden="1" x14ac:dyDescent="0.25">
      <c r="A133" s="20"/>
      <c r="B133" s="21"/>
      <c r="C133" s="40"/>
      <c r="D133" s="38"/>
      <c r="E133" s="40"/>
      <c r="F133" s="8" t="e">
        <f t="shared" si="42"/>
        <v>#DIV/0!</v>
      </c>
      <c r="G133" s="8" t="e">
        <f t="shared" si="43"/>
        <v>#DIV/0!</v>
      </c>
      <c r="H133" s="24"/>
    </row>
    <row r="134" spans="1:8" ht="15.75" hidden="1" x14ac:dyDescent="0.25">
      <c r="A134" s="20"/>
      <c r="B134" s="21"/>
      <c r="C134" s="40"/>
      <c r="D134" s="38"/>
      <c r="E134" s="40"/>
      <c r="F134" s="8" t="e">
        <f t="shared" si="42"/>
        <v>#DIV/0!</v>
      </c>
      <c r="G134" s="8" t="e">
        <f t="shared" si="43"/>
        <v>#DIV/0!</v>
      </c>
      <c r="H134" s="24"/>
    </row>
    <row r="135" spans="1:8" ht="15.75" hidden="1" x14ac:dyDescent="0.25">
      <c r="A135" s="20"/>
      <c r="B135" s="21"/>
      <c r="C135" s="40"/>
      <c r="D135" s="38"/>
      <c r="E135" s="40"/>
      <c r="F135" s="8" t="e">
        <f t="shared" si="42"/>
        <v>#DIV/0!</v>
      </c>
      <c r="G135" s="8" t="e">
        <f t="shared" si="43"/>
        <v>#DIV/0!</v>
      </c>
      <c r="H135" s="24"/>
    </row>
    <row r="136" spans="1:8" ht="15.75" hidden="1" x14ac:dyDescent="0.25">
      <c r="A136" s="20"/>
      <c r="B136" s="21"/>
      <c r="C136" s="40"/>
      <c r="D136" s="38"/>
      <c r="E136" s="40"/>
      <c r="F136" s="8" t="e">
        <f t="shared" si="42"/>
        <v>#DIV/0!</v>
      </c>
      <c r="G136" s="8" t="e">
        <f t="shared" si="43"/>
        <v>#DIV/0!</v>
      </c>
      <c r="H136" s="24"/>
    </row>
    <row r="137" spans="1:8" s="19" customFormat="1" ht="20.25" customHeight="1" x14ac:dyDescent="0.25">
      <c r="A137" s="16" t="s">
        <v>161</v>
      </c>
      <c r="B137" s="17" t="s">
        <v>162</v>
      </c>
      <c r="C137" s="50">
        <f t="shared" ref="C137" si="57">C138+C198+C205</f>
        <v>59087557.259999998</v>
      </c>
      <c r="D137" s="44">
        <f>D138+D198+D205+D203</f>
        <v>414633928.89999998</v>
      </c>
      <c r="E137" s="44">
        <f>E138+E198+E205+E203</f>
        <v>56404759.32</v>
      </c>
      <c r="F137" s="8">
        <f t="shared" si="42"/>
        <v>13.603507911096083</v>
      </c>
      <c r="G137" s="8">
        <f t="shared" si="43"/>
        <v>95.459622864091315</v>
      </c>
      <c r="H137" s="24"/>
    </row>
    <row r="138" spans="1:8" ht="33" customHeight="1" x14ac:dyDescent="0.25">
      <c r="A138" s="20" t="s">
        <v>163</v>
      </c>
      <c r="B138" s="21" t="s">
        <v>164</v>
      </c>
      <c r="C138" s="34">
        <f t="shared" ref="C138" si="58">C139+C146+C171+C189</f>
        <v>59087557.259999998</v>
      </c>
      <c r="D138" s="33">
        <f t="shared" ref="D138:E138" si="59">D139+D146+D171+D189</f>
        <v>414633928.89999998</v>
      </c>
      <c r="E138" s="34">
        <f t="shared" si="59"/>
        <v>56590185.130000003</v>
      </c>
      <c r="F138" s="8">
        <f t="shared" si="42"/>
        <v>13.648228276959994</v>
      </c>
      <c r="G138" s="8">
        <f t="shared" si="43"/>
        <v>95.773438189345114</v>
      </c>
      <c r="H138" s="15"/>
    </row>
    <row r="139" spans="1:8" s="23" customFormat="1" ht="32.25" customHeight="1" x14ac:dyDescent="0.25">
      <c r="A139" s="20" t="s">
        <v>165</v>
      </c>
      <c r="B139" s="21" t="s">
        <v>166</v>
      </c>
      <c r="C139" s="40">
        <f>C140+C143</f>
        <v>23325159</v>
      </c>
      <c r="D139" s="38">
        <f t="shared" ref="D139" si="60">D140+D143</f>
        <v>74782900</v>
      </c>
      <c r="E139" s="40">
        <f>E140+E143</f>
        <v>18695724</v>
      </c>
      <c r="F139" s="8">
        <f t="shared" si="42"/>
        <v>24.999998662795907</v>
      </c>
      <c r="G139" s="8">
        <f t="shared" si="43"/>
        <v>80.1526111783418</v>
      </c>
      <c r="H139" s="26"/>
    </row>
    <row r="140" spans="1:8" ht="18" customHeight="1" x14ac:dyDescent="0.25">
      <c r="A140" s="20" t="s">
        <v>167</v>
      </c>
      <c r="B140" s="21" t="s">
        <v>168</v>
      </c>
      <c r="C140" s="40">
        <f>C141</f>
        <v>21708276</v>
      </c>
      <c r="D140" s="38">
        <f>D141</f>
        <v>68793000</v>
      </c>
      <c r="E140" s="40">
        <f>E141</f>
        <v>17198250</v>
      </c>
      <c r="F140" s="8">
        <f t="shared" ref="F140:F209" si="61">E140/D140*100</f>
        <v>25</v>
      </c>
      <c r="G140" s="8">
        <f t="shared" ref="G140:G209" si="62">E140/C140*100</f>
        <v>79.224393498590118</v>
      </c>
      <c r="H140" s="15"/>
    </row>
    <row r="141" spans="1:8" ht="35.25" customHeight="1" x14ac:dyDescent="0.25">
      <c r="A141" s="20" t="s">
        <v>169</v>
      </c>
      <c r="B141" s="21" t="s">
        <v>170</v>
      </c>
      <c r="C141" s="40">
        <v>21708276</v>
      </c>
      <c r="D141" s="38">
        <v>68793000</v>
      </c>
      <c r="E141" s="40">
        <v>17198250</v>
      </c>
      <c r="F141" s="8">
        <f t="shared" si="61"/>
        <v>25</v>
      </c>
      <c r="G141" s="8">
        <f t="shared" si="62"/>
        <v>79.224393498590118</v>
      </c>
      <c r="H141" s="15"/>
    </row>
    <row r="142" spans="1:8" ht="31.5" hidden="1" x14ac:dyDescent="0.25">
      <c r="A142" s="20" t="s">
        <v>171</v>
      </c>
      <c r="B142" s="21" t="s">
        <v>172</v>
      </c>
      <c r="C142" s="40" t="s">
        <v>173</v>
      </c>
      <c r="D142" s="38" t="s">
        <v>173</v>
      </c>
      <c r="E142" s="40" t="s">
        <v>173</v>
      </c>
      <c r="F142" s="8" t="e">
        <f t="shared" si="61"/>
        <v>#VALUE!</v>
      </c>
      <c r="G142" s="8" t="e">
        <f t="shared" si="62"/>
        <v>#VALUE!</v>
      </c>
      <c r="H142" s="15"/>
    </row>
    <row r="143" spans="1:8" ht="33" customHeight="1" x14ac:dyDescent="0.25">
      <c r="A143" s="20" t="s">
        <v>174</v>
      </c>
      <c r="B143" s="21" t="s">
        <v>175</v>
      </c>
      <c r="C143" s="34">
        <f t="shared" ref="C143:E143" si="63">C144</f>
        <v>1616883</v>
      </c>
      <c r="D143" s="33">
        <f t="shared" si="63"/>
        <v>5989900</v>
      </c>
      <c r="E143" s="34">
        <f t="shared" si="63"/>
        <v>1497474</v>
      </c>
      <c r="F143" s="8">
        <f t="shared" si="61"/>
        <v>24.999983305230472</v>
      </c>
      <c r="G143" s="8">
        <f t="shared" si="62"/>
        <v>92.614864526375754</v>
      </c>
      <c r="H143" s="15"/>
    </row>
    <row r="144" spans="1:8" ht="48" customHeight="1" x14ac:dyDescent="0.25">
      <c r="A144" s="20" t="s">
        <v>176</v>
      </c>
      <c r="B144" s="21" t="s">
        <v>177</v>
      </c>
      <c r="C144" s="40">
        <v>1616883</v>
      </c>
      <c r="D144" s="38">
        <v>5989900</v>
      </c>
      <c r="E144" s="40">
        <v>1497474</v>
      </c>
      <c r="F144" s="8">
        <f t="shared" si="61"/>
        <v>24.999983305230472</v>
      </c>
      <c r="G144" s="8">
        <f t="shared" si="62"/>
        <v>92.614864526375754</v>
      </c>
      <c r="H144" s="15"/>
    </row>
    <row r="145" spans="1:8" ht="48" hidden="1" customHeight="1" x14ac:dyDescent="0.25">
      <c r="A145" s="20" t="s">
        <v>178</v>
      </c>
      <c r="B145" s="21" t="s">
        <v>179</v>
      </c>
      <c r="C145" s="40" t="s">
        <v>173</v>
      </c>
      <c r="D145" s="38" t="s">
        <v>173</v>
      </c>
      <c r="E145" s="40" t="s">
        <v>173</v>
      </c>
      <c r="F145" s="8" t="e">
        <f t="shared" si="61"/>
        <v>#VALUE!</v>
      </c>
      <c r="G145" s="8" t="e">
        <f t="shared" si="62"/>
        <v>#VALUE!</v>
      </c>
      <c r="H145" s="15"/>
    </row>
    <row r="146" spans="1:8" s="23" customFormat="1" ht="48" customHeight="1" x14ac:dyDescent="0.25">
      <c r="A146" s="20" t="s">
        <v>180</v>
      </c>
      <c r="B146" s="21" t="s">
        <v>181</v>
      </c>
      <c r="C146" s="34">
        <f>C147+C149+C157+C159+C163+C165+C169+C151+C153+C155+C167+C161</f>
        <v>6652497.1600000001</v>
      </c>
      <c r="D146" s="34">
        <f>D147+D149+D157+D159+D163+D165+D169+D151+D153+D155+D167+D161</f>
        <v>169923946.46000001</v>
      </c>
      <c r="E146" s="34">
        <f>E147+E149+E157+E159+E163+E165+E169+E151+E153+E155+E167+E161</f>
        <v>6183570</v>
      </c>
      <c r="F146" s="8">
        <f t="shared" si="61"/>
        <v>3.6390221206730322</v>
      </c>
      <c r="G146" s="8">
        <v>0</v>
      </c>
      <c r="H146" s="24"/>
    </row>
    <row r="147" spans="1:8" ht="48" hidden="1" customHeight="1" x14ac:dyDescent="0.25">
      <c r="A147" s="20" t="s">
        <v>182</v>
      </c>
      <c r="B147" s="21" t="s">
        <v>183</v>
      </c>
      <c r="C147" s="40">
        <f>C148</f>
        <v>0</v>
      </c>
      <c r="D147" s="38">
        <v>0</v>
      </c>
      <c r="E147" s="40">
        <f>E148</f>
        <v>0</v>
      </c>
      <c r="F147" s="8" t="e">
        <f t="shared" si="61"/>
        <v>#DIV/0!</v>
      </c>
      <c r="G147" s="8">
        <v>0</v>
      </c>
      <c r="H147" s="15"/>
    </row>
    <row r="148" spans="1:8" ht="47.25" hidden="1" customHeight="1" x14ac:dyDescent="0.25">
      <c r="A148" s="36" t="s">
        <v>312</v>
      </c>
      <c r="B148" s="43" t="s">
        <v>313</v>
      </c>
      <c r="C148" s="40">
        <v>0</v>
      </c>
      <c r="D148" s="38">
        <v>0</v>
      </c>
      <c r="E148" s="40">
        <v>0</v>
      </c>
      <c r="F148" s="8" t="e">
        <f t="shared" si="61"/>
        <v>#DIV/0!</v>
      </c>
      <c r="G148" s="8">
        <v>0</v>
      </c>
      <c r="H148" s="15"/>
    </row>
    <row r="149" spans="1:8" ht="31.5" hidden="1" x14ac:dyDescent="0.25">
      <c r="A149" s="4" t="s">
        <v>371</v>
      </c>
      <c r="B149" s="56" t="s">
        <v>183</v>
      </c>
      <c r="C149" s="40">
        <f>C150</f>
        <v>0</v>
      </c>
      <c r="D149" s="38">
        <f>D150</f>
        <v>0</v>
      </c>
      <c r="E149" s="40">
        <f>E150</f>
        <v>0</v>
      </c>
      <c r="F149" s="8" t="e">
        <f t="shared" si="61"/>
        <v>#DIV/0!</v>
      </c>
      <c r="G149" s="8" t="e">
        <f t="shared" si="62"/>
        <v>#DIV/0!</v>
      </c>
      <c r="H149" s="15"/>
    </row>
    <row r="150" spans="1:8" ht="46.5" hidden="1" customHeight="1" x14ac:dyDescent="0.25">
      <c r="A150" s="7" t="s">
        <v>372</v>
      </c>
      <c r="B150" s="56" t="s">
        <v>313</v>
      </c>
      <c r="C150" s="40">
        <v>0</v>
      </c>
      <c r="D150" s="38">
        <v>0</v>
      </c>
      <c r="E150" s="40">
        <v>0</v>
      </c>
      <c r="F150" s="8" t="e">
        <f t="shared" si="61"/>
        <v>#DIV/0!</v>
      </c>
      <c r="G150" s="8" t="e">
        <f t="shared" si="62"/>
        <v>#DIV/0!</v>
      </c>
      <c r="H150" s="15"/>
    </row>
    <row r="151" spans="1:8" ht="38.25" customHeight="1" x14ac:dyDescent="0.25">
      <c r="A151" s="36" t="s">
        <v>342</v>
      </c>
      <c r="B151" s="37" t="s">
        <v>336</v>
      </c>
      <c r="C151" s="40">
        <f>C152</f>
        <v>2769153.59</v>
      </c>
      <c r="D151" s="38">
        <f>D152</f>
        <v>22077356.059999999</v>
      </c>
      <c r="E151" s="40">
        <f>E152</f>
        <v>0</v>
      </c>
      <c r="F151" s="8">
        <f t="shared" si="61"/>
        <v>0</v>
      </c>
      <c r="G151" s="8">
        <f t="shared" si="62"/>
        <v>0</v>
      </c>
      <c r="H151" s="15"/>
    </row>
    <row r="152" spans="1:8" ht="51" customHeight="1" x14ac:dyDescent="0.25">
      <c r="A152" s="36" t="s">
        <v>343</v>
      </c>
      <c r="B152" s="37" t="s">
        <v>337</v>
      </c>
      <c r="C152" s="40">
        <v>2769153.59</v>
      </c>
      <c r="D152" s="38">
        <v>22077356.059999999</v>
      </c>
      <c r="E152" s="40">
        <v>0</v>
      </c>
      <c r="F152" s="8">
        <f t="shared" si="61"/>
        <v>0</v>
      </c>
      <c r="G152" s="8">
        <f t="shared" si="62"/>
        <v>0</v>
      </c>
      <c r="H152" s="15"/>
    </row>
    <row r="153" spans="1:8" ht="69" customHeight="1" x14ac:dyDescent="0.25">
      <c r="A153" s="36" t="s">
        <v>344</v>
      </c>
      <c r="B153" s="37" t="s">
        <v>338</v>
      </c>
      <c r="C153" s="40">
        <f>C154</f>
        <v>0</v>
      </c>
      <c r="D153" s="38">
        <f>D154</f>
        <v>447628.79999999999</v>
      </c>
      <c r="E153" s="40">
        <f>E154</f>
        <v>0</v>
      </c>
      <c r="F153" s="8">
        <f t="shared" si="61"/>
        <v>0</v>
      </c>
      <c r="G153" s="8" t="e">
        <f t="shared" si="62"/>
        <v>#DIV/0!</v>
      </c>
      <c r="H153" s="15"/>
    </row>
    <row r="154" spans="1:8" ht="81.75" customHeight="1" x14ac:dyDescent="0.25">
      <c r="A154" s="36" t="s">
        <v>345</v>
      </c>
      <c r="B154" s="37" t="s">
        <v>339</v>
      </c>
      <c r="C154" s="40">
        <v>0</v>
      </c>
      <c r="D154" s="38">
        <v>447628.79999999999</v>
      </c>
      <c r="E154" s="40">
        <v>0</v>
      </c>
      <c r="F154" s="8">
        <f t="shared" si="61"/>
        <v>0</v>
      </c>
      <c r="G154" s="8" t="e">
        <f t="shared" si="62"/>
        <v>#DIV/0!</v>
      </c>
      <c r="H154" s="15"/>
    </row>
    <row r="155" spans="1:8" ht="67.5" customHeight="1" x14ac:dyDescent="0.25">
      <c r="A155" s="36" t="s">
        <v>346</v>
      </c>
      <c r="B155" s="37" t="s">
        <v>340</v>
      </c>
      <c r="C155" s="40">
        <f>C156</f>
        <v>961230.37</v>
      </c>
      <c r="D155" s="38">
        <f>D156</f>
        <v>4644191.1399999997</v>
      </c>
      <c r="E155" s="40">
        <f>E156</f>
        <v>952842</v>
      </c>
      <c r="F155" s="8">
        <f t="shared" si="61"/>
        <v>20.51685581571477</v>
      </c>
      <c r="G155" s="8">
        <f t="shared" si="62"/>
        <v>99.127329903236415</v>
      </c>
      <c r="H155" s="15"/>
    </row>
    <row r="156" spans="1:8" ht="64.5" customHeight="1" x14ac:dyDescent="0.25">
      <c r="A156" s="36" t="s">
        <v>347</v>
      </c>
      <c r="B156" s="37" t="s">
        <v>341</v>
      </c>
      <c r="C156" s="40">
        <v>961230.37</v>
      </c>
      <c r="D156" s="38">
        <v>4644191.1399999997</v>
      </c>
      <c r="E156" s="40">
        <v>952842</v>
      </c>
      <c r="F156" s="8">
        <f t="shared" si="61"/>
        <v>20.51685581571477</v>
      </c>
      <c r="G156" s="8">
        <f t="shared" si="62"/>
        <v>99.127329903236415</v>
      </c>
      <c r="H156" s="15"/>
    </row>
    <row r="157" spans="1:8" ht="48.75" customHeight="1" x14ac:dyDescent="0.25">
      <c r="A157" s="20" t="s">
        <v>184</v>
      </c>
      <c r="B157" s="21" t="s">
        <v>185</v>
      </c>
      <c r="C157" s="40">
        <f>C158</f>
        <v>0</v>
      </c>
      <c r="D157" s="38">
        <f>D158</f>
        <v>3274136</v>
      </c>
      <c r="E157" s="40">
        <f>E158</f>
        <v>0</v>
      </c>
      <c r="F157" s="8">
        <f t="shared" si="61"/>
        <v>0</v>
      </c>
      <c r="G157" s="8">
        <v>0</v>
      </c>
      <c r="H157" s="15"/>
    </row>
    <row r="158" spans="1:8" ht="64.5" customHeight="1" x14ac:dyDescent="0.25">
      <c r="A158" s="20" t="s">
        <v>186</v>
      </c>
      <c r="B158" s="21" t="s">
        <v>187</v>
      </c>
      <c r="C158" s="40">
        <v>0</v>
      </c>
      <c r="D158" s="38">
        <v>3274136</v>
      </c>
      <c r="E158" s="40">
        <v>0</v>
      </c>
      <c r="F158" s="8">
        <f t="shared" si="61"/>
        <v>0</v>
      </c>
      <c r="G158" s="8">
        <v>0</v>
      </c>
      <c r="H158" s="15"/>
    </row>
    <row r="159" spans="1:8" ht="33.75" customHeight="1" x14ac:dyDescent="0.25">
      <c r="A159" s="20" t="s">
        <v>188</v>
      </c>
      <c r="B159" s="21" t="s">
        <v>189</v>
      </c>
      <c r="C159" s="40">
        <f>C160</f>
        <v>2815730.2</v>
      </c>
      <c r="D159" s="38">
        <f>D160</f>
        <v>5230728</v>
      </c>
      <c r="E159" s="40">
        <f>E160</f>
        <v>5230728</v>
      </c>
      <c r="F159" s="8">
        <f t="shared" si="61"/>
        <v>100</v>
      </c>
      <c r="G159" s="8">
        <v>0</v>
      </c>
      <c r="H159" s="15"/>
    </row>
    <row r="160" spans="1:8" ht="33.75" customHeight="1" x14ac:dyDescent="0.25">
      <c r="A160" s="20" t="s">
        <v>190</v>
      </c>
      <c r="B160" s="21" t="s">
        <v>191</v>
      </c>
      <c r="C160" s="40">
        <v>2815730.2</v>
      </c>
      <c r="D160" s="38">
        <v>5230728</v>
      </c>
      <c r="E160" s="40">
        <v>5230728</v>
      </c>
      <c r="F160" s="8">
        <f t="shared" si="61"/>
        <v>100</v>
      </c>
      <c r="G160" s="8">
        <v>0</v>
      </c>
      <c r="H160" s="15"/>
    </row>
    <row r="161" spans="1:8" ht="33.75" customHeight="1" x14ac:dyDescent="0.25">
      <c r="A161" s="64" t="s">
        <v>389</v>
      </c>
      <c r="B161" s="62" t="s">
        <v>391</v>
      </c>
      <c r="C161" s="68">
        <f>C162</f>
        <v>0</v>
      </c>
      <c r="D161" s="68">
        <f>D162</f>
        <v>2873831</v>
      </c>
      <c r="E161" s="38">
        <f>E162</f>
        <v>0</v>
      </c>
      <c r="F161" s="8">
        <f t="shared" si="61"/>
        <v>0</v>
      </c>
      <c r="G161" s="8">
        <v>0</v>
      </c>
      <c r="H161" s="15"/>
    </row>
    <row r="162" spans="1:8" ht="33.75" customHeight="1" x14ac:dyDescent="0.25">
      <c r="A162" s="64" t="s">
        <v>390</v>
      </c>
      <c r="B162" s="62" t="s">
        <v>392</v>
      </c>
      <c r="C162" s="40">
        <v>0</v>
      </c>
      <c r="D162" s="38">
        <v>2873831</v>
      </c>
      <c r="E162" s="40">
        <v>0</v>
      </c>
      <c r="F162" s="8">
        <f t="shared" si="61"/>
        <v>0</v>
      </c>
      <c r="G162" s="8">
        <v>0</v>
      </c>
      <c r="H162" s="15"/>
    </row>
    <row r="163" spans="1:8" ht="19.5" customHeight="1" x14ac:dyDescent="0.25">
      <c r="A163" s="20" t="s">
        <v>192</v>
      </c>
      <c r="B163" s="21" t="s">
        <v>193</v>
      </c>
      <c r="C163" s="40">
        <f>C164</f>
        <v>106383</v>
      </c>
      <c r="D163" s="38">
        <f>D164</f>
        <v>65657</v>
      </c>
      <c r="E163" s="40">
        <f>E164</f>
        <v>0</v>
      </c>
      <c r="F163" s="8">
        <f t="shared" si="61"/>
        <v>0</v>
      </c>
      <c r="G163" s="8">
        <v>0</v>
      </c>
      <c r="H163" s="15"/>
    </row>
    <row r="164" spans="1:8" ht="36.75" customHeight="1" x14ac:dyDescent="0.25">
      <c r="A164" s="20" t="s">
        <v>194</v>
      </c>
      <c r="B164" s="21" t="s">
        <v>195</v>
      </c>
      <c r="C164" s="40">
        <v>106383</v>
      </c>
      <c r="D164" s="38">
        <v>65657</v>
      </c>
      <c r="E164" s="40">
        <v>0</v>
      </c>
      <c r="F164" s="8">
        <f t="shared" si="61"/>
        <v>0</v>
      </c>
      <c r="G164" s="8">
        <v>0</v>
      </c>
      <c r="H164" s="15"/>
    </row>
    <row r="165" spans="1:8" ht="33.75" hidden="1" customHeight="1" x14ac:dyDescent="0.25">
      <c r="A165" s="20" t="s">
        <v>196</v>
      </c>
      <c r="B165" s="21" t="s">
        <v>197</v>
      </c>
      <c r="C165" s="40"/>
      <c r="D165" s="38"/>
      <c r="E165" s="40"/>
      <c r="F165" s="8" t="e">
        <f t="shared" si="61"/>
        <v>#DIV/0!</v>
      </c>
      <c r="G165" s="8" t="e">
        <f t="shared" si="62"/>
        <v>#DIV/0!</v>
      </c>
      <c r="H165" s="15"/>
    </row>
    <row r="166" spans="1:8" ht="35.25" hidden="1" customHeight="1" x14ac:dyDescent="0.25">
      <c r="A166" s="20" t="s">
        <v>198</v>
      </c>
      <c r="B166" s="21" t="s">
        <v>199</v>
      </c>
      <c r="C166" s="40"/>
      <c r="D166" s="38"/>
      <c r="E166" s="40"/>
      <c r="F166" s="8" t="e">
        <f t="shared" si="61"/>
        <v>#DIV/0!</v>
      </c>
      <c r="G166" s="8" t="e">
        <f t="shared" si="62"/>
        <v>#DIV/0!</v>
      </c>
      <c r="H166" s="15"/>
    </row>
    <row r="167" spans="1:8" ht="94.5" x14ac:dyDescent="0.25">
      <c r="A167" s="41" t="s">
        <v>399</v>
      </c>
      <c r="B167" s="43" t="s">
        <v>401</v>
      </c>
      <c r="C167" s="40">
        <f>C168</f>
        <v>0</v>
      </c>
      <c r="D167" s="40">
        <f t="shared" ref="D167:E167" si="64">D168</f>
        <v>130000000</v>
      </c>
      <c r="E167" s="40">
        <f t="shared" si="64"/>
        <v>0</v>
      </c>
      <c r="F167" s="8">
        <f t="shared" si="61"/>
        <v>0</v>
      </c>
      <c r="G167" s="8" t="e">
        <f t="shared" si="62"/>
        <v>#DIV/0!</v>
      </c>
      <c r="H167" s="15"/>
    </row>
    <row r="168" spans="1:8" ht="100.5" customHeight="1" x14ac:dyDescent="0.25">
      <c r="A168" s="41" t="s">
        <v>400</v>
      </c>
      <c r="B168" s="43" t="s">
        <v>402</v>
      </c>
      <c r="C168" s="40">
        <v>0</v>
      </c>
      <c r="D168" s="38">
        <v>130000000</v>
      </c>
      <c r="E168" s="40">
        <v>0</v>
      </c>
      <c r="F168" s="8">
        <f t="shared" si="61"/>
        <v>0</v>
      </c>
      <c r="G168" s="8" t="e">
        <f t="shared" si="62"/>
        <v>#DIV/0!</v>
      </c>
      <c r="H168" s="15"/>
    </row>
    <row r="169" spans="1:8" ht="21.75" customHeight="1" x14ac:dyDescent="0.25">
      <c r="A169" s="20" t="s">
        <v>200</v>
      </c>
      <c r="B169" s="21" t="s">
        <v>201</v>
      </c>
      <c r="C169" s="40">
        <f>C170</f>
        <v>0</v>
      </c>
      <c r="D169" s="38">
        <f>D170</f>
        <v>1310418.46</v>
      </c>
      <c r="E169" s="40">
        <f>E170</f>
        <v>0</v>
      </c>
      <c r="F169" s="8">
        <f t="shared" si="61"/>
        <v>0</v>
      </c>
      <c r="G169" s="8">
        <v>0</v>
      </c>
      <c r="H169" s="15"/>
    </row>
    <row r="170" spans="1:8" ht="21.75" customHeight="1" x14ac:dyDescent="0.25">
      <c r="A170" s="20" t="s">
        <v>202</v>
      </c>
      <c r="B170" s="21" t="s">
        <v>203</v>
      </c>
      <c r="C170" s="40">
        <v>0</v>
      </c>
      <c r="D170" s="38">
        <v>1310418.46</v>
      </c>
      <c r="E170" s="40">
        <v>0</v>
      </c>
      <c r="F170" s="8">
        <f t="shared" si="61"/>
        <v>0</v>
      </c>
      <c r="G170" s="8">
        <v>0</v>
      </c>
      <c r="H170" s="15"/>
    </row>
    <row r="171" spans="1:8" s="23" customFormat="1" ht="31.5" customHeight="1" x14ac:dyDescent="0.25">
      <c r="A171" s="20" t="s">
        <v>204</v>
      </c>
      <c r="B171" s="21" t="s">
        <v>205</v>
      </c>
      <c r="C171" s="34">
        <f>C172+C175+C177+C179+C183+C185+C187</f>
        <v>25649979.699999999</v>
      </c>
      <c r="D171" s="33">
        <f>D172+D175+D177+D179+D183+D185+D187</f>
        <v>154876851.09999999</v>
      </c>
      <c r="E171" s="34">
        <f>E172+E175+E177+E179+E183+E185+E187</f>
        <v>28337372.34</v>
      </c>
      <c r="F171" s="8">
        <f t="shared" si="61"/>
        <v>18.29671260665242</v>
      </c>
      <c r="G171" s="8">
        <f t="shared" si="62"/>
        <v>110.4771725803744</v>
      </c>
      <c r="H171" s="24"/>
    </row>
    <row r="172" spans="1:8" ht="33.75" customHeight="1" x14ac:dyDescent="0.25">
      <c r="A172" s="20" t="s">
        <v>206</v>
      </c>
      <c r="B172" s="21" t="s">
        <v>207</v>
      </c>
      <c r="C172" s="34">
        <f>C173+C174</f>
        <v>25182390.289999999</v>
      </c>
      <c r="D172" s="33">
        <f>D173</f>
        <v>141211849.09999999</v>
      </c>
      <c r="E172" s="34">
        <f>E173+E174</f>
        <v>28154256.02</v>
      </c>
      <c r="F172" s="8">
        <f t="shared" si="61"/>
        <v>19.93760169521072</v>
      </c>
      <c r="G172" s="8">
        <f t="shared" si="62"/>
        <v>111.8013647464599</v>
      </c>
      <c r="H172" s="15"/>
    </row>
    <row r="173" spans="1:8" ht="33" customHeight="1" x14ac:dyDescent="0.25">
      <c r="A173" s="20" t="s">
        <v>208</v>
      </c>
      <c r="B173" s="21" t="s">
        <v>209</v>
      </c>
      <c r="C173" s="40">
        <v>25182390.289999999</v>
      </c>
      <c r="D173" s="38">
        <v>141211849.09999999</v>
      </c>
      <c r="E173" s="40">
        <v>28154256.02</v>
      </c>
      <c r="F173" s="8">
        <f t="shared" si="61"/>
        <v>19.93760169521072</v>
      </c>
      <c r="G173" s="8">
        <f t="shared" si="62"/>
        <v>111.8013647464599</v>
      </c>
      <c r="H173" s="15"/>
    </row>
    <row r="174" spans="1:8" ht="31.5" hidden="1" x14ac:dyDescent="0.25">
      <c r="A174" s="20" t="s">
        <v>210</v>
      </c>
      <c r="B174" s="21" t="s">
        <v>211</v>
      </c>
      <c r="C174" s="40"/>
      <c r="D174" s="38"/>
      <c r="E174" s="40"/>
      <c r="F174" s="8" t="e">
        <f t="shared" si="61"/>
        <v>#DIV/0!</v>
      </c>
      <c r="G174" s="8" t="e">
        <f t="shared" si="62"/>
        <v>#DIV/0!</v>
      </c>
      <c r="H174" s="15"/>
    </row>
    <row r="175" spans="1:8" ht="79.5" customHeight="1" x14ac:dyDescent="0.25">
      <c r="A175" s="20" t="s">
        <v>212</v>
      </c>
      <c r="B175" s="21" t="s">
        <v>213</v>
      </c>
      <c r="C175" s="40">
        <f>C176</f>
        <v>178857.91</v>
      </c>
      <c r="D175" s="38">
        <f>D176</f>
        <v>932702</v>
      </c>
      <c r="E175" s="40">
        <f>E176</f>
        <v>183116.32</v>
      </c>
      <c r="F175" s="8">
        <f t="shared" si="61"/>
        <v>19.632885959288178</v>
      </c>
      <c r="G175" s="8">
        <f t="shared" si="62"/>
        <v>102.38088994778035</v>
      </c>
      <c r="H175" s="15"/>
    </row>
    <row r="176" spans="1:8" ht="79.5" customHeight="1" x14ac:dyDescent="0.25">
      <c r="A176" s="20" t="s">
        <v>214</v>
      </c>
      <c r="B176" s="21" t="s">
        <v>215</v>
      </c>
      <c r="C176" s="40">
        <v>178857.91</v>
      </c>
      <c r="D176" s="38">
        <v>932702</v>
      </c>
      <c r="E176" s="40">
        <v>183116.32</v>
      </c>
      <c r="F176" s="8">
        <f t="shared" si="61"/>
        <v>19.632885959288178</v>
      </c>
      <c r="G176" s="8">
        <f t="shared" si="62"/>
        <v>102.38088994778035</v>
      </c>
      <c r="H176" s="15"/>
    </row>
    <row r="177" spans="1:8" ht="64.5" customHeight="1" x14ac:dyDescent="0.25">
      <c r="A177" s="20" t="s">
        <v>216</v>
      </c>
      <c r="B177" s="21" t="s">
        <v>217</v>
      </c>
      <c r="C177" s="40">
        <f>C178</f>
        <v>0</v>
      </c>
      <c r="D177" s="38">
        <f>D178</f>
        <v>12728100</v>
      </c>
      <c r="E177" s="40">
        <f>E178</f>
        <v>0</v>
      </c>
      <c r="F177" s="8">
        <f t="shared" si="61"/>
        <v>0</v>
      </c>
      <c r="G177" s="8">
        <v>0</v>
      </c>
      <c r="H177" s="15"/>
    </row>
    <row r="178" spans="1:8" ht="64.5" customHeight="1" x14ac:dyDescent="0.25">
      <c r="A178" s="20" t="s">
        <v>218</v>
      </c>
      <c r="B178" s="21" t="s">
        <v>219</v>
      </c>
      <c r="C178" s="40">
        <v>0</v>
      </c>
      <c r="D178" s="38">
        <v>12728100</v>
      </c>
      <c r="E178" s="40">
        <v>0</v>
      </c>
      <c r="F178" s="8">
        <f t="shared" si="61"/>
        <v>0</v>
      </c>
      <c r="G178" s="8">
        <v>0</v>
      </c>
      <c r="H178" s="15"/>
    </row>
    <row r="179" spans="1:8" ht="33.75" customHeight="1" x14ac:dyDescent="0.25">
      <c r="A179" s="20" t="s">
        <v>220</v>
      </c>
      <c r="B179" s="21" t="s">
        <v>221</v>
      </c>
      <c r="C179" s="40">
        <f>C180</f>
        <v>287372.5</v>
      </c>
      <c r="D179" s="38">
        <f>D180</f>
        <v>0</v>
      </c>
      <c r="E179" s="40">
        <f>E180</f>
        <v>0</v>
      </c>
      <c r="F179" s="8" t="e">
        <f t="shared" si="61"/>
        <v>#DIV/0!</v>
      </c>
      <c r="G179" s="8">
        <f t="shared" si="62"/>
        <v>0</v>
      </c>
      <c r="H179" s="15"/>
    </row>
    <row r="180" spans="1:8" ht="50.25" customHeight="1" x14ac:dyDescent="0.25">
      <c r="A180" s="20" t="s">
        <v>222</v>
      </c>
      <c r="B180" s="21" t="s">
        <v>223</v>
      </c>
      <c r="C180" s="40">
        <v>287372.5</v>
      </c>
      <c r="D180" s="38">
        <v>0</v>
      </c>
      <c r="E180" s="40">
        <v>0</v>
      </c>
      <c r="F180" s="8" t="e">
        <f t="shared" si="61"/>
        <v>#DIV/0!</v>
      </c>
      <c r="G180" s="8">
        <f t="shared" si="62"/>
        <v>0</v>
      </c>
      <c r="H180" s="15"/>
    </row>
    <row r="181" spans="1:8" ht="45.75" hidden="1" customHeight="1" x14ac:dyDescent="0.25">
      <c r="A181" s="20" t="s">
        <v>224</v>
      </c>
      <c r="B181" s="21" t="s">
        <v>225</v>
      </c>
      <c r="C181" s="40"/>
      <c r="D181" s="38"/>
      <c r="E181" s="40"/>
      <c r="F181" s="8" t="e">
        <f t="shared" si="61"/>
        <v>#DIV/0!</v>
      </c>
      <c r="G181" s="8" t="e">
        <f t="shared" si="62"/>
        <v>#DIV/0!</v>
      </c>
      <c r="H181" s="15"/>
    </row>
    <row r="182" spans="1:8" ht="45.75" hidden="1" customHeight="1" x14ac:dyDescent="0.25">
      <c r="A182" s="20" t="s">
        <v>226</v>
      </c>
      <c r="B182" s="21" t="s">
        <v>227</v>
      </c>
      <c r="C182" s="40"/>
      <c r="D182" s="38"/>
      <c r="E182" s="40"/>
      <c r="F182" s="8" t="e">
        <f t="shared" si="61"/>
        <v>#DIV/0!</v>
      </c>
      <c r="G182" s="8" t="e">
        <f t="shared" si="62"/>
        <v>#DIV/0!</v>
      </c>
      <c r="H182" s="15"/>
    </row>
    <row r="183" spans="1:8" ht="63" customHeight="1" x14ac:dyDescent="0.25">
      <c r="A183" s="20" t="s">
        <v>228</v>
      </c>
      <c r="B183" s="21" t="s">
        <v>229</v>
      </c>
      <c r="C183" s="40">
        <f>C184</f>
        <v>1359</v>
      </c>
      <c r="D183" s="38">
        <f>D184</f>
        <v>4200</v>
      </c>
      <c r="E183" s="40">
        <f>E184</f>
        <v>0</v>
      </c>
      <c r="F183" s="8">
        <f t="shared" si="61"/>
        <v>0</v>
      </c>
      <c r="G183" s="8">
        <v>0</v>
      </c>
      <c r="H183" s="15"/>
    </row>
    <row r="184" spans="1:8" ht="63" customHeight="1" x14ac:dyDescent="0.25">
      <c r="A184" s="20" t="s">
        <v>230</v>
      </c>
      <c r="B184" s="21" t="s">
        <v>231</v>
      </c>
      <c r="C184" s="40">
        <v>1359</v>
      </c>
      <c r="D184" s="38">
        <v>4200</v>
      </c>
      <c r="E184" s="40">
        <v>0</v>
      </c>
      <c r="F184" s="8">
        <f t="shared" si="61"/>
        <v>0</v>
      </c>
      <c r="G184" s="8">
        <v>0</v>
      </c>
      <c r="H184" s="15"/>
    </row>
    <row r="185" spans="1:8" ht="48.75" hidden="1" customHeight="1" x14ac:dyDescent="0.25">
      <c r="A185" s="20" t="s">
        <v>232</v>
      </c>
      <c r="B185" s="21" t="s">
        <v>233</v>
      </c>
      <c r="C185" s="40">
        <f>C186</f>
        <v>0</v>
      </c>
      <c r="D185" s="38">
        <f>D186</f>
        <v>0</v>
      </c>
      <c r="E185" s="40">
        <f>E186</f>
        <v>0</v>
      </c>
      <c r="F185" s="8" t="e">
        <f t="shared" si="61"/>
        <v>#DIV/0!</v>
      </c>
      <c r="G185" s="8">
        <v>0</v>
      </c>
      <c r="H185" s="15"/>
    </row>
    <row r="186" spans="1:8" ht="48.75" hidden="1" customHeight="1" x14ac:dyDescent="0.25">
      <c r="A186" s="20" t="s">
        <v>234</v>
      </c>
      <c r="B186" s="21" t="s">
        <v>235</v>
      </c>
      <c r="C186" s="40">
        <v>0</v>
      </c>
      <c r="D186" s="38">
        <v>0</v>
      </c>
      <c r="E186" s="40">
        <v>0</v>
      </c>
      <c r="F186" s="8" t="e">
        <f t="shared" si="61"/>
        <v>#DIV/0!</v>
      </c>
      <c r="G186" s="8">
        <v>0</v>
      </c>
      <c r="H186" s="15"/>
    </row>
    <row r="187" spans="1:8" ht="31.5" hidden="1" x14ac:dyDescent="0.25">
      <c r="A187" s="36" t="s">
        <v>314</v>
      </c>
      <c r="B187" s="37" t="s">
        <v>315</v>
      </c>
      <c r="C187" s="40">
        <f>C188</f>
        <v>0</v>
      </c>
      <c r="D187" s="38">
        <f>D188</f>
        <v>0</v>
      </c>
      <c r="E187" s="40">
        <f>E188</f>
        <v>0</v>
      </c>
      <c r="F187" s="8" t="e">
        <f t="shared" si="61"/>
        <v>#DIV/0!</v>
      </c>
      <c r="G187" s="8">
        <v>0</v>
      </c>
      <c r="H187" s="15"/>
    </row>
    <row r="188" spans="1:8" ht="31.5" hidden="1" x14ac:dyDescent="0.25">
      <c r="A188" s="36" t="s">
        <v>316</v>
      </c>
      <c r="B188" s="37" t="s">
        <v>317</v>
      </c>
      <c r="C188" s="40">
        <v>0</v>
      </c>
      <c r="D188" s="38">
        <v>0</v>
      </c>
      <c r="E188" s="40">
        <v>0</v>
      </c>
      <c r="F188" s="8" t="e">
        <f t="shared" si="61"/>
        <v>#DIV/0!</v>
      </c>
      <c r="G188" s="8">
        <v>0</v>
      </c>
      <c r="H188" s="15"/>
    </row>
    <row r="189" spans="1:8" s="23" customFormat="1" ht="18.75" customHeight="1" x14ac:dyDescent="0.25">
      <c r="A189" s="20" t="s">
        <v>236</v>
      </c>
      <c r="B189" s="21" t="s">
        <v>237</v>
      </c>
      <c r="C189" s="33">
        <f>C190+C196+C192</f>
        <v>3459921.4000000004</v>
      </c>
      <c r="D189" s="33">
        <f>D190+D196+D192</f>
        <v>15050231.34</v>
      </c>
      <c r="E189" s="33">
        <f>E190+E196+E192</f>
        <v>3373518.79</v>
      </c>
      <c r="F189" s="8">
        <f t="shared" si="61"/>
        <v>22.415062690989839</v>
      </c>
      <c r="G189" s="8">
        <f t="shared" si="62"/>
        <v>97.502758010629947</v>
      </c>
      <c r="H189" s="26"/>
    </row>
    <row r="190" spans="1:8" ht="67.5" customHeight="1" x14ac:dyDescent="0.25">
      <c r="A190" s="20" t="s">
        <v>238</v>
      </c>
      <c r="B190" s="21" t="s">
        <v>239</v>
      </c>
      <c r="C190" s="34">
        <f t="shared" ref="C190" si="65">C191+C195</f>
        <v>3032407.66</v>
      </c>
      <c r="D190" s="33">
        <f t="shared" ref="D190:E190" si="66">D191+D195</f>
        <v>13316200</v>
      </c>
      <c r="E190" s="34">
        <f t="shared" si="66"/>
        <v>3034579.56</v>
      </c>
      <c r="F190" s="8">
        <f t="shared" si="61"/>
        <v>22.788630089665222</v>
      </c>
      <c r="G190" s="8">
        <f t="shared" si="62"/>
        <v>100.07162295586602</v>
      </c>
      <c r="H190" s="15"/>
    </row>
    <row r="191" spans="1:8" ht="78.75" x14ac:dyDescent="0.25">
      <c r="A191" s="20" t="s">
        <v>240</v>
      </c>
      <c r="B191" s="21" t="s">
        <v>241</v>
      </c>
      <c r="C191" s="40">
        <v>1829972.4</v>
      </c>
      <c r="D191" s="38">
        <v>5894800</v>
      </c>
      <c r="E191" s="40">
        <v>1848985.5</v>
      </c>
      <c r="F191" s="8">
        <f t="shared" si="61"/>
        <v>31.366382235190336</v>
      </c>
      <c r="G191" s="8">
        <f t="shared" si="62"/>
        <v>101.03898288302054</v>
      </c>
      <c r="H191" s="15"/>
    </row>
    <row r="192" spans="1:8" ht="78.75" x14ac:dyDescent="0.25">
      <c r="A192" s="57" t="s">
        <v>375</v>
      </c>
      <c r="B192" s="59" t="s">
        <v>378</v>
      </c>
      <c r="C192" s="38">
        <f>C193</f>
        <v>255090.24</v>
      </c>
      <c r="D192" s="38">
        <f>D193</f>
        <v>1043866.34</v>
      </c>
      <c r="E192" s="38">
        <f>E193</f>
        <v>166447.98000000001</v>
      </c>
      <c r="F192" s="8">
        <f t="shared" si="61"/>
        <v>15.945334533921271</v>
      </c>
      <c r="G192" s="8">
        <f t="shared" si="62"/>
        <v>65.250626601786095</v>
      </c>
      <c r="H192" s="15"/>
    </row>
    <row r="193" spans="1:8" ht="78.75" x14ac:dyDescent="0.25">
      <c r="A193" s="58" t="s">
        <v>376</v>
      </c>
      <c r="B193" s="59" t="s">
        <v>377</v>
      </c>
      <c r="C193" s="40">
        <v>255090.24</v>
      </c>
      <c r="D193" s="38">
        <v>1043866.34</v>
      </c>
      <c r="E193" s="40">
        <v>166447.98000000001</v>
      </c>
      <c r="F193" s="8">
        <f t="shared" si="61"/>
        <v>15.945334533921271</v>
      </c>
      <c r="G193" s="8">
        <f t="shared" si="62"/>
        <v>65.250626601786095</v>
      </c>
      <c r="H193" s="15"/>
    </row>
    <row r="194" spans="1:8" ht="63" customHeight="1" x14ac:dyDescent="0.25">
      <c r="A194" s="36" t="s">
        <v>352</v>
      </c>
      <c r="B194" s="37" t="s">
        <v>348</v>
      </c>
      <c r="C194" s="40">
        <f>C195</f>
        <v>1202435.26</v>
      </c>
      <c r="D194" s="38">
        <f>D195</f>
        <v>7421400</v>
      </c>
      <c r="E194" s="40">
        <f>E195</f>
        <v>1185594.06</v>
      </c>
      <c r="F194" s="8">
        <f t="shared" si="61"/>
        <v>15.975342388228636</v>
      </c>
      <c r="G194" s="8">
        <f t="shared" si="62"/>
        <v>98.59940900269342</v>
      </c>
      <c r="H194" s="15"/>
    </row>
    <row r="195" spans="1:8" ht="80.25" customHeight="1" x14ac:dyDescent="0.25">
      <c r="A195" s="36" t="s">
        <v>353</v>
      </c>
      <c r="B195" s="37" t="s">
        <v>349</v>
      </c>
      <c r="C195" s="40">
        <v>1202435.26</v>
      </c>
      <c r="D195" s="38">
        <v>7421400</v>
      </c>
      <c r="E195" s="40">
        <v>1185594.06</v>
      </c>
      <c r="F195" s="8">
        <f t="shared" si="61"/>
        <v>15.975342388228636</v>
      </c>
      <c r="G195" s="8">
        <f t="shared" si="62"/>
        <v>98.59940900269342</v>
      </c>
      <c r="H195" s="15"/>
    </row>
    <row r="196" spans="1:8" ht="17.25" customHeight="1" x14ac:dyDescent="0.25">
      <c r="A196" s="20" t="s">
        <v>242</v>
      </c>
      <c r="B196" s="21" t="s">
        <v>243</v>
      </c>
      <c r="C196" s="34">
        <f t="shared" ref="C196:E196" si="67">C197</f>
        <v>172423.5</v>
      </c>
      <c r="D196" s="33">
        <f t="shared" si="67"/>
        <v>690165</v>
      </c>
      <c r="E196" s="34">
        <f t="shared" si="67"/>
        <v>172491.25</v>
      </c>
      <c r="F196" s="8">
        <f t="shared" si="61"/>
        <v>24.992755355603371</v>
      </c>
      <c r="G196" s="8">
        <f t="shared" si="62"/>
        <v>100.03929278781605</v>
      </c>
      <c r="H196" s="15"/>
    </row>
    <row r="197" spans="1:8" ht="32.25" customHeight="1" x14ac:dyDescent="0.25">
      <c r="A197" s="20" t="s">
        <v>244</v>
      </c>
      <c r="B197" s="21" t="s">
        <v>245</v>
      </c>
      <c r="C197" s="40">
        <v>172423.5</v>
      </c>
      <c r="D197" s="38">
        <v>690165</v>
      </c>
      <c r="E197" s="40">
        <v>172491.25</v>
      </c>
      <c r="F197" s="8">
        <f t="shared" si="61"/>
        <v>24.992755355603371</v>
      </c>
      <c r="G197" s="8">
        <f t="shared" si="62"/>
        <v>100.03929278781605</v>
      </c>
      <c r="H197" s="15"/>
    </row>
    <row r="198" spans="1:8" s="23" customFormat="1" ht="18" hidden="1" customHeight="1" x14ac:dyDescent="0.25">
      <c r="A198" s="20" t="s">
        <v>246</v>
      </c>
      <c r="B198" s="21" t="s">
        <v>247</v>
      </c>
      <c r="C198" s="40">
        <v>0</v>
      </c>
      <c r="D198" s="38">
        <f>D199</f>
        <v>0</v>
      </c>
      <c r="E198" s="40">
        <v>0</v>
      </c>
      <c r="F198" s="8" t="e">
        <f t="shared" si="61"/>
        <v>#DIV/0!</v>
      </c>
      <c r="G198" s="8">
        <v>0</v>
      </c>
      <c r="H198" s="26"/>
    </row>
    <row r="199" spans="1:8" ht="34.5" hidden="1" customHeight="1" x14ac:dyDescent="0.25">
      <c r="A199" s="20" t="s">
        <v>248</v>
      </c>
      <c r="B199" s="21" t="s">
        <v>249</v>
      </c>
      <c r="C199" s="40"/>
      <c r="D199" s="38">
        <v>0</v>
      </c>
      <c r="E199" s="40"/>
      <c r="F199" s="8" t="e">
        <f t="shared" si="61"/>
        <v>#DIV/0!</v>
      </c>
      <c r="G199" s="8">
        <v>0</v>
      </c>
      <c r="H199" s="15"/>
    </row>
    <row r="200" spans="1:8" ht="34.5" hidden="1" customHeight="1" x14ac:dyDescent="0.25">
      <c r="A200" s="20" t="s">
        <v>250</v>
      </c>
      <c r="B200" s="21" t="s">
        <v>251</v>
      </c>
      <c r="C200" s="40"/>
      <c r="D200" s="38"/>
      <c r="E200" s="40"/>
      <c r="F200" s="8" t="e">
        <f t="shared" si="61"/>
        <v>#DIV/0!</v>
      </c>
      <c r="G200" s="8" t="e">
        <f t="shared" si="62"/>
        <v>#DIV/0!</v>
      </c>
      <c r="H200" s="15"/>
    </row>
    <row r="201" spans="1:8" ht="34.5" hidden="1" customHeight="1" x14ac:dyDescent="0.25">
      <c r="A201" s="20" t="s">
        <v>248</v>
      </c>
      <c r="B201" s="21" t="s">
        <v>252</v>
      </c>
      <c r="C201" s="40"/>
      <c r="D201" s="38">
        <v>0</v>
      </c>
      <c r="E201" s="40"/>
      <c r="F201" s="8" t="e">
        <f t="shared" si="61"/>
        <v>#DIV/0!</v>
      </c>
      <c r="G201" s="8">
        <v>0</v>
      </c>
      <c r="H201" s="15"/>
    </row>
    <row r="202" spans="1:8" ht="34.5" hidden="1" customHeight="1" x14ac:dyDescent="0.25">
      <c r="A202" s="20" t="s">
        <v>250</v>
      </c>
      <c r="B202" s="21" t="s">
        <v>253</v>
      </c>
      <c r="C202" s="40"/>
      <c r="D202" s="38"/>
      <c r="E202" s="40"/>
      <c r="F202" s="8" t="e">
        <f t="shared" si="61"/>
        <v>#DIV/0!</v>
      </c>
      <c r="G202" s="8" t="e">
        <f t="shared" si="62"/>
        <v>#DIV/0!</v>
      </c>
      <c r="H202" s="15"/>
    </row>
    <row r="203" spans="1:8" ht="78.75" x14ac:dyDescent="0.25">
      <c r="A203" s="65" t="s">
        <v>393</v>
      </c>
      <c r="B203" s="66" t="s">
        <v>395</v>
      </c>
      <c r="C203" s="40"/>
      <c r="D203" s="38">
        <f>D204</f>
        <v>0</v>
      </c>
      <c r="E203" s="38">
        <f>E204</f>
        <v>-185425.81</v>
      </c>
      <c r="F203" s="8" t="e">
        <f t="shared" si="61"/>
        <v>#DIV/0!</v>
      </c>
      <c r="G203" s="8" t="e">
        <f t="shared" si="62"/>
        <v>#DIV/0!</v>
      </c>
      <c r="H203" s="15"/>
    </row>
    <row r="204" spans="1:8" ht="34.5" customHeight="1" x14ac:dyDescent="0.25">
      <c r="A204" s="4" t="s">
        <v>394</v>
      </c>
      <c r="B204" s="67" t="s">
        <v>396</v>
      </c>
      <c r="C204" s="40"/>
      <c r="D204" s="38">
        <v>0</v>
      </c>
      <c r="E204" s="68">
        <v>-185425.81</v>
      </c>
      <c r="F204" s="8" t="e">
        <f t="shared" si="61"/>
        <v>#DIV/0!</v>
      </c>
      <c r="G204" s="8" t="e">
        <f t="shared" si="62"/>
        <v>#DIV/0!</v>
      </c>
      <c r="H204" s="15"/>
    </row>
    <row r="205" spans="1:8" s="23" customFormat="1" ht="48" hidden="1" customHeight="1" x14ac:dyDescent="0.25">
      <c r="A205" s="20" t="s">
        <v>254</v>
      </c>
      <c r="B205" s="21" t="s">
        <v>255</v>
      </c>
      <c r="C205" s="40">
        <f>C206</f>
        <v>0</v>
      </c>
      <c r="D205" s="38">
        <f t="shared" ref="D205" si="68">D206</f>
        <v>0</v>
      </c>
      <c r="E205" s="40">
        <f>E206</f>
        <v>0</v>
      </c>
      <c r="F205" s="8">
        <v>0</v>
      </c>
      <c r="G205" s="8" t="e">
        <f t="shared" si="62"/>
        <v>#DIV/0!</v>
      </c>
      <c r="H205" s="26"/>
    </row>
    <row r="206" spans="1:8" ht="48.75" hidden="1" customHeight="1" x14ac:dyDescent="0.25">
      <c r="A206" s="20" t="s">
        <v>256</v>
      </c>
      <c r="B206" s="21" t="s">
        <v>257</v>
      </c>
      <c r="C206" s="40">
        <f>C207+C208</f>
        <v>0</v>
      </c>
      <c r="D206" s="38">
        <f t="shared" ref="D206" si="69">D207+D208</f>
        <v>0</v>
      </c>
      <c r="E206" s="40">
        <f>E207+E208</f>
        <v>0</v>
      </c>
      <c r="F206" s="8">
        <v>0</v>
      </c>
      <c r="G206" s="8" t="e">
        <f t="shared" si="62"/>
        <v>#DIV/0!</v>
      </c>
      <c r="H206" s="15"/>
    </row>
    <row r="207" spans="1:8" ht="48.75" hidden="1" customHeight="1" x14ac:dyDescent="0.25">
      <c r="A207" s="20" t="s">
        <v>258</v>
      </c>
      <c r="B207" s="21" t="s">
        <v>259</v>
      </c>
      <c r="C207" s="40"/>
      <c r="D207" s="38"/>
      <c r="E207" s="40"/>
      <c r="F207" s="8">
        <v>0</v>
      </c>
      <c r="G207" s="8" t="e">
        <f t="shared" si="62"/>
        <v>#DIV/0!</v>
      </c>
      <c r="H207" s="15"/>
    </row>
    <row r="208" spans="1:8" ht="48.75" hidden="1" customHeight="1" x14ac:dyDescent="0.25">
      <c r="A208" s="36" t="s">
        <v>350</v>
      </c>
      <c r="B208" s="37" t="s">
        <v>351</v>
      </c>
      <c r="C208" s="40">
        <v>0</v>
      </c>
      <c r="D208" s="38">
        <v>0</v>
      </c>
      <c r="E208" s="40">
        <v>0</v>
      </c>
      <c r="F208" s="8">
        <v>0</v>
      </c>
      <c r="G208" s="8" t="e">
        <f t="shared" si="62"/>
        <v>#DIV/0!</v>
      </c>
      <c r="H208" s="15"/>
    </row>
    <row r="209" spans="1:9" s="5" customFormat="1" ht="21.75" customHeight="1" x14ac:dyDescent="0.25">
      <c r="A209" s="1" t="s">
        <v>3</v>
      </c>
      <c r="B209" s="2"/>
      <c r="C209" s="45">
        <f>C4+C137</f>
        <v>72395681.179999992</v>
      </c>
      <c r="D209" s="45">
        <f>D4+D137</f>
        <v>511271328.89999998</v>
      </c>
      <c r="E209" s="45">
        <f>E4+E137</f>
        <v>81159243.00999999</v>
      </c>
      <c r="F209" s="8">
        <f t="shared" si="61"/>
        <v>15.874006309842187</v>
      </c>
      <c r="G209" s="8">
        <f t="shared" si="62"/>
        <v>112.10508926383444</v>
      </c>
      <c r="H209" s="3"/>
      <c r="I209" s="3"/>
    </row>
    <row r="210" spans="1:9" hidden="1" x14ac:dyDescent="0.25">
      <c r="A210" s="27"/>
      <c r="B210" s="28"/>
      <c r="C210" s="52"/>
      <c r="D210" s="29"/>
      <c r="E210" s="52"/>
    </row>
    <row r="212" spans="1:9" s="30" customFormat="1" ht="15.75" x14ac:dyDescent="0.25">
      <c r="A212" s="30" t="s">
        <v>4</v>
      </c>
      <c r="C212" s="53"/>
      <c r="E212" s="53"/>
      <c r="F212" s="30" t="s">
        <v>5</v>
      </c>
    </row>
    <row r="213" spans="1:9" s="13" customFormat="1" x14ac:dyDescent="0.25">
      <c r="C213" s="54"/>
      <c r="E213" s="54"/>
    </row>
    <row r="214" spans="1:9" s="13" customFormat="1" x14ac:dyDescent="0.25">
      <c r="A214" s="13" t="s">
        <v>397</v>
      </c>
      <c r="C214" s="54"/>
      <c r="E214" s="54"/>
    </row>
    <row r="215" spans="1:9" s="13" customFormat="1" x14ac:dyDescent="0.25">
      <c r="A215" s="13" t="s">
        <v>398</v>
      </c>
      <c r="C215" s="54"/>
      <c r="E215" s="54"/>
    </row>
    <row r="216" spans="1:9" s="13" customFormat="1" x14ac:dyDescent="0.25">
      <c r="C216" s="54"/>
      <c r="E216" s="54"/>
    </row>
  </sheetData>
  <mergeCells count="1">
    <mergeCell ref="A1:G1"/>
  </mergeCells>
  <pageMargins left="0.11811023622047245" right="0.31496062992125984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2024-04-17T13:13:59Z</dcterms:modified>
</cp:coreProperties>
</file>