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Titles" localSheetId="0">Лист1!$3:$4</definedName>
  </definedNames>
  <calcPr calcId="145621"/>
</workbook>
</file>

<file path=xl/calcChain.xml><?xml version="1.0" encoding="utf-8"?>
<calcChain xmlns="http://schemas.openxmlformats.org/spreadsheetml/2006/main">
  <c r="G94" i="1" l="1"/>
  <c r="G92" i="1"/>
  <c r="G89" i="1" s="1"/>
  <c r="G90" i="1"/>
  <c r="G87" i="1"/>
  <c r="G85" i="1"/>
  <c r="G83" i="1"/>
  <c r="G81" i="1"/>
  <c r="G79" i="1"/>
  <c r="G77" i="1"/>
  <c r="G75" i="1"/>
  <c r="G73" i="1"/>
  <c r="G71" i="1"/>
  <c r="G69" i="1"/>
  <c r="G66" i="1" s="1"/>
  <c r="G67" i="1"/>
  <c r="G64" i="1"/>
  <c r="G63" i="1"/>
  <c r="G61" i="1"/>
  <c r="G60" i="1"/>
  <c r="G58" i="1"/>
  <c r="G56" i="1"/>
  <c r="G55" i="1" s="1"/>
  <c r="G53" i="1"/>
  <c r="G52" i="1"/>
  <c r="G50" i="1"/>
  <c r="G49" i="1" s="1"/>
  <c r="G47" i="1"/>
  <c r="G45" i="1"/>
  <c r="G43" i="1"/>
  <c r="G38" i="1" s="1"/>
  <c r="G41" i="1"/>
  <c r="G39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6" i="1"/>
  <c r="I5" i="1"/>
  <c r="H5" i="1"/>
  <c r="J7" i="1"/>
  <c r="K7" i="1"/>
  <c r="K8" i="1"/>
  <c r="J9" i="1"/>
  <c r="K9" i="1"/>
  <c r="I8" i="1"/>
  <c r="H8" i="1"/>
  <c r="J8" i="1" s="1"/>
  <c r="K34" i="1"/>
  <c r="J35" i="1"/>
  <c r="K35" i="1"/>
  <c r="K36" i="1"/>
  <c r="J37" i="1"/>
  <c r="K37" i="1"/>
  <c r="I36" i="1"/>
  <c r="H36" i="1"/>
  <c r="J36" i="1" s="1"/>
  <c r="J67" i="1"/>
  <c r="K67" i="1"/>
  <c r="J68" i="1"/>
  <c r="K68" i="1"/>
  <c r="K69" i="1"/>
  <c r="J70" i="1"/>
  <c r="K70" i="1"/>
  <c r="J71" i="1"/>
  <c r="K71" i="1"/>
  <c r="J72" i="1"/>
  <c r="K72" i="1"/>
  <c r="I67" i="1"/>
  <c r="I69" i="1"/>
  <c r="H69" i="1"/>
  <c r="J69" i="1" s="1"/>
  <c r="H67" i="1"/>
  <c r="I90" i="1"/>
  <c r="H90" i="1"/>
  <c r="I92" i="1"/>
  <c r="H92" i="1"/>
  <c r="F94" i="1"/>
  <c r="F89" i="1"/>
  <c r="F87" i="1"/>
  <c r="F85" i="1"/>
  <c r="F83" i="1"/>
  <c r="F81" i="1"/>
  <c r="F79" i="1"/>
  <c r="F77" i="1"/>
  <c r="F75" i="1"/>
  <c r="F73" i="1"/>
  <c r="F71" i="1"/>
  <c r="F64" i="1"/>
  <c r="F63" i="1" s="1"/>
  <c r="F61" i="1"/>
  <c r="F60" i="1"/>
  <c r="F58" i="1"/>
  <c r="F56" i="1"/>
  <c r="F53" i="1"/>
  <c r="F52" i="1"/>
  <c r="F50" i="1"/>
  <c r="F49" i="1" s="1"/>
  <c r="F45" i="1"/>
  <c r="F43" i="1"/>
  <c r="F41" i="1"/>
  <c r="F39" i="1"/>
  <c r="F32" i="1"/>
  <c r="F30" i="1"/>
  <c r="F26" i="1"/>
  <c r="F24" i="1"/>
  <c r="F22" i="1"/>
  <c r="F20" i="1"/>
  <c r="F18" i="1"/>
  <c r="F16" i="1"/>
  <c r="F14" i="1"/>
  <c r="F12" i="1"/>
  <c r="F10" i="1"/>
  <c r="F6" i="1"/>
  <c r="G5" i="1" l="1"/>
  <c r="G99" i="1" s="1"/>
  <c r="F55" i="1"/>
  <c r="F38" i="1"/>
  <c r="F5" i="1" s="1"/>
  <c r="F66" i="1"/>
  <c r="J84" i="1"/>
  <c r="J86" i="1"/>
  <c r="J65" i="1"/>
  <c r="J59" i="1"/>
  <c r="J62" i="1"/>
  <c r="H28" i="1"/>
  <c r="H34" i="1"/>
  <c r="J34" i="1" s="1"/>
  <c r="H47" i="1"/>
  <c r="H71" i="1"/>
  <c r="I71" i="1"/>
  <c r="F99" i="1" l="1"/>
  <c r="J11" i="1" l="1"/>
  <c r="K11" i="1"/>
  <c r="J13" i="1"/>
  <c r="K13" i="1"/>
  <c r="J15" i="1"/>
  <c r="K15" i="1"/>
  <c r="J17" i="1"/>
  <c r="K17" i="1"/>
  <c r="J19" i="1"/>
  <c r="K19" i="1"/>
  <c r="J23" i="1"/>
  <c r="K23" i="1"/>
  <c r="J25" i="1"/>
  <c r="K25" i="1"/>
  <c r="J27" i="1"/>
  <c r="K27" i="1"/>
  <c r="J31" i="1"/>
  <c r="K31" i="1"/>
  <c r="J33" i="1"/>
  <c r="K33" i="1"/>
  <c r="J44" i="1"/>
  <c r="K44" i="1"/>
  <c r="J46" i="1"/>
  <c r="K46" i="1"/>
  <c r="J42" i="1"/>
  <c r="K42" i="1"/>
  <c r="J54" i="1"/>
  <c r="K54" i="1"/>
  <c r="J57" i="1"/>
  <c r="K57" i="1"/>
  <c r="J74" i="1"/>
  <c r="K74" i="1"/>
  <c r="J76" i="1"/>
  <c r="K76" i="1"/>
  <c r="J78" i="1"/>
  <c r="K78" i="1"/>
  <c r="J80" i="1"/>
  <c r="K80" i="1"/>
  <c r="J88" i="1"/>
  <c r="K88" i="1"/>
  <c r="J90" i="1"/>
  <c r="K90" i="1"/>
  <c r="J91" i="1"/>
  <c r="K91" i="1"/>
  <c r="J92" i="1"/>
  <c r="K92" i="1"/>
  <c r="J93" i="1"/>
  <c r="K93" i="1"/>
  <c r="K95" i="1"/>
  <c r="J97" i="1"/>
  <c r="K97" i="1"/>
  <c r="J98" i="1"/>
  <c r="K98" i="1"/>
  <c r="I12" i="1"/>
  <c r="H12" i="1"/>
  <c r="I43" i="1"/>
  <c r="H43" i="1"/>
  <c r="I39" i="1"/>
  <c r="H39" i="1"/>
  <c r="J12" i="1" l="1"/>
  <c r="J43" i="1"/>
  <c r="K12" i="1"/>
  <c r="K43" i="1"/>
  <c r="H94" i="1" l="1"/>
  <c r="H87" i="1"/>
  <c r="H83" i="1"/>
  <c r="H85" i="1"/>
  <c r="H81" i="1"/>
  <c r="H79" i="1"/>
  <c r="H77" i="1"/>
  <c r="H75" i="1"/>
  <c r="H73" i="1"/>
  <c r="H66" i="1" s="1"/>
  <c r="H64" i="1"/>
  <c r="H63" i="1" s="1"/>
  <c r="H61" i="1"/>
  <c r="H60" i="1" s="1"/>
  <c r="H58" i="1"/>
  <c r="H56" i="1"/>
  <c r="H53" i="1"/>
  <c r="H52" i="1" s="1"/>
  <c r="H50" i="1"/>
  <c r="H49" i="1" s="1"/>
  <c r="H41" i="1"/>
  <c r="H45" i="1"/>
  <c r="H6" i="1"/>
  <c r="H32" i="1"/>
  <c r="H30" i="1"/>
  <c r="H26" i="1"/>
  <c r="H24" i="1"/>
  <c r="H22" i="1"/>
  <c r="H20" i="1"/>
  <c r="H16" i="1"/>
  <c r="H14" i="1"/>
  <c r="H18" i="1"/>
  <c r="H10" i="1"/>
  <c r="I41" i="1"/>
  <c r="I26" i="1"/>
  <c r="I30" i="1"/>
  <c r="I32" i="1"/>
  <c r="I79" i="1"/>
  <c r="K79" i="1" s="1"/>
  <c r="H38" i="1" l="1"/>
  <c r="J26" i="1"/>
  <c r="K26" i="1"/>
  <c r="J30" i="1"/>
  <c r="K30" i="1"/>
  <c r="J32" i="1"/>
  <c r="K32" i="1"/>
  <c r="J41" i="1"/>
  <c r="K41" i="1"/>
  <c r="J79" i="1"/>
  <c r="H55" i="1"/>
  <c r="H89" i="1"/>
  <c r="H99" i="1" l="1"/>
  <c r="I94" i="1" l="1"/>
  <c r="I24" i="1"/>
  <c r="J24" i="1" l="1"/>
  <c r="K24" i="1"/>
  <c r="K94" i="1"/>
  <c r="J94" i="1"/>
  <c r="I77" i="1"/>
  <c r="K77" i="1" l="1"/>
  <c r="J77" i="1"/>
  <c r="I10" i="1"/>
  <c r="I87" i="1" l="1"/>
  <c r="I83" i="1"/>
  <c r="J83" i="1" s="1"/>
  <c r="I85" i="1"/>
  <c r="J85" i="1" s="1"/>
  <c r="I81" i="1"/>
  <c r="I75" i="1"/>
  <c r="I73" i="1"/>
  <c r="I64" i="1"/>
  <c r="I61" i="1"/>
  <c r="J61" i="1" s="1"/>
  <c r="I58" i="1"/>
  <c r="J58" i="1" s="1"/>
  <c r="I56" i="1"/>
  <c r="I53" i="1"/>
  <c r="I50" i="1"/>
  <c r="I45" i="1"/>
  <c r="I38" i="1" s="1"/>
  <c r="I6" i="1"/>
  <c r="I22" i="1"/>
  <c r="I20" i="1"/>
  <c r="I16" i="1"/>
  <c r="I14" i="1"/>
  <c r="I18" i="1"/>
  <c r="J10" i="1"/>
  <c r="J6" i="1" l="1"/>
  <c r="K6" i="1"/>
  <c r="I66" i="1"/>
  <c r="I63" i="1"/>
  <c r="J63" i="1" s="1"/>
  <c r="J64" i="1"/>
  <c r="J18" i="1"/>
  <c r="K18" i="1"/>
  <c r="J22" i="1"/>
  <c r="K22" i="1"/>
  <c r="I52" i="1"/>
  <c r="J53" i="1"/>
  <c r="K53" i="1"/>
  <c r="J14" i="1"/>
  <c r="K14" i="1"/>
  <c r="J56" i="1"/>
  <c r="K56" i="1"/>
  <c r="J16" i="1"/>
  <c r="K16" i="1"/>
  <c r="J45" i="1"/>
  <c r="K45" i="1"/>
  <c r="K73" i="1"/>
  <c r="J73" i="1"/>
  <c r="K75" i="1"/>
  <c r="J75" i="1"/>
  <c r="K87" i="1"/>
  <c r="J87" i="1"/>
  <c r="I49" i="1"/>
  <c r="I60" i="1"/>
  <c r="I55" i="1"/>
  <c r="K10" i="1"/>
  <c r="I89" i="1"/>
  <c r="J5" i="1" l="1"/>
  <c r="J60" i="1"/>
  <c r="J52" i="1"/>
  <c r="K52" i="1"/>
  <c r="J38" i="1"/>
  <c r="K38" i="1"/>
  <c r="J55" i="1"/>
  <c r="K55" i="1"/>
  <c r="K66" i="1"/>
  <c r="J66" i="1"/>
  <c r="K89" i="1"/>
  <c r="J89" i="1"/>
  <c r="I99" i="1" l="1"/>
  <c r="K99" i="1" s="1"/>
  <c r="K5" i="1"/>
  <c r="J99" i="1" l="1"/>
</calcChain>
</file>

<file path=xl/sharedStrings.xml><?xml version="1.0" encoding="utf-8"?>
<sst xmlns="http://schemas.openxmlformats.org/spreadsheetml/2006/main" count="230" uniqueCount="108">
  <si>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</si>
  <si>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</si>
  <si>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</si>
  <si>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</si>
  <si>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</si>
  <si>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</si>
  <si>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</si>
  <si>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</si>
  <si>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>0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</si>
  <si>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</si>
  <si>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</si>
  <si>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</si>
  <si>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13</t>
  </si>
  <si>
    <t>Повышение качества и доступности предоставления муниципальных услуг в Клетнянском районе</t>
  </si>
  <si>
    <t>Предупреждение и ликвидация заразных и иных болезней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</si>
  <si>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</si>
  <si>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</si>
  <si>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</si>
  <si>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</si>
  <si>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</si>
  <si>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</si>
  <si>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</si>
  <si>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</si>
  <si>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Управление по делам образования, демографии, молодежной политике, ФК и массовому спорту</t>
  </si>
  <si>
    <t>Реализация мер государственной поддержки работников образования</t>
  </si>
  <si>
    <t>21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</si>
  <si>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</si>
  <si>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</si>
  <si>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Финансовое управление администрации Клетнянского района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</si>
  <si>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</si>
  <si>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</si>
  <si>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</si>
  <si>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</si>
  <si>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</si>
  <si>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</si>
  <si>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</si>
  <si>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</si>
  <si>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</si>
  <si>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 xml:space="preserve">Обеспечние реализации полномочий Клетнянского муниципального района </t>
  </si>
  <si>
    <t>Подпрограмма "Культура Клетнянского района"</t>
  </si>
  <si>
    <t xml:space="preserve">Подпрограмма "Комплексные меры противодействия злоупотреблению наркотиками и их незаконному обороту" </t>
  </si>
  <si>
    <t>Подпрограмма "Развитие молодежной политики, физической культуры и спорта Клетнянского района"</t>
  </si>
  <si>
    <t xml:space="preserve">Подпрограмма "Социальная политика Клетнянского района" </t>
  </si>
  <si>
    <t xml:space="preserve">Развитие системы образования Клетнянского муниципального  района </t>
  </si>
  <si>
    <t xml:space="preserve">Подпрограмма "Обеспечение жильем молодых семей  Клетнянского района" </t>
  </si>
  <si>
    <t>F5</t>
  </si>
  <si>
    <t>Региональный проект "Чистая вода (Брянская область)"</t>
  </si>
  <si>
    <t>Повышение доступности и качества предоставления дополнительного образования детей</t>
  </si>
  <si>
    <t>А2</t>
  </si>
  <si>
    <t>Региональный проект "Творческие люди (Брянская область)"</t>
  </si>
  <si>
    <t>Заместитель главы администрации - начальник финансового управления администрации Клетнянского района</t>
  </si>
  <si>
    <t>Управление муниципальными финансами Клетнянского муниципального района</t>
  </si>
  <si>
    <t>02</t>
  </si>
  <si>
    <t>01</t>
  </si>
  <si>
    <t xml:space="preserve">Выравнивание бюджетной обеспеченности, поддержка мер по обеспечению сбалансированности местных бюджетов </t>
  </si>
  <si>
    <t>Обеспечение долгосрочной устойчивости бюджета Клетнянского муниципального района и повышение эффективности управления муниципальными финансами</t>
  </si>
  <si>
    <t>08</t>
  </si>
  <si>
    <t>Защита прав и законных интересов детей, в том числе детей-сирот и детей, оставшихся без попечения родителей</t>
  </si>
  <si>
    <t>07</t>
  </si>
  <si>
    <t>06</t>
  </si>
  <si>
    <t>05</t>
  </si>
  <si>
    <t>Реализация мероприятий по усовершенствованию инфраструктуры сферы образования</t>
  </si>
  <si>
    <t>04</t>
  </si>
  <si>
    <t>Развитие кадрового потенциала сферы образования</t>
  </si>
  <si>
    <t>03</t>
  </si>
  <si>
    <t>Повышение доступности и качества предоставления дошкольного, общего и дополнительного образования детей</t>
  </si>
  <si>
    <t>Подпрограмма "Обеспечение жильем тренеров, тренеров-преподавателей муниципальных учреждений физической культуры и спорта Клетнянского района"</t>
  </si>
  <si>
    <t>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</si>
  <si>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19</t>
  </si>
  <si>
    <t>17</t>
  </si>
  <si>
    <t>18</t>
  </si>
  <si>
    <t>Осуществление мер по улучшению положения отдельных категорий граждан</t>
  </si>
  <si>
    <t>20</t>
  </si>
  <si>
    <t>16</t>
  </si>
  <si>
    <t>А1</t>
  </si>
  <si>
    <t>Региональный проект "Культурная среда (Брянская область)"</t>
  </si>
  <si>
    <t>14</t>
  </si>
  <si>
    <t>09</t>
  </si>
  <si>
    <t>Содействие реформированию жилищно-коммунального хозяйства; создание благоприятных условий проживания граждан</t>
  </si>
  <si>
    <t xml:space="preserve">Обеспечение эффективной деятельности главы и аппарата исполнительно-распорядительного органа муниципального образования </t>
  </si>
  <si>
    <t>Обеспечение эффективного управления муниципальным имуществом</t>
  </si>
  <si>
    <t>Реализация мер государственной поддержки работников культуры</t>
  </si>
  <si>
    <t>Региональный проект "Патриотическое воспитание граждан Российской Федерации (Брянская область)"</t>
  </si>
  <si>
    <t>52</t>
  </si>
  <si>
    <t>ЕВ</t>
  </si>
  <si>
    <t>852</t>
  </si>
  <si>
    <t>Кассовое исполнение                             за 1 квартал                     2023 года</t>
  </si>
  <si>
    <t>Обеспечение сохранности и использования объектов культурного наследия, популяризация объектов культурного наследия</t>
  </si>
  <si>
    <t>2</t>
  </si>
  <si>
    <t>15</t>
  </si>
  <si>
    <t>Реализация мероприятий по улучшению экологической обстановки на территории Клетнянского района</t>
  </si>
  <si>
    <t>23</t>
  </si>
  <si>
    <t>Реализация мероприятий по проведению работ по ремонту, реставрации, благоустройству воинских захоронений</t>
  </si>
  <si>
    <t>10</t>
  </si>
  <si>
    <t>Утверждено на 2024 год</t>
  </si>
  <si>
    <t>Уточненная бюджетная роспись                            на 2024 год</t>
  </si>
  <si>
    <t>Кассовое исполнение                             за 1 квартал                     2024 года</t>
  </si>
  <si>
    <t>Темп роста 2024 к соответствующему периоду 2023, %</t>
  </si>
  <si>
    <t>Сведения об исполнении бюджета Клетнянского муниципального района Брянской области по муниципальным программам и непрограммным направлениям деятельности за 1 квартал 2024 года в сравнении с соответствующим периодом прошлого года</t>
  </si>
  <si>
    <t>Региональный проект "Современная школа (Брянская область)"</t>
  </si>
  <si>
    <t>Управление образования администрации Клетнянского района</t>
  </si>
  <si>
    <t>Е1</t>
  </si>
  <si>
    <t>Региональный проект "Цифровая образовательная среда (Брянская область)"</t>
  </si>
  <si>
    <t>Е4</t>
  </si>
  <si>
    <t>Повышение эффективности государственного управления в сфере архитектуры и градостроительства</t>
  </si>
  <si>
    <t>24</t>
  </si>
  <si>
    <t>Региональный проект "Спорт - норма жизни (Брянская область)"</t>
  </si>
  <si>
    <t>Р5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</si>
</sst>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FF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2">
      <alignment horizontal="left" vertical="top" wrapText="1"/>
    </xf>
    <xf numFmtId="4" fontId="4" fillId="3" borderId="2">
      <alignment horizontal="right" vertical="top" shrinkToFit="1"/>
    </xf>
  </cellStyleXfs>
  <cellXfs count="51">
    <xf numFmtId="0" fontId="0" fillId="0" borderId="0" xfId="0"/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49" fontId="5" fillId="0" borderId="3" xfId="3" applyNumberFormat="1" applyFont="1" applyBorder="1" applyAlignment="1" applyProtection="1">
      <alignment horizontal="center" vertical="top" wrapText="1"/>
      <protection locked="0"/>
    </xf>
    <xf numFmtId="4" fontId="5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3" xfId="0" applyFont="1" applyFill="1" applyBorder="1" applyAlignment="1">
      <alignment vertical="top" wrapText="1"/>
    </xf>
    <xf numFmtId="4" fontId="3" fillId="0" borderId="3" xfId="0" applyNumberFormat="1" applyFont="1" applyBorder="1" applyAlignment="1">
      <alignment vertical="top"/>
    </xf>
    <xf numFmtId="49" fontId="5" fillId="0" borderId="3" xfId="3" applyNumberFormat="1" applyFont="1" applyBorder="1" applyAlignment="1" applyProtection="1">
      <alignment horizontal="left" vertical="top" wrapText="1"/>
      <protection locked="0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 wrapText="1"/>
    </xf>
    <xf numFmtId="164" fontId="5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4" fontId="8" fillId="0" borderId="3" xfId="0" applyNumberFormat="1" applyFont="1" applyBorder="1" applyAlignment="1">
      <alignment vertical="top"/>
    </xf>
    <xf numFmtId="0" fontId="9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164" fontId="2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8" fillId="0" borderId="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1" fillId="0" borderId="0" xfId="0" applyFont="1" applyAlignment="1">
      <alignment wrapText="1"/>
    </xf>
    <xf numFmtId="0" fontId="11" fillId="0" borderId="0" xfId="0" applyFont="1"/>
    <xf numFmtId="0" fontId="3" fillId="0" borderId="0" xfId="0" applyFont="1"/>
    <xf numFmtId="4" fontId="0" fillId="0" borderId="0" xfId="0" applyNumberFormat="1"/>
    <xf numFmtId="4" fontId="3" fillId="0" borderId="0" xfId="0" applyNumberFormat="1" applyFont="1" applyAlignment="1">
      <alignment vertical="top"/>
    </xf>
    <xf numFmtId="4" fontId="7" fillId="0" borderId="0" xfId="0" applyNumberFormat="1" applyFont="1" applyAlignment="1">
      <alignment vertical="top"/>
    </xf>
    <xf numFmtId="49" fontId="2" fillId="0" borderId="3" xfId="3" applyNumberFormat="1" applyFont="1" applyBorder="1" applyAlignment="1" applyProtection="1">
      <alignment horizontal="left" vertical="top" wrapText="1"/>
      <protection locked="0"/>
    </xf>
    <xf numFmtId="49" fontId="2" fillId="0" borderId="3" xfId="3" applyNumberFormat="1" applyFont="1" applyBorder="1" applyAlignment="1" applyProtection="1">
      <alignment horizontal="center" vertical="top" wrapText="1"/>
      <protection locked="0"/>
    </xf>
    <xf numFmtId="4" fontId="2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10" fillId="0" borderId="3" xfId="0" applyFont="1" applyFill="1" applyBorder="1" applyAlignment="1">
      <alignment vertical="top" wrapText="1"/>
    </xf>
    <xf numFmtId="4" fontId="12" fillId="0" borderId="0" xfId="0" applyNumberFormat="1" applyFont="1" applyAlignment="1">
      <alignment vertical="top"/>
    </xf>
    <xf numFmtId="0" fontId="9" fillId="0" borderId="4" xfId="0" applyFont="1" applyFill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vertical="top"/>
    </xf>
    <xf numFmtId="49" fontId="9" fillId="0" borderId="3" xfId="0" applyNumberFormat="1" applyFont="1" applyFill="1" applyBorder="1" applyAlignment="1">
      <alignment vertical="top"/>
    </xf>
    <xf numFmtId="49" fontId="8" fillId="0" borderId="3" xfId="0" applyNumberFormat="1" applyFont="1" applyBorder="1" applyAlignment="1">
      <alignment horizontal="center" vertical="top"/>
    </xf>
    <xf numFmtId="49" fontId="11" fillId="0" borderId="0" xfId="0" applyNumberFormat="1" applyFont="1"/>
    <xf numFmtId="49" fontId="0" fillId="0" borderId="0" xfId="0" applyNumberFormat="1"/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9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0" fontId="9" fillId="0" borderId="0" xfId="0" applyFont="1" applyFill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0" fontId="5" fillId="0" borderId="1" xfId="2" applyNumberFormat="1" applyFont="1" applyBorder="1" applyAlignment="1" applyProtection="1">
      <alignment horizontal="right" vertical="top"/>
      <protection locked="0"/>
    </xf>
    <xf numFmtId="0" fontId="6" fillId="2" borderId="3" xfId="0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vertical="top" wrapText="1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workbookViewId="0">
      <pane xSplit="6" ySplit="4" topLeftCell="G93" activePane="bottomRight" state="frozen"/>
      <selection pane="topRight" activeCell="G1" sqref="G1"/>
      <selection pane="bottomLeft" activeCell="A5" sqref="A5"/>
      <selection pane="bottomRight" activeCell="G101" sqref="G101"/>
    </sheetView>
  </sheetViews>
  <sheetFormatPr defaultRowHeight="15" x14ac:dyDescent="0.25"/>
  <cols>
    <col min="1" max="1" width="60.7109375" style="1" customWidth="1"/>
    <col min="2" max="2" width="5" style="41" customWidth="1"/>
    <col min="3" max="3" width="3.85546875" style="41" customWidth="1"/>
    <col min="4" max="5" width="5" style="41" customWidth="1"/>
    <col min="6" max="8" width="16" style="1" customWidth="1"/>
    <col min="9" max="9" width="15.42578125" style="1" customWidth="1"/>
    <col min="10" max="10" width="9.42578125" style="21" customWidth="1"/>
    <col min="11" max="11" width="9.5703125" style="21" customWidth="1"/>
    <col min="12" max="12" width="10.42578125" style="1" bestFit="1" customWidth="1"/>
    <col min="13" max="13" width="13.140625" style="1" customWidth="1"/>
    <col min="14" max="16384" width="9.140625" style="1"/>
  </cols>
  <sheetData>
    <row r="1" spans="1:13" ht="33.75" customHeight="1" x14ac:dyDescent="0.25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3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3" s="2" customFormat="1" ht="12" customHeight="1" x14ac:dyDescent="0.25">
      <c r="A3" s="49" t="s">
        <v>1</v>
      </c>
      <c r="B3" s="50" t="s">
        <v>2</v>
      </c>
      <c r="C3" s="50" t="s">
        <v>3</v>
      </c>
      <c r="D3" s="50" t="s">
        <v>4</v>
      </c>
      <c r="E3" s="50" t="s">
        <v>5</v>
      </c>
      <c r="F3" s="46" t="s">
        <v>86</v>
      </c>
      <c r="G3" s="49" t="s">
        <v>94</v>
      </c>
      <c r="H3" s="46" t="s">
        <v>95</v>
      </c>
      <c r="I3" s="46" t="s">
        <v>96</v>
      </c>
      <c r="J3" s="46" t="s">
        <v>6</v>
      </c>
      <c r="K3" s="46" t="s">
        <v>97</v>
      </c>
    </row>
    <row r="4" spans="1:13" s="2" customFormat="1" ht="61.5" customHeight="1" x14ac:dyDescent="0.25">
      <c r="A4" s="49"/>
      <c r="B4" s="50"/>
      <c r="C4" s="50"/>
      <c r="D4" s="50"/>
      <c r="E4" s="50"/>
      <c r="F4" s="46"/>
      <c r="G4" s="49"/>
      <c r="H4" s="46"/>
      <c r="I4" s="46"/>
      <c r="J4" s="46"/>
      <c r="K4" s="46"/>
      <c r="M4" s="27"/>
    </row>
    <row r="5" spans="1:13" s="3" customFormat="1" ht="29.25" customHeight="1" x14ac:dyDescent="0.25">
      <c r="A5" s="28" t="s">
        <v>38</v>
      </c>
      <c r="B5" s="29" t="s">
        <v>7</v>
      </c>
      <c r="C5" s="29"/>
      <c r="D5" s="29"/>
      <c r="E5" s="29"/>
      <c r="F5" s="30">
        <f t="shared" ref="F5" si="0">F10+F12+F14+F16+F18+F20+F22+F24+F26+F28+F30+F32+F34+F6+F38+F49+F52+F55+F60+F63</f>
        <v>24182346.920000002</v>
      </c>
      <c r="G5" s="30">
        <f>G8+G10+G12+G14+G16+G18+G20+G22+G24+G26+G28+G30+G32+G34+G6+G38+G49+G52+G55+G60+G63+G36</f>
        <v>288090556.82999998</v>
      </c>
      <c r="H5" s="30">
        <f>H8+H10+H12+H14+H16+H18+H20+H22+H24+H26+H28+H30+H32+H34+H6+H38+H49+H52+H55+H60+H63+H36</f>
        <v>288090556.82999998</v>
      </c>
      <c r="I5" s="30">
        <f>I8+I10+I12+I14+I16+I18+I20+I22+I24+I26+I28+I30+I32+I34+I6+I38+I49+I52+I55+I60+I63+I36</f>
        <v>26843695.979999997</v>
      </c>
      <c r="J5" s="19">
        <f>I5/H5*100</f>
        <v>9.3177979435959966</v>
      </c>
      <c r="K5" s="19">
        <f>I5/F5*100</f>
        <v>111.0053381865882</v>
      </c>
      <c r="L5" s="32"/>
    </row>
    <row r="6" spans="1:13" ht="18" customHeight="1" x14ac:dyDescent="0.25">
      <c r="A6" s="4" t="s">
        <v>46</v>
      </c>
      <c r="B6" s="34">
        <v>51</v>
      </c>
      <c r="C6" s="34">
        <v>0</v>
      </c>
      <c r="D6" s="34" t="s">
        <v>45</v>
      </c>
      <c r="E6" s="34"/>
      <c r="F6" s="8">
        <f t="shared" ref="F6:I6" si="1">F7</f>
        <v>2797124.84</v>
      </c>
      <c r="G6" s="8">
        <f>G7</f>
        <v>22300358.140000001</v>
      </c>
      <c r="H6" s="8">
        <f>H7</f>
        <v>22300358.140000001</v>
      </c>
      <c r="I6" s="8">
        <f t="shared" si="1"/>
        <v>0</v>
      </c>
      <c r="J6" s="12">
        <f t="shared" ref="J6:J9" si="2">I6/H6*100</f>
        <v>0</v>
      </c>
      <c r="K6" s="12">
        <f t="shared" ref="K6:K9" si="3">I6/F6*100</f>
        <v>0</v>
      </c>
    </row>
    <row r="7" spans="1:13" ht="15" customHeight="1" x14ac:dyDescent="0.25">
      <c r="A7" s="9" t="s">
        <v>9</v>
      </c>
      <c r="B7" s="34">
        <v>51</v>
      </c>
      <c r="C7" s="34">
        <v>0</v>
      </c>
      <c r="D7" s="34" t="s">
        <v>45</v>
      </c>
      <c r="E7" s="34">
        <v>851</v>
      </c>
      <c r="F7" s="6">
        <v>2797124.84</v>
      </c>
      <c r="G7" s="6">
        <v>22300358.140000001</v>
      </c>
      <c r="H7" s="6">
        <v>22300358.140000001</v>
      </c>
      <c r="I7" s="6">
        <v>0</v>
      </c>
      <c r="J7" s="12">
        <f t="shared" si="2"/>
        <v>0</v>
      </c>
      <c r="K7" s="12">
        <f t="shared" si="3"/>
        <v>0</v>
      </c>
    </row>
    <row r="8" spans="1:13" ht="15" customHeight="1" x14ac:dyDescent="0.25">
      <c r="A8" s="43" t="s">
        <v>106</v>
      </c>
      <c r="B8" s="34">
        <v>51</v>
      </c>
      <c r="C8" s="34">
        <v>0</v>
      </c>
      <c r="D8" s="34" t="s">
        <v>107</v>
      </c>
      <c r="E8" s="34"/>
      <c r="F8" s="6"/>
      <c r="G8" s="6">
        <f>G9</f>
        <v>131314000</v>
      </c>
      <c r="H8" s="6">
        <f>H9</f>
        <v>131314000</v>
      </c>
      <c r="I8" s="6">
        <f>I9</f>
        <v>0</v>
      </c>
      <c r="J8" s="12">
        <f t="shared" si="2"/>
        <v>0</v>
      </c>
      <c r="K8" s="12" t="e">
        <f t="shared" si="3"/>
        <v>#DIV/0!</v>
      </c>
    </row>
    <row r="9" spans="1:13" ht="15" customHeight="1" x14ac:dyDescent="0.25">
      <c r="A9" s="33" t="s">
        <v>9</v>
      </c>
      <c r="B9" s="34">
        <v>51</v>
      </c>
      <c r="C9" s="34">
        <v>0</v>
      </c>
      <c r="D9" s="34" t="s">
        <v>107</v>
      </c>
      <c r="E9" s="34">
        <v>851</v>
      </c>
      <c r="F9" s="6"/>
      <c r="G9" s="6">
        <v>131314000</v>
      </c>
      <c r="H9" s="6">
        <v>131314000</v>
      </c>
      <c r="I9" s="6"/>
      <c r="J9" s="12">
        <f t="shared" si="2"/>
        <v>0</v>
      </c>
      <c r="K9" s="12" t="e">
        <f t="shared" si="3"/>
        <v>#DIV/0!</v>
      </c>
    </row>
    <row r="10" spans="1:13" ht="45.75" customHeight="1" x14ac:dyDescent="0.25">
      <c r="A10" s="9" t="s">
        <v>79</v>
      </c>
      <c r="B10" s="5" t="s">
        <v>7</v>
      </c>
      <c r="C10" s="5" t="s">
        <v>8</v>
      </c>
      <c r="D10" s="5" t="s">
        <v>53</v>
      </c>
      <c r="E10" s="5"/>
      <c r="F10" s="6">
        <f>F11</f>
        <v>5664875.4800000004</v>
      </c>
      <c r="G10" s="6">
        <f>G11</f>
        <v>28609676</v>
      </c>
      <c r="H10" s="6">
        <f>H11</f>
        <v>28609676</v>
      </c>
      <c r="I10" s="6">
        <f>I11</f>
        <v>5659753.21</v>
      </c>
      <c r="J10" s="12">
        <f t="shared" ref="J10" si="4">I10/H10*100</f>
        <v>19.782653987413209</v>
      </c>
      <c r="K10" s="12">
        <f t="shared" ref="K10" si="5">I10/F10*100</f>
        <v>99.909578418482724</v>
      </c>
    </row>
    <row r="11" spans="1:13" ht="15.75" customHeight="1" x14ac:dyDescent="0.25">
      <c r="A11" s="9" t="s">
        <v>9</v>
      </c>
      <c r="B11" s="5" t="s">
        <v>7</v>
      </c>
      <c r="C11" s="5" t="s">
        <v>8</v>
      </c>
      <c r="D11" s="5" t="s">
        <v>53</v>
      </c>
      <c r="E11" s="5" t="s">
        <v>10</v>
      </c>
      <c r="F11" s="6">
        <v>5664875.4800000004</v>
      </c>
      <c r="G11" s="6">
        <v>28609676</v>
      </c>
      <c r="H11" s="6">
        <v>28609676</v>
      </c>
      <c r="I11" s="6">
        <v>5659753.21</v>
      </c>
      <c r="J11" s="12">
        <f t="shared" ref="J11:J80" si="6">I11/H11*100</f>
        <v>19.782653987413209</v>
      </c>
      <c r="K11" s="12">
        <f t="shared" ref="K11:K80" si="7">I11/F11*100</f>
        <v>99.909578418482724</v>
      </c>
    </row>
    <row r="12" spans="1:13" ht="16.5" customHeight="1" x14ac:dyDescent="0.25">
      <c r="A12" s="4" t="s">
        <v>80</v>
      </c>
      <c r="B12" s="5" t="s">
        <v>7</v>
      </c>
      <c r="C12" s="5" t="s">
        <v>8</v>
      </c>
      <c r="D12" s="5" t="s">
        <v>52</v>
      </c>
      <c r="E12" s="5"/>
      <c r="F12" s="6">
        <f t="shared" ref="F12:I12" si="8">F13</f>
        <v>166552.28</v>
      </c>
      <c r="G12" s="6">
        <f>G13</f>
        <v>1138116.56</v>
      </c>
      <c r="H12" s="6">
        <f>H13</f>
        <v>1138116.56</v>
      </c>
      <c r="I12" s="6">
        <f t="shared" si="8"/>
        <v>18273.060000000001</v>
      </c>
      <c r="J12" s="12">
        <f t="shared" si="6"/>
        <v>1.6055525982329966</v>
      </c>
      <c r="K12" s="12">
        <f t="shared" si="7"/>
        <v>10.971365867822405</v>
      </c>
    </row>
    <row r="13" spans="1:13" ht="16.5" customHeight="1" x14ac:dyDescent="0.25">
      <c r="A13" s="9" t="s">
        <v>9</v>
      </c>
      <c r="B13" s="5" t="s">
        <v>7</v>
      </c>
      <c r="C13" s="5" t="s">
        <v>8</v>
      </c>
      <c r="D13" s="5" t="s">
        <v>52</v>
      </c>
      <c r="E13" s="5" t="s">
        <v>10</v>
      </c>
      <c r="F13" s="6">
        <v>166552.28</v>
      </c>
      <c r="G13" s="6">
        <v>1138116.56</v>
      </c>
      <c r="H13" s="6">
        <v>1138116.56</v>
      </c>
      <c r="I13" s="6">
        <v>18273.060000000001</v>
      </c>
      <c r="J13" s="12">
        <f t="shared" si="6"/>
        <v>1.6055525982329966</v>
      </c>
      <c r="K13" s="12">
        <f t="shared" si="7"/>
        <v>10.971365867822405</v>
      </c>
    </row>
    <row r="14" spans="1:13" ht="30.75" customHeight="1" x14ac:dyDescent="0.25">
      <c r="A14" s="33" t="s">
        <v>13</v>
      </c>
      <c r="B14" s="34">
        <v>51</v>
      </c>
      <c r="C14" s="34">
        <v>0</v>
      </c>
      <c r="D14" s="34" t="s">
        <v>64</v>
      </c>
      <c r="E14" s="34"/>
      <c r="F14" s="8">
        <f t="shared" ref="F14:I14" si="9">F15</f>
        <v>599163.48</v>
      </c>
      <c r="G14" s="8">
        <f>G15</f>
        <v>3368100</v>
      </c>
      <c r="H14" s="8">
        <f>H15</f>
        <v>3368100</v>
      </c>
      <c r="I14" s="8">
        <f t="shared" si="9"/>
        <v>705431</v>
      </c>
      <c r="J14" s="12">
        <f t="shared" si="6"/>
        <v>20.944479083162616</v>
      </c>
      <c r="K14" s="12">
        <f t="shared" si="7"/>
        <v>117.73598083781742</v>
      </c>
    </row>
    <row r="15" spans="1:13" ht="16.5" customHeight="1" x14ac:dyDescent="0.25">
      <c r="A15" s="9" t="s">
        <v>9</v>
      </c>
      <c r="B15" s="34">
        <v>51</v>
      </c>
      <c r="C15" s="34">
        <v>0</v>
      </c>
      <c r="D15" s="34" t="s">
        <v>64</v>
      </c>
      <c r="E15" s="34">
        <v>851</v>
      </c>
      <c r="F15" s="6">
        <v>599163.48</v>
      </c>
      <c r="G15" s="6">
        <v>3368100</v>
      </c>
      <c r="H15" s="6">
        <v>3368100</v>
      </c>
      <c r="I15" s="6">
        <v>705431</v>
      </c>
      <c r="J15" s="12">
        <f t="shared" si="6"/>
        <v>20.944479083162616</v>
      </c>
      <c r="K15" s="12">
        <f t="shared" si="7"/>
        <v>117.73598083781742</v>
      </c>
    </row>
    <row r="16" spans="1:13" ht="30.75" customHeight="1" x14ac:dyDescent="0.25">
      <c r="A16" s="33" t="s">
        <v>15</v>
      </c>
      <c r="B16" s="34">
        <v>51</v>
      </c>
      <c r="C16" s="34">
        <v>0</v>
      </c>
      <c r="D16" s="34" t="s">
        <v>62</v>
      </c>
      <c r="E16" s="34"/>
      <c r="F16" s="8">
        <f t="shared" ref="F16:I16" si="10">F17</f>
        <v>389791.03</v>
      </c>
      <c r="G16" s="8">
        <f>G17</f>
        <v>694165</v>
      </c>
      <c r="H16" s="8">
        <f>H17</f>
        <v>694165</v>
      </c>
      <c r="I16" s="8">
        <f t="shared" si="10"/>
        <v>130998.05</v>
      </c>
      <c r="J16" s="12">
        <f t="shared" si="6"/>
        <v>18.871313016357782</v>
      </c>
      <c r="K16" s="12">
        <f t="shared" si="7"/>
        <v>33.607251044232598</v>
      </c>
    </row>
    <row r="17" spans="1:11" ht="16.5" customHeight="1" x14ac:dyDescent="0.25">
      <c r="A17" s="9" t="s">
        <v>9</v>
      </c>
      <c r="B17" s="34">
        <v>51</v>
      </c>
      <c r="C17" s="34">
        <v>0</v>
      </c>
      <c r="D17" s="34" t="s">
        <v>62</v>
      </c>
      <c r="E17" s="34">
        <v>851</v>
      </c>
      <c r="F17" s="6">
        <v>389791.03</v>
      </c>
      <c r="G17" s="6">
        <v>694165</v>
      </c>
      <c r="H17" s="6">
        <v>694165</v>
      </c>
      <c r="I17" s="6">
        <v>130998.05</v>
      </c>
      <c r="J17" s="12">
        <f t="shared" si="6"/>
        <v>18.871313016357782</v>
      </c>
      <c r="K17" s="12">
        <f t="shared" si="7"/>
        <v>33.607251044232598</v>
      </c>
    </row>
    <row r="18" spans="1:11" ht="31.5" customHeight="1" x14ac:dyDescent="0.25">
      <c r="A18" s="33" t="s">
        <v>11</v>
      </c>
      <c r="B18" s="5" t="s">
        <v>7</v>
      </c>
      <c r="C18" s="5" t="s">
        <v>8</v>
      </c>
      <c r="D18" s="5" t="s">
        <v>60</v>
      </c>
      <c r="E18" s="5"/>
      <c r="F18" s="6">
        <f>F19</f>
        <v>669978.28</v>
      </c>
      <c r="G18" s="6">
        <f>G19</f>
        <v>4415600</v>
      </c>
      <c r="H18" s="6">
        <f>H19</f>
        <v>4415600</v>
      </c>
      <c r="I18" s="6">
        <f>I19</f>
        <v>772893.08</v>
      </c>
      <c r="J18" s="12">
        <f t="shared" si="6"/>
        <v>17.503693269317871</v>
      </c>
      <c r="K18" s="12">
        <f t="shared" si="7"/>
        <v>115.36091587924311</v>
      </c>
    </row>
    <row r="19" spans="1:11" ht="16.5" customHeight="1" x14ac:dyDescent="0.25">
      <c r="A19" s="9" t="s">
        <v>9</v>
      </c>
      <c r="B19" s="5" t="s">
        <v>7</v>
      </c>
      <c r="C19" s="5" t="s">
        <v>8</v>
      </c>
      <c r="D19" s="5" t="s">
        <v>60</v>
      </c>
      <c r="E19" s="5" t="s">
        <v>10</v>
      </c>
      <c r="F19" s="6">
        <v>669978.28</v>
      </c>
      <c r="G19" s="6">
        <v>4415600</v>
      </c>
      <c r="H19" s="6">
        <v>4415600</v>
      </c>
      <c r="I19" s="6">
        <v>772893.08</v>
      </c>
      <c r="J19" s="12">
        <f t="shared" si="6"/>
        <v>17.503693269317871</v>
      </c>
      <c r="K19" s="12">
        <f t="shared" si="7"/>
        <v>115.36091587924311</v>
      </c>
    </row>
    <row r="20" spans="1:11" ht="17.25" customHeight="1" x14ac:dyDescent="0.25">
      <c r="A20" s="33" t="s">
        <v>14</v>
      </c>
      <c r="B20" s="34">
        <v>51</v>
      </c>
      <c r="C20" s="34">
        <v>0</v>
      </c>
      <c r="D20" s="34" t="s">
        <v>59</v>
      </c>
      <c r="E20" s="34"/>
      <c r="F20" s="8">
        <f t="shared" ref="F20:I20" si="11">F21</f>
        <v>0</v>
      </c>
      <c r="G20" s="8">
        <f>G21</f>
        <v>127743.1</v>
      </c>
      <c r="H20" s="8">
        <f>H21</f>
        <v>127743.1</v>
      </c>
      <c r="I20" s="8">
        <f t="shared" si="11"/>
        <v>0</v>
      </c>
      <c r="J20" s="12"/>
      <c r="K20" s="12"/>
    </row>
    <row r="21" spans="1:11" ht="15" customHeight="1" x14ac:dyDescent="0.25">
      <c r="A21" s="9" t="s">
        <v>9</v>
      </c>
      <c r="B21" s="34">
        <v>51</v>
      </c>
      <c r="C21" s="34">
        <v>0</v>
      </c>
      <c r="D21" s="34" t="s">
        <v>59</v>
      </c>
      <c r="E21" s="34">
        <v>851</v>
      </c>
      <c r="F21" s="6"/>
      <c r="G21" s="6">
        <v>127743.1</v>
      </c>
      <c r="H21" s="6">
        <v>127743.1</v>
      </c>
      <c r="I21" s="6"/>
      <c r="J21" s="12"/>
      <c r="K21" s="12"/>
    </row>
    <row r="22" spans="1:11" ht="30" customHeight="1" x14ac:dyDescent="0.25">
      <c r="A22" s="33" t="s">
        <v>16</v>
      </c>
      <c r="B22" s="34">
        <v>51</v>
      </c>
      <c r="C22" s="34">
        <v>0</v>
      </c>
      <c r="D22" s="34" t="s">
        <v>58</v>
      </c>
      <c r="E22" s="34"/>
      <c r="F22" s="8">
        <f t="shared" ref="F22:I22" si="12">F23</f>
        <v>629470.19999999995</v>
      </c>
      <c r="G22" s="8">
        <f>G23</f>
        <v>4475758.4000000004</v>
      </c>
      <c r="H22" s="8">
        <f>H23</f>
        <v>4475758.4000000004</v>
      </c>
      <c r="I22" s="8">
        <f t="shared" si="12"/>
        <v>715926.4</v>
      </c>
      <c r="J22" s="12">
        <f t="shared" si="6"/>
        <v>15.995644447653831</v>
      </c>
      <c r="K22" s="12">
        <f t="shared" si="7"/>
        <v>113.73475662549237</v>
      </c>
    </row>
    <row r="23" spans="1:11" ht="15" customHeight="1" x14ac:dyDescent="0.25">
      <c r="A23" s="9" t="s">
        <v>9</v>
      </c>
      <c r="B23" s="34">
        <v>51</v>
      </c>
      <c r="C23" s="34">
        <v>0</v>
      </c>
      <c r="D23" s="34" t="s">
        <v>58</v>
      </c>
      <c r="E23" s="34">
        <v>851</v>
      </c>
      <c r="F23" s="6">
        <v>629470.19999999995</v>
      </c>
      <c r="G23" s="6">
        <v>4475758.4000000004</v>
      </c>
      <c r="H23" s="6">
        <v>4475758.4000000004</v>
      </c>
      <c r="I23" s="6">
        <v>715926.4</v>
      </c>
      <c r="J23" s="12">
        <f t="shared" si="6"/>
        <v>15.995644447653831</v>
      </c>
      <c r="K23" s="12">
        <f t="shared" si="7"/>
        <v>113.73475662549237</v>
      </c>
    </row>
    <row r="24" spans="1:11" ht="31.5" customHeight="1" x14ac:dyDescent="0.25">
      <c r="A24" s="33" t="s">
        <v>37</v>
      </c>
      <c r="B24" s="34">
        <v>51</v>
      </c>
      <c r="C24" s="34">
        <v>0</v>
      </c>
      <c r="D24" s="34" t="s">
        <v>56</v>
      </c>
      <c r="E24" s="34"/>
      <c r="F24" s="8">
        <f>F25</f>
        <v>1045578.96</v>
      </c>
      <c r="G24" s="8">
        <f>G25</f>
        <v>10208945.76</v>
      </c>
      <c r="H24" s="8">
        <f>H25</f>
        <v>10208945.76</v>
      </c>
      <c r="I24" s="8">
        <f>I25</f>
        <v>1830068.57</v>
      </c>
      <c r="J24" s="12">
        <f t="shared" si="6"/>
        <v>17.92612687953002</v>
      </c>
      <c r="K24" s="12">
        <f t="shared" si="7"/>
        <v>175.02920774151769</v>
      </c>
    </row>
    <row r="25" spans="1:11" ht="15" customHeight="1" x14ac:dyDescent="0.25">
      <c r="A25" s="9" t="s">
        <v>9</v>
      </c>
      <c r="B25" s="34">
        <v>51</v>
      </c>
      <c r="C25" s="34">
        <v>0</v>
      </c>
      <c r="D25" s="34" t="s">
        <v>56</v>
      </c>
      <c r="E25" s="34">
        <v>851</v>
      </c>
      <c r="F25" s="6">
        <v>1045578.96</v>
      </c>
      <c r="G25" s="6">
        <v>10208945.76</v>
      </c>
      <c r="H25" s="6">
        <v>10208945.76</v>
      </c>
      <c r="I25" s="6">
        <v>1830068.57</v>
      </c>
      <c r="J25" s="12">
        <f t="shared" si="6"/>
        <v>17.92612687953002</v>
      </c>
      <c r="K25" s="12">
        <f t="shared" si="7"/>
        <v>175.02920774151769</v>
      </c>
    </row>
    <row r="26" spans="1:11" ht="32.25" customHeight="1" x14ac:dyDescent="0.25">
      <c r="A26" s="33" t="s">
        <v>78</v>
      </c>
      <c r="B26" s="34">
        <v>51</v>
      </c>
      <c r="C26" s="34">
        <v>0</v>
      </c>
      <c r="D26" s="34" t="s">
        <v>77</v>
      </c>
      <c r="E26" s="34"/>
      <c r="F26" s="6">
        <f t="shared" ref="F26" si="13">F27</f>
        <v>27516.34</v>
      </c>
      <c r="G26" s="6">
        <f t="shared" ref="G26:H26" si="14">G27</f>
        <v>1650570</v>
      </c>
      <c r="H26" s="6">
        <f t="shared" si="14"/>
        <v>1650570</v>
      </c>
      <c r="I26" s="6">
        <f t="shared" ref="I26" si="15">I27</f>
        <v>28861.15</v>
      </c>
      <c r="J26" s="12">
        <f t="shared" si="6"/>
        <v>1.7485565592492294</v>
      </c>
      <c r="K26" s="12">
        <f t="shared" si="7"/>
        <v>104.88731422856384</v>
      </c>
    </row>
    <row r="27" spans="1:11" ht="15" customHeight="1" x14ac:dyDescent="0.25">
      <c r="A27" s="9" t="s">
        <v>9</v>
      </c>
      <c r="B27" s="34">
        <v>51</v>
      </c>
      <c r="C27" s="34">
        <v>0</v>
      </c>
      <c r="D27" s="34" t="s">
        <v>77</v>
      </c>
      <c r="E27" s="34">
        <v>851</v>
      </c>
      <c r="F27" s="6">
        <v>27516.34</v>
      </c>
      <c r="G27" s="6">
        <v>1650570</v>
      </c>
      <c r="H27" s="6">
        <v>1650570</v>
      </c>
      <c r="I27" s="6">
        <v>28861.15</v>
      </c>
      <c r="J27" s="12">
        <f t="shared" si="6"/>
        <v>1.7485565592492294</v>
      </c>
      <c r="K27" s="12">
        <f t="shared" si="7"/>
        <v>104.88731422856384</v>
      </c>
    </row>
    <row r="28" spans="1:11" ht="31.5" customHeight="1" x14ac:dyDescent="0.25">
      <c r="A28" s="43" t="s">
        <v>92</v>
      </c>
      <c r="B28" s="34" t="s">
        <v>7</v>
      </c>
      <c r="C28" s="34" t="s">
        <v>8</v>
      </c>
      <c r="D28" s="34" t="s">
        <v>93</v>
      </c>
      <c r="E28" s="34"/>
      <c r="F28" s="6"/>
      <c r="G28" s="6">
        <f>G29</f>
        <v>456764.08</v>
      </c>
      <c r="H28" s="6">
        <f>H29</f>
        <v>456764.08</v>
      </c>
      <c r="I28" s="6"/>
      <c r="J28" s="12"/>
      <c r="K28" s="12"/>
    </row>
    <row r="29" spans="1:11" ht="15" customHeight="1" x14ac:dyDescent="0.25">
      <c r="A29" s="33" t="s">
        <v>9</v>
      </c>
      <c r="B29" s="34" t="s">
        <v>7</v>
      </c>
      <c r="C29" s="34" t="s">
        <v>8</v>
      </c>
      <c r="D29" s="34" t="s">
        <v>93</v>
      </c>
      <c r="E29" s="34" t="s">
        <v>10</v>
      </c>
      <c r="F29" s="6"/>
      <c r="G29" s="6">
        <v>456764.08</v>
      </c>
      <c r="H29" s="6">
        <v>456764.08</v>
      </c>
      <c r="I29" s="6"/>
      <c r="J29" s="12"/>
      <c r="K29" s="12"/>
    </row>
    <row r="30" spans="1:11" ht="30.75" customHeight="1" x14ac:dyDescent="0.25">
      <c r="A30" s="9" t="s">
        <v>47</v>
      </c>
      <c r="B30" s="34">
        <v>51</v>
      </c>
      <c r="C30" s="34">
        <v>0</v>
      </c>
      <c r="D30" s="34">
        <v>11</v>
      </c>
      <c r="E30" s="34"/>
      <c r="F30" s="6">
        <f t="shared" ref="F30" si="16">F31</f>
        <v>1682685</v>
      </c>
      <c r="G30" s="6">
        <f t="shared" ref="G30:H30" si="17">G31</f>
        <v>15243065</v>
      </c>
      <c r="H30" s="6">
        <f t="shared" si="17"/>
        <v>15243065</v>
      </c>
      <c r="I30" s="6">
        <f t="shared" ref="I30" si="18">I31</f>
        <v>1942475</v>
      </c>
      <c r="J30" s="12">
        <f t="shared" si="6"/>
        <v>12.743336067910228</v>
      </c>
      <c r="K30" s="12">
        <f t="shared" si="7"/>
        <v>115.43901562086785</v>
      </c>
    </row>
    <row r="31" spans="1:11" ht="15" customHeight="1" x14ac:dyDescent="0.25">
      <c r="A31" s="9" t="s">
        <v>9</v>
      </c>
      <c r="B31" s="34">
        <v>51</v>
      </c>
      <c r="C31" s="34">
        <v>0</v>
      </c>
      <c r="D31" s="34">
        <v>11</v>
      </c>
      <c r="E31" s="34">
        <v>851</v>
      </c>
      <c r="F31" s="6">
        <v>1682685</v>
      </c>
      <c r="G31" s="6">
        <v>15243065</v>
      </c>
      <c r="H31" s="6">
        <v>15243065</v>
      </c>
      <c r="I31" s="6">
        <v>1942475</v>
      </c>
      <c r="J31" s="12">
        <f t="shared" si="6"/>
        <v>12.743336067910228</v>
      </c>
      <c r="K31" s="12">
        <f t="shared" si="7"/>
        <v>115.43901562086785</v>
      </c>
    </row>
    <row r="32" spans="1:11" ht="15.75" customHeight="1" x14ac:dyDescent="0.25">
      <c r="A32" s="9" t="s">
        <v>24</v>
      </c>
      <c r="B32" s="34">
        <v>51</v>
      </c>
      <c r="C32" s="34">
        <v>0</v>
      </c>
      <c r="D32" s="34">
        <v>12</v>
      </c>
      <c r="E32" s="34"/>
      <c r="F32" s="6">
        <f t="shared" ref="F32:I32" si="19">F33</f>
        <v>34000</v>
      </c>
      <c r="G32" s="6">
        <f t="shared" si="19"/>
        <v>156000</v>
      </c>
      <c r="H32" s="6">
        <f t="shared" si="19"/>
        <v>156000</v>
      </c>
      <c r="I32" s="6">
        <f t="shared" si="19"/>
        <v>36000</v>
      </c>
      <c r="J32" s="12">
        <f t="shared" si="6"/>
        <v>23.076923076923077</v>
      </c>
      <c r="K32" s="12">
        <f t="shared" si="7"/>
        <v>105.88235294117648</v>
      </c>
    </row>
    <row r="33" spans="1:11" ht="15" customHeight="1" x14ac:dyDescent="0.25">
      <c r="A33" s="9" t="s">
        <v>9</v>
      </c>
      <c r="B33" s="34">
        <v>51</v>
      </c>
      <c r="C33" s="34">
        <v>0</v>
      </c>
      <c r="D33" s="34">
        <v>12</v>
      </c>
      <c r="E33" s="34">
        <v>851</v>
      </c>
      <c r="F33" s="6">
        <v>34000</v>
      </c>
      <c r="G33" s="6">
        <v>156000</v>
      </c>
      <c r="H33" s="6">
        <v>156000</v>
      </c>
      <c r="I33" s="6">
        <v>36000</v>
      </c>
      <c r="J33" s="12">
        <f t="shared" si="6"/>
        <v>23.076923076923077</v>
      </c>
      <c r="K33" s="12">
        <f t="shared" si="7"/>
        <v>105.88235294117648</v>
      </c>
    </row>
    <row r="34" spans="1:11" ht="33.75" customHeight="1" x14ac:dyDescent="0.25">
      <c r="A34" s="9" t="s">
        <v>90</v>
      </c>
      <c r="B34" s="34" t="s">
        <v>7</v>
      </c>
      <c r="C34" s="34" t="s">
        <v>8</v>
      </c>
      <c r="D34" s="34" t="s">
        <v>91</v>
      </c>
      <c r="E34" s="34"/>
      <c r="F34" s="6"/>
      <c r="G34" s="6">
        <f>G35</f>
        <v>217485.65</v>
      </c>
      <c r="H34" s="6">
        <f>H35</f>
        <v>217485.65</v>
      </c>
      <c r="I34" s="6"/>
      <c r="J34" s="12">
        <f t="shared" ref="J34:J37" si="20">I34/H34*100</f>
        <v>0</v>
      </c>
      <c r="K34" s="12" t="e">
        <f t="shared" ref="K34:K37" si="21">I34/F34*100</f>
        <v>#DIV/0!</v>
      </c>
    </row>
    <row r="35" spans="1:11" ht="15" customHeight="1" x14ac:dyDescent="0.25">
      <c r="A35" s="9" t="s">
        <v>9</v>
      </c>
      <c r="B35" s="34" t="s">
        <v>7</v>
      </c>
      <c r="C35" s="34" t="s">
        <v>8</v>
      </c>
      <c r="D35" s="34" t="s">
        <v>91</v>
      </c>
      <c r="E35" s="34" t="s">
        <v>10</v>
      </c>
      <c r="F35" s="6"/>
      <c r="G35" s="6">
        <v>217485.65</v>
      </c>
      <c r="H35" s="6">
        <v>217485.65</v>
      </c>
      <c r="I35" s="6"/>
      <c r="J35" s="12">
        <f t="shared" si="20"/>
        <v>0</v>
      </c>
      <c r="K35" s="12" t="e">
        <f t="shared" si="21"/>
        <v>#DIV/0!</v>
      </c>
    </row>
    <row r="36" spans="1:11" ht="30.75" customHeight="1" x14ac:dyDescent="0.25">
      <c r="A36" s="45" t="s">
        <v>104</v>
      </c>
      <c r="B36" s="34" t="s">
        <v>7</v>
      </c>
      <c r="C36" s="34" t="s">
        <v>8</v>
      </c>
      <c r="D36" s="34" t="s">
        <v>105</v>
      </c>
      <c r="E36" s="34"/>
      <c r="F36" s="6"/>
      <c r="G36" s="6">
        <f>G37</f>
        <v>75000</v>
      </c>
      <c r="H36" s="6">
        <f>H37</f>
        <v>75000</v>
      </c>
      <c r="I36" s="6">
        <f>I37</f>
        <v>0</v>
      </c>
      <c r="J36" s="12">
        <f t="shared" si="20"/>
        <v>0</v>
      </c>
      <c r="K36" s="12" t="e">
        <f t="shared" si="21"/>
        <v>#DIV/0!</v>
      </c>
    </row>
    <row r="37" spans="1:11" ht="15" customHeight="1" x14ac:dyDescent="0.25">
      <c r="A37" s="33" t="s">
        <v>9</v>
      </c>
      <c r="B37" s="34" t="s">
        <v>7</v>
      </c>
      <c r="C37" s="34" t="s">
        <v>8</v>
      </c>
      <c r="D37" s="34" t="s">
        <v>105</v>
      </c>
      <c r="E37" s="34" t="s">
        <v>10</v>
      </c>
      <c r="F37" s="6"/>
      <c r="G37" s="6">
        <v>75000</v>
      </c>
      <c r="H37" s="6">
        <v>75000</v>
      </c>
      <c r="I37" s="6"/>
      <c r="J37" s="12">
        <f t="shared" si="20"/>
        <v>0</v>
      </c>
      <c r="K37" s="12" t="e">
        <f t="shared" si="21"/>
        <v>#DIV/0!</v>
      </c>
    </row>
    <row r="38" spans="1:11" ht="15.75" customHeight="1" x14ac:dyDescent="0.25">
      <c r="A38" s="4" t="s">
        <v>39</v>
      </c>
      <c r="B38" s="11">
        <v>51</v>
      </c>
      <c r="C38" s="11">
        <v>2</v>
      </c>
      <c r="D38" s="11"/>
      <c r="E38" s="34"/>
      <c r="F38" s="8">
        <f t="shared" ref="F38" si="22">F43+F45+F39+F41+F47</f>
        <v>5691905</v>
      </c>
      <c r="G38" s="8">
        <f>G43+G45+G39+G41+G47</f>
        <v>35727503.939999998</v>
      </c>
      <c r="H38" s="8">
        <f>H43+H45+H39+H41+H47</f>
        <v>35727503.939999998</v>
      </c>
      <c r="I38" s="8">
        <f t="shared" ref="I38" si="23">I43+I45+I39+I41+I47</f>
        <v>6783903</v>
      </c>
      <c r="J38" s="12">
        <f t="shared" si="6"/>
        <v>18.987900781965461</v>
      </c>
      <c r="K38" s="12">
        <f t="shared" si="7"/>
        <v>119.18510586525952</v>
      </c>
    </row>
    <row r="39" spans="1:11" ht="15" customHeight="1" x14ac:dyDescent="0.25">
      <c r="A39" s="9" t="s">
        <v>75</v>
      </c>
      <c r="B39" s="34">
        <v>51</v>
      </c>
      <c r="C39" s="34">
        <v>2</v>
      </c>
      <c r="D39" s="34" t="s">
        <v>74</v>
      </c>
      <c r="E39" s="34"/>
      <c r="F39" s="6">
        <f t="shared" ref="F39:I41" si="24">F40</f>
        <v>0</v>
      </c>
      <c r="G39" s="6">
        <f t="shared" si="24"/>
        <v>2902860</v>
      </c>
      <c r="H39" s="6">
        <f t="shared" si="24"/>
        <v>2902860</v>
      </c>
      <c r="I39" s="6">
        <f t="shared" si="24"/>
        <v>0</v>
      </c>
      <c r="J39" s="12"/>
      <c r="K39" s="12"/>
    </row>
    <row r="40" spans="1:11" ht="15" customHeight="1" x14ac:dyDescent="0.25">
      <c r="A40" s="9" t="s">
        <v>9</v>
      </c>
      <c r="B40" s="34">
        <v>51</v>
      </c>
      <c r="C40" s="34">
        <v>2</v>
      </c>
      <c r="D40" s="34" t="s">
        <v>74</v>
      </c>
      <c r="E40" s="34">
        <v>851</v>
      </c>
      <c r="F40" s="6"/>
      <c r="G40" s="6">
        <v>2902860</v>
      </c>
      <c r="H40" s="6">
        <v>2902860</v>
      </c>
      <c r="I40" s="6"/>
      <c r="J40" s="12"/>
      <c r="K40" s="12"/>
    </row>
    <row r="41" spans="1:11" ht="15" customHeight="1" x14ac:dyDescent="0.25">
      <c r="A41" s="9" t="s">
        <v>49</v>
      </c>
      <c r="B41" s="34">
        <v>51</v>
      </c>
      <c r="C41" s="34">
        <v>2</v>
      </c>
      <c r="D41" s="34" t="s">
        <v>48</v>
      </c>
      <c r="E41" s="34"/>
      <c r="F41" s="6">
        <f t="shared" si="24"/>
        <v>107458</v>
      </c>
      <c r="G41" s="6">
        <f t="shared" si="24"/>
        <v>0</v>
      </c>
      <c r="H41" s="6">
        <f t="shared" si="24"/>
        <v>0</v>
      </c>
      <c r="I41" s="6">
        <f t="shared" si="24"/>
        <v>0</v>
      </c>
      <c r="J41" s="12" t="e">
        <f>I41/H41*100</f>
        <v>#DIV/0!</v>
      </c>
      <c r="K41" s="12">
        <f>I41/F41*100</f>
        <v>0</v>
      </c>
    </row>
    <row r="42" spans="1:11" ht="15" customHeight="1" x14ac:dyDescent="0.25">
      <c r="A42" s="9" t="s">
        <v>9</v>
      </c>
      <c r="B42" s="34">
        <v>51</v>
      </c>
      <c r="C42" s="34">
        <v>2</v>
      </c>
      <c r="D42" s="34" t="s">
        <v>48</v>
      </c>
      <c r="E42" s="34">
        <v>851</v>
      </c>
      <c r="F42" s="6">
        <v>107458</v>
      </c>
      <c r="G42" s="6"/>
      <c r="H42" s="6"/>
      <c r="I42" s="6"/>
      <c r="J42" s="12" t="e">
        <f>I42/H42*100</f>
        <v>#DIV/0!</v>
      </c>
      <c r="K42" s="12">
        <f>I42/F42*100</f>
        <v>0</v>
      </c>
    </row>
    <row r="43" spans="1:11" ht="16.5" customHeight="1" x14ac:dyDescent="0.25">
      <c r="A43" s="4" t="s">
        <v>81</v>
      </c>
      <c r="B43" s="11">
        <v>51</v>
      </c>
      <c r="C43" s="11">
        <v>2</v>
      </c>
      <c r="D43" s="11" t="s">
        <v>12</v>
      </c>
      <c r="E43" s="34"/>
      <c r="F43" s="8">
        <f t="shared" ref="F43:I45" si="25">F44</f>
        <v>26100</v>
      </c>
      <c r="G43" s="8">
        <f>G44</f>
        <v>122400</v>
      </c>
      <c r="H43" s="8">
        <f>H44</f>
        <v>122400</v>
      </c>
      <c r="I43" s="8">
        <f t="shared" si="25"/>
        <v>29700</v>
      </c>
      <c r="J43" s="12">
        <f t="shared" si="6"/>
        <v>24.264705882352942</v>
      </c>
      <c r="K43" s="12">
        <f t="shared" si="7"/>
        <v>113.79310344827587</v>
      </c>
    </row>
    <row r="44" spans="1:11" ht="15" customHeight="1" x14ac:dyDescent="0.25">
      <c r="A44" s="9" t="s">
        <v>9</v>
      </c>
      <c r="B44" s="34">
        <v>51</v>
      </c>
      <c r="C44" s="34">
        <v>2</v>
      </c>
      <c r="D44" s="34">
        <v>13</v>
      </c>
      <c r="E44" s="34">
        <v>851</v>
      </c>
      <c r="F44" s="6">
        <v>26100</v>
      </c>
      <c r="G44" s="6">
        <v>122400</v>
      </c>
      <c r="H44" s="6">
        <v>122400</v>
      </c>
      <c r="I44" s="6">
        <v>29700</v>
      </c>
      <c r="J44" s="12">
        <f t="shared" si="6"/>
        <v>24.264705882352942</v>
      </c>
      <c r="K44" s="12">
        <f t="shared" si="7"/>
        <v>113.79310344827587</v>
      </c>
    </row>
    <row r="45" spans="1:11" ht="30.75" customHeight="1" x14ac:dyDescent="0.25">
      <c r="A45" s="4" t="s">
        <v>17</v>
      </c>
      <c r="B45" s="11">
        <v>51</v>
      </c>
      <c r="C45" s="11">
        <v>2</v>
      </c>
      <c r="D45" s="11" t="s">
        <v>76</v>
      </c>
      <c r="E45" s="34"/>
      <c r="F45" s="8">
        <f t="shared" si="25"/>
        <v>5558347</v>
      </c>
      <c r="G45" s="8">
        <f>G46</f>
        <v>32421248.940000001</v>
      </c>
      <c r="H45" s="8">
        <f>H46</f>
        <v>32421248.940000001</v>
      </c>
      <c r="I45" s="8">
        <f t="shared" si="25"/>
        <v>6754203</v>
      </c>
      <c r="J45" s="12">
        <f t="shared" si="6"/>
        <v>20.832642852530405</v>
      </c>
      <c r="K45" s="12">
        <f t="shared" si="7"/>
        <v>121.51459777520188</v>
      </c>
    </row>
    <row r="46" spans="1:11" ht="15" customHeight="1" x14ac:dyDescent="0.25">
      <c r="A46" s="9" t="s">
        <v>9</v>
      </c>
      <c r="B46" s="34">
        <v>51</v>
      </c>
      <c r="C46" s="34">
        <v>2</v>
      </c>
      <c r="D46" s="34">
        <v>14</v>
      </c>
      <c r="E46" s="34">
        <v>851</v>
      </c>
      <c r="F46" s="6">
        <v>5558347</v>
      </c>
      <c r="G46" s="6">
        <v>32421248.940000001</v>
      </c>
      <c r="H46" s="6">
        <v>32421248.940000001</v>
      </c>
      <c r="I46" s="6">
        <v>6754203</v>
      </c>
      <c r="J46" s="12">
        <f t="shared" si="6"/>
        <v>20.832642852530405</v>
      </c>
      <c r="K46" s="12">
        <f t="shared" si="7"/>
        <v>121.51459777520188</v>
      </c>
    </row>
    <row r="47" spans="1:11" ht="33.75" customHeight="1" x14ac:dyDescent="0.25">
      <c r="A47" s="43" t="s">
        <v>87</v>
      </c>
      <c r="B47" s="34" t="s">
        <v>7</v>
      </c>
      <c r="C47" s="34" t="s">
        <v>88</v>
      </c>
      <c r="D47" s="34" t="s">
        <v>89</v>
      </c>
      <c r="E47" s="34"/>
      <c r="F47" s="6"/>
      <c r="G47" s="6">
        <f>G48</f>
        <v>280995</v>
      </c>
      <c r="H47" s="6">
        <f>H48</f>
        <v>280995</v>
      </c>
      <c r="I47" s="6"/>
      <c r="J47" s="12"/>
      <c r="K47" s="12"/>
    </row>
    <row r="48" spans="1:11" ht="15" customHeight="1" x14ac:dyDescent="0.25">
      <c r="A48" s="9" t="s">
        <v>9</v>
      </c>
      <c r="B48" s="34" t="s">
        <v>7</v>
      </c>
      <c r="C48" s="34" t="s">
        <v>88</v>
      </c>
      <c r="D48" s="34" t="s">
        <v>89</v>
      </c>
      <c r="E48" s="34" t="s">
        <v>10</v>
      </c>
      <c r="F48" s="6"/>
      <c r="G48" s="6">
        <v>280995</v>
      </c>
      <c r="H48" s="6">
        <v>280995</v>
      </c>
      <c r="I48" s="6"/>
      <c r="J48" s="12"/>
      <c r="K48" s="12"/>
    </row>
    <row r="49" spans="1:11" ht="33.75" customHeight="1" x14ac:dyDescent="0.25">
      <c r="A49" s="4" t="s">
        <v>40</v>
      </c>
      <c r="B49" s="11">
        <v>51</v>
      </c>
      <c r="C49" s="11">
        <v>3</v>
      </c>
      <c r="D49" s="10"/>
      <c r="E49" s="34"/>
      <c r="F49" s="8">
        <f t="shared" ref="F49:I50" si="26">F50</f>
        <v>0</v>
      </c>
      <c r="G49" s="8">
        <f>G50</f>
        <v>5000</v>
      </c>
      <c r="H49" s="8">
        <f>H50</f>
        <v>5000</v>
      </c>
      <c r="I49" s="8">
        <f t="shared" si="26"/>
        <v>0</v>
      </c>
      <c r="J49" s="12"/>
      <c r="K49" s="12"/>
    </row>
    <row r="50" spans="1:11" ht="45.75" customHeight="1" x14ac:dyDescent="0.25">
      <c r="A50" s="4" t="s">
        <v>18</v>
      </c>
      <c r="B50" s="11">
        <v>51</v>
      </c>
      <c r="C50" s="11">
        <v>3</v>
      </c>
      <c r="D50" s="10" t="s">
        <v>73</v>
      </c>
      <c r="E50" s="34"/>
      <c r="F50" s="8">
        <f t="shared" si="26"/>
        <v>0</v>
      </c>
      <c r="G50" s="8">
        <f>G51</f>
        <v>5000</v>
      </c>
      <c r="H50" s="8">
        <f>H51</f>
        <v>5000</v>
      </c>
      <c r="I50" s="8">
        <f t="shared" si="26"/>
        <v>0</v>
      </c>
      <c r="J50" s="12"/>
      <c r="K50" s="12"/>
    </row>
    <row r="51" spans="1:11" ht="15" customHeight="1" x14ac:dyDescent="0.25">
      <c r="A51" s="9" t="s">
        <v>9</v>
      </c>
      <c r="B51" s="34">
        <v>51</v>
      </c>
      <c r="C51" s="34">
        <v>3</v>
      </c>
      <c r="D51" s="34">
        <v>16</v>
      </c>
      <c r="E51" s="34">
        <v>851</v>
      </c>
      <c r="F51" s="6"/>
      <c r="G51" s="6">
        <v>5000</v>
      </c>
      <c r="H51" s="6">
        <v>5000</v>
      </c>
      <c r="I51" s="6"/>
      <c r="J51" s="12"/>
      <c r="K51" s="12"/>
    </row>
    <row r="52" spans="1:11" ht="32.25" customHeight="1" x14ac:dyDescent="0.25">
      <c r="A52" s="4" t="s">
        <v>41</v>
      </c>
      <c r="B52" s="11">
        <v>51</v>
      </c>
      <c r="C52" s="11">
        <v>4</v>
      </c>
      <c r="D52" s="11"/>
      <c r="E52" s="34"/>
      <c r="F52" s="8">
        <f t="shared" ref="F52:I52" si="27">F53</f>
        <v>68134.8</v>
      </c>
      <c r="G52" s="8">
        <f t="shared" si="27"/>
        <v>4386786</v>
      </c>
      <c r="H52" s="8">
        <f t="shared" si="27"/>
        <v>4386786</v>
      </c>
      <c r="I52" s="8">
        <f t="shared" si="27"/>
        <v>49283.9</v>
      </c>
      <c r="J52" s="12">
        <f t="shared" si="6"/>
        <v>1.1234625988138012</v>
      </c>
      <c r="K52" s="12">
        <f t="shared" si="7"/>
        <v>72.33293412470573</v>
      </c>
    </row>
    <row r="53" spans="1:11" ht="30" x14ac:dyDescent="0.25">
      <c r="A53" s="4" t="s">
        <v>19</v>
      </c>
      <c r="B53" s="11">
        <v>51</v>
      </c>
      <c r="C53" s="11">
        <v>4</v>
      </c>
      <c r="D53" s="11" t="s">
        <v>72</v>
      </c>
      <c r="E53" s="34"/>
      <c r="F53" s="8">
        <f t="shared" ref="F53:I53" si="28">F54</f>
        <v>68134.8</v>
      </c>
      <c r="G53" s="8">
        <f t="shared" si="28"/>
        <v>4386786</v>
      </c>
      <c r="H53" s="8">
        <f t="shared" si="28"/>
        <v>4386786</v>
      </c>
      <c r="I53" s="8">
        <f t="shared" si="28"/>
        <v>49283.9</v>
      </c>
      <c r="J53" s="12">
        <f t="shared" si="6"/>
        <v>1.1234625988138012</v>
      </c>
      <c r="K53" s="12">
        <f t="shared" si="7"/>
        <v>72.33293412470573</v>
      </c>
    </row>
    <row r="54" spans="1:11" ht="15" customHeight="1" x14ac:dyDescent="0.25">
      <c r="A54" s="9" t="s">
        <v>9</v>
      </c>
      <c r="B54" s="34">
        <v>51</v>
      </c>
      <c r="C54" s="34">
        <v>4</v>
      </c>
      <c r="D54" s="34">
        <v>20</v>
      </c>
      <c r="E54" s="34">
        <v>851</v>
      </c>
      <c r="F54" s="6">
        <v>68134.8</v>
      </c>
      <c r="G54" s="6">
        <v>4386786</v>
      </c>
      <c r="H54" s="6">
        <v>4386786</v>
      </c>
      <c r="I54" s="6">
        <v>49283.9</v>
      </c>
      <c r="J54" s="12">
        <f t="shared" si="6"/>
        <v>1.1234625988138012</v>
      </c>
      <c r="K54" s="12">
        <f t="shared" si="7"/>
        <v>72.33293412470573</v>
      </c>
    </row>
    <row r="55" spans="1:11" x14ac:dyDescent="0.25">
      <c r="A55" s="4" t="s">
        <v>42</v>
      </c>
      <c r="B55" s="11">
        <v>51</v>
      </c>
      <c r="C55" s="11">
        <v>5</v>
      </c>
      <c r="D55" s="10"/>
      <c r="E55" s="34"/>
      <c r="F55" s="8">
        <f t="shared" ref="F55:G55" si="29">F56+F58</f>
        <v>773548.95</v>
      </c>
      <c r="G55" s="8">
        <f t="shared" si="29"/>
        <v>16196900</v>
      </c>
      <c r="H55" s="8">
        <f t="shared" ref="H55" si="30">H56+H58</f>
        <v>16196900</v>
      </c>
      <c r="I55" s="8">
        <f t="shared" ref="I55" si="31">I56+I58</f>
        <v>846810.36</v>
      </c>
      <c r="J55" s="12">
        <f t="shared" si="6"/>
        <v>5.2282249072353348</v>
      </c>
      <c r="K55" s="12">
        <f t="shared" si="7"/>
        <v>109.47081758691549</v>
      </c>
    </row>
    <row r="56" spans="1:11" ht="33.75" customHeight="1" x14ac:dyDescent="0.25">
      <c r="A56" s="33" t="s">
        <v>71</v>
      </c>
      <c r="B56" s="11">
        <v>51</v>
      </c>
      <c r="C56" s="11">
        <v>5</v>
      </c>
      <c r="D56" s="10" t="s">
        <v>69</v>
      </c>
      <c r="E56" s="34"/>
      <c r="F56" s="8">
        <f t="shared" ref="F56:I56" si="32">F57</f>
        <v>773548.95</v>
      </c>
      <c r="G56" s="8">
        <f>G57</f>
        <v>3468800</v>
      </c>
      <c r="H56" s="8">
        <f>H57</f>
        <v>3468800</v>
      </c>
      <c r="I56" s="8">
        <f t="shared" si="32"/>
        <v>846810.36</v>
      </c>
      <c r="J56" s="12">
        <f t="shared" si="6"/>
        <v>24.412199031365315</v>
      </c>
      <c r="K56" s="12">
        <f t="shared" si="7"/>
        <v>109.47081758691549</v>
      </c>
    </row>
    <row r="57" spans="1:11" ht="15" customHeight="1" x14ac:dyDescent="0.25">
      <c r="A57" s="9" t="s">
        <v>9</v>
      </c>
      <c r="B57" s="34">
        <v>51</v>
      </c>
      <c r="C57" s="34">
        <v>5</v>
      </c>
      <c r="D57" s="34">
        <v>17</v>
      </c>
      <c r="E57" s="34">
        <v>851</v>
      </c>
      <c r="F57" s="6">
        <v>773548.95</v>
      </c>
      <c r="G57" s="6">
        <v>3468800</v>
      </c>
      <c r="H57" s="6">
        <v>3468800</v>
      </c>
      <c r="I57" s="6">
        <v>846810.36</v>
      </c>
      <c r="J57" s="12">
        <f t="shared" si="6"/>
        <v>24.412199031365315</v>
      </c>
      <c r="K57" s="12">
        <f t="shared" si="7"/>
        <v>109.47081758691549</v>
      </c>
    </row>
    <row r="58" spans="1:11" ht="30" customHeight="1" x14ac:dyDescent="0.25">
      <c r="A58" s="4" t="s">
        <v>20</v>
      </c>
      <c r="B58" s="11">
        <v>51</v>
      </c>
      <c r="C58" s="11">
        <v>5</v>
      </c>
      <c r="D58" s="10" t="s">
        <v>70</v>
      </c>
      <c r="E58" s="11"/>
      <c r="F58" s="8">
        <f t="shared" ref="F58:I58" si="33">F59</f>
        <v>0</v>
      </c>
      <c r="G58" s="8">
        <f>G59</f>
        <v>12728100</v>
      </c>
      <c r="H58" s="8">
        <f>H59</f>
        <v>12728100</v>
      </c>
      <c r="I58" s="8">
        <f t="shared" si="33"/>
        <v>0</v>
      </c>
      <c r="J58" s="12">
        <f t="shared" si="6"/>
        <v>0</v>
      </c>
      <c r="K58" s="12"/>
    </row>
    <row r="59" spans="1:11" ht="15" customHeight="1" x14ac:dyDescent="0.25">
      <c r="A59" s="4" t="s">
        <v>9</v>
      </c>
      <c r="B59" s="11">
        <v>51</v>
      </c>
      <c r="C59" s="11">
        <v>5</v>
      </c>
      <c r="D59" s="10" t="s">
        <v>70</v>
      </c>
      <c r="E59" s="11">
        <v>851</v>
      </c>
      <c r="F59" s="6"/>
      <c r="G59" s="6">
        <v>12728100</v>
      </c>
      <c r="H59" s="6">
        <v>12728100</v>
      </c>
      <c r="I59" s="6"/>
      <c r="J59" s="12">
        <f t="shared" si="6"/>
        <v>0</v>
      </c>
      <c r="K59" s="12"/>
    </row>
    <row r="60" spans="1:11" ht="30" customHeight="1" x14ac:dyDescent="0.25">
      <c r="A60" s="4" t="s">
        <v>44</v>
      </c>
      <c r="B60" s="11">
        <v>51</v>
      </c>
      <c r="C60" s="11">
        <v>6</v>
      </c>
      <c r="D60" s="11"/>
      <c r="E60" s="34"/>
      <c r="F60" s="8">
        <f t="shared" ref="F60:I61" si="34">F61</f>
        <v>3942022.28</v>
      </c>
      <c r="G60" s="8">
        <f>G61</f>
        <v>7323019.2000000002</v>
      </c>
      <c r="H60" s="8">
        <f>H61</f>
        <v>7323019.2000000002</v>
      </c>
      <c r="I60" s="8">
        <f t="shared" si="34"/>
        <v>7323019.2000000002</v>
      </c>
      <c r="J60" s="12">
        <f t="shared" si="6"/>
        <v>100</v>
      </c>
      <c r="K60" s="12"/>
    </row>
    <row r="61" spans="1:11" ht="30" customHeight="1" x14ac:dyDescent="0.25">
      <c r="A61" s="4" t="s">
        <v>21</v>
      </c>
      <c r="B61" s="11">
        <v>51</v>
      </c>
      <c r="C61" s="11">
        <v>6</v>
      </c>
      <c r="D61" s="11" t="s">
        <v>68</v>
      </c>
      <c r="E61" s="34"/>
      <c r="F61" s="8">
        <f t="shared" si="34"/>
        <v>3942022.28</v>
      </c>
      <c r="G61" s="8">
        <f>G62</f>
        <v>7323019.2000000002</v>
      </c>
      <c r="H61" s="8">
        <f>H62</f>
        <v>7323019.2000000002</v>
      </c>
      <c r="I61" s="8">
        <f t="shared" si="34"/>
        <v>7323019.2000000002</v>
      </c>
      <c r="J61" s="12">
        <f t="shared" si="6"/>
        <v>100</v>
      </c>
      <c r="K61" s="12"/>
    </row>
    <row r="62" spans="1:11" ht="15" customHeight="1" x14ac:dyDescent="0.25">
      <c r="A62" s="9" t="s">
        <v>9</v>
      </c>
      <c r="B62" s="34">
        <v>51</v>
      </c>
      <c r="C62" s="34">
        <v>6</v>
      </c>
      <c r="D62" s="34">
        <v>19</v>
      </c>
      <c r="E62" s="34">
        <v>851</v>
      </c>
      <c r="F62" s="6">
        <v>3942022.28</v>
      </c>
      <c r="G62" s="6">
        <v>7323019.2000000002</v>
      </c>
      <c r="H62" s="6">
        <v>7323019.2000000002</v>
      </c>
      <c r="I62" s="6">
        <v>7323019.2000000002</v>
      </c>
      <c r="J62" s="12">
        <f t="shared" si="6"/>
        <v>100</v>
      </c>
      <c r="K62" s="12"/>
    </row>
    <row r="63" spans="1:11" ht="44.25" customHeight="1" x14ac:dyDescent="0.25">
      <c r="A63" s="4" t="s">
        <v>66</v>
      </c>
      <c r="B63" s="11">
        <v>51</v>
      </c>
      <c r="C63" s="11">
        <v>7</v>
      </c>
      <c r="D63" s="11"/>
      <c r="E63" s="34"/>
      <c r="F63" s="8">
        <f t="shared" ref="F63:I64" si="35">F64</f>
        <v>0</v>
      </c>
      <c r="G63" s="8">
        <f>G64</f>
        <v>0</v>
      </c>
      <c r="H63" s="8">
        <f>H64</f>
        <v>0</v>
      </c>
      <c r="I63" s="8">
        <f t="shared" si="35"/>
        <v>0</v>
      </c>
      <c r="J63" s="12" t="e">
        <f t="shared" si="6"/>
        <v>#DIV/0!</v>
      </c>
      <c r="K63" s="12"/>
    </row>
    <row r="64" spans="1:11" ht="31.5" customHeight="1" x14ac:dyDescent="0.25">
      <c r="A64" s="4" t="s">
        <v>67</v>
      </c>
      <c r="B64" s="11">
        <v>51</v>
      </c>
      <c r="C64" s="11">
        <v>7</v>
      </c>
      <c r="D64" s="11" t="s">
        <v>25</v>
      </c>
      <c r="E64" s="34"/>
      <c r="F64" s="8">
        <f t="shared" si="35"/>
        <v>0</v>
      </c>
      <c r="G64" s="8">
        <f>G65</f>
        <v>0</v>
      </c>
      <c r="H64" s="8">
        <f>H65</f>
        <v>0</v>
      </c>
      <c r="I64" s="8">
        <f t="shared" si="35"/>
        <v>0</v>
      </c>
      <c r="J64" s="12" t="e">
        <f t="shared" si="6"/>
        <v>#DIV/0!</v>
      </c>
      <c r="K64" s="12"/>
    </row>
    <row r="65" spans="1:12" ht="15" customHeight="1" x14ac:dyDescent="0.25">
      <c r="A65" s="9" t="s">
        <v>9</v>
      </c>
      <c r="B65" s="34">
        <v>51</v>
      </c>
      <c r="C65" s="34">
        <v>7</v>
      </c>
      <c r="D65" s="34">
        <v>21</v>
      </c>
      <c r="E65" s="34">
        <v>851</v>
      </c>
      <c r="F65" s="8">
        <v>0</v>
      </c>
      <c r="G65" s="8"/>
      <c r="H65" s="8"/>
      <c r="I65" s="8">
        <v>0</v>
      </c>
      <c r="J65" s="12" t="e">
        <f t="shared" si="6"/>
        <v>#DIV/0!</v>
      </c>
      <c r="K65" s="12"/>
    </row>
    <row r="66" spans="1:12" s="3" customFormat="1" ht="28.5" x14ac:dyDescent="0.25">
      <c r="A66" s="13" t="s">
        <v>43</v>
      </c>
      <c r="B66" s="35">
        <v>52</v>
      </c>
      <c r="C66" s="35"/>
      <c r="D66" s="35"/>
      <c r="E66" s="36"/>
      <c r="F66" s="14">
        <f t="shared" ref="F66" si="36">F71+F73+F75+F77+F79+F81+F85+F83+F87</f>
        <v>41932213</v>
      </c>
      <c r="G66" s="14">
        <f>G67+G69+G71+G73+G75+G77+G79+G81+G85+G83+G87</f>
        <v>224971832.78</v>
      </c>
      <c r="H66" s="14">
        <f>H67+H69+H71+H73+H75+H77+H79+H81+H85+H83+H87</f>
        <v>224971832.78</v>
      </c>
      <c r="I66" s="14">
        <f>I67+I69+I71+I73+I75+I77+I79+I81+I85+I83+I87</f>
        <v>45191284.510000005</v>
      </c>
      <c r="J66" s="19">
        <f t="shared" si="6"/>
        <v>20.08753004834724</v>
      </c>
      <c r="K66" s="19">
        <f t="shared" si="7"/>
        <v>107.77223827895752</v>
      </c>
      <c r="L66" s="32"/>
    </row>
    <row r="67" spans="1:12" x14ac:dyDescent="0.25">
      <c r="A67" s="7" t="s">
        <v>99</v>
      </c>
      <c r="B67" s="10" t="s">
        <v>83</v>
      </c>
      <c r="C67" s="10" t="s">
        <v>8</v>
      </c>
      <c r="D67" s="44" t="s">
        <v>101</v>
      </c>
      <c r="E67" s="15"/>
      <c r="F67" s="8"/>
      <c r="G67" s="8">
        <f>G68</f>
        <v>350729.29</v>
      </c>
      <c r="H67" s="8">
        <f>H68</f>
        <v>350729.29</v>
      </c>
      <c r="I67" s="8">
        <f>I68</f>
        <v>0</v>
      </c>
      <c r="J67" s="12">
        <f t="shared" ref="J67:J72" si="37">I67/H67*100</f>
        <v>0</v>
      </c>
      <c r="K67" s="12" t="e">
        <f t="shared" ref="K67:K72" si="38">I67/F67*100</f>
        <v>#DIV/0!</v>
      </c>
      <c r="L67" s="32"/>
    </row>
    <row r="68" spans="1:12" x14ac:dyDescent="0.25">
      <c r="A68" s="33" t="s">
        <v>100</v>
      </c>
      <c r="B68" s="10" t="s">
        <v>83</v>
      </c>
      <c r="C68" s="10" t="s">
        <v>8</v>
      </c>
      <c r="D68" s="44" t="s">
        <v>101</v>
      </c>
      <c r="E68" s="15">
        <v>852</v>
      </c>
      <c r="F68" s="8"/>
      <c r="G68" s="8">
        <v>350729.29</v>
      </c>
      <c r="H68" s="8">
        <v>350729.29</v>
      </c>
      <c r="I68" s="8"/>
      <c r="J68" s="12">
        <f t="shared" si="37"/>
        <v>0</v>
      </c>
      <c r="K68" s="12" t="e">
        <f t="shared" si="38"/>
        <v>#DIV/0!</v>
      </c>
      <c r="L68" s="32"/>
    </row>
    <row r="69" spans="1:12" ht="30" x14ac:dyDescent="0.25">
      <c r="A69" s="7" t="s">
        <v>102</v>
      </c>
      <c r="B69" s="10">
        <v>52</v>
      </c>
      <c r="C69" s="10">
        <v>0</v>
      </c>
      <c r="D69" s="44" t="s">
        <v>103</v>
      </c>
      <c r="E69" s="15"/>
      <c r="F69" s="8"/>
      <c r="G69" s="8">
        <f>G70</f>
        <v>225559.6</v>
      </c>
      <c r="H69" s="8">
        <f>H70</f>
        <v>225559.6</v>
      </c>
      <c r="I69" s="8">
        <f>I70</f>
        <v>0</v>
      </c>
      <c r="J69" s="12">
        <f t="shared" si="37"/>
        <v>0</v>
      </c>
      <c r="K69" s="12" t="e">
        <f t="shared" si="38"/>
        <v>#DIV/0!</v>
      </c>
      <c r="L69" s="32"/>
    </row>
    <row r="70" spans="1:12" x14ac:dyDescent="0.25">
      <c r="A70" s="33" t="s">
        <v>100</v>
      </c>
      <c r="B70" s="11">
        <v>52</v>
      </c>
      <c r="C70" s="11">
        <v>0</v>
      </c>
      <c r="D70" s="44" t="s">
        <v>103</v>
      </c>
      <c r="E70" s="15">
        <v>852</v>
      </c>
      <c r="F70" s="8"/>
      <c r="G70" s="8">
        <v>225559.6</v>
      </c>
      <c r="H70" s="8">
        <v>225559.6</v>
      </c>
      <c r="I70" s="8"/>
      <c r="J70" s="12">
        <f t="shared" si="37"/>
        <v>0</v>
      </c>
      <c r="K70" s="12" t="e">
        <f t="shared" si="38"/>
        <v>#DIV/0!</v>
      </c>
      <c r="L70" s="32"/>
    </row>
    <row r="71" spans="1:12" ht="30" x14ac:dyDescent="0.25">
      <c r="A71" s="4" t="s">
        <v>82</v>
      </c>
      <c r="B71" s="10" t="s">
        <v>83</v>
      </c>
      <c r="C71" s="10" t="s">
        <v>8</v>
      </c>
      <c r="D71" s="10" t="s">
        <v>84</v>
      </c>
      <c r="E71" s="37"/>
      <c r="F71" s="8">
        <f t="shared" ref="F71:I71" si="39">F72</f>
        <v>255090.24</v>
      </c>
      <c r="G71" s="8">
        <f t="shared" si="39"/>
        <v>1043866.34</v>
      </c>
      <c r="H71" s="8">
        <f t="shared" si="39"/>
        <v>1043866.34</v>
      </c>
      <c r="I71" s="8">
        <f t="shared" si="39"/>
        <v>166447.98000000001</v>
      </c>
      <c r="J71" s="12">
        <f t="shared" si="37"/>
        <v>15.945334533921271</v>
      </c>
      <c r="K71" s="12">
        <f t="shared" si="38"/>
        <v>65.250626601786095</v>
      </c>
      <c r="L71" s="32"/>
    </row>
    <row r="72" spans="1:12" s="3" customFormat="1" ht="30" x14ac:dyDescent="0.25">
      <c r="A72" s="4" t="s">
        <v>23</v>
      </c>
      <c r="B72" s="10" t="s">
        <v>83</v>
      </c>
      <c r="C72" s="10" t="s">
        <v>8</v>
      </c>
      <c r="D72" s="10" t="s">
        <v>84</v>
      </c>
      <c r="E72" s="37" t="s">
        <v>85</v>
      </c>
      <c r="F72" s="8">
        <v>255090.24</v>
      </c>
      <c r="G72" s="8">
        <v>1043866.34</v>
      </c>
      <c r="H72" s="8">
        <v>1043866.34</v>
      </c>
      <c r="I72" s="8">
        <v>166447.98000000001</v>
      </c>
      <c r="J72" s="12">
        <f t="shared" si="37"/>
        <v>15.945334533921271</v>
      </c>
      <c r="K72" s="12">
        <f t="shared" si="38"/>
        <v>65.250626601786095</v>
      </c>
      <c r="L72" s="32"/>
    </row>
    <row r="73" spans="1:12" ht="30" x14ac:dyDescent="0.25">
      <c r="A73" s="4" t="s">
        <v>22</v>
      </c>
      <c r="B73" s="10">
        <v>52</v>
      </c>
      <c r="C73" s="10">
        <v>0</v>
      </c>
      <c r="D73" s="11" t="s">
        <v>53</v>
      </c>
      <c r="E73" s="37"/>
      <c r="F73" s="8">
        <f t="shared" ref="F73:I73" si="40">F74</f>
        <v>3874641.36</v>
      </c>
      <c r="G73" s="8">
        <f t="shared" si="40"/>
        <v>24459442</v>
      </c>
      <c r="H73" s="8">
        <f t="shared" si="40"/>
        <v>24459442</v>
      </c>
      <c r="I73" s="8">
        <f t="shared" si="40"/>
        <v>4396224.4400000004</v>
      </c>
      <c r="J73" s="12">
        <f t="shared" si="6"/>
        <v>17.973527114804991</v>
      </c>
      <c r="K73" s="12">
        <f t="shared" si="7"/>
        <v>113.46145440413098</v>
      </c>
    </row>
    <row r="74" spans="1:12" ht="30" x14ac:dyDescent="0.25">
      <c r="A74" s="4" t="s">
        <v>23</v>
      </c>
      <c r="B74" s="11">
        <v>52</v>
      </c>
      <c r="C74" s="11">
        <v>0</v>
      </c>
      <c r="D74" s="11" t="s">
        <v>53</v>
      </c>
      <c r="E74" s="11">
        <v>852</v>
      </c>
      <c r="F74" s="6">
        <v>3874641.36</v>
      </c>
      <c r="G74" s="6">
        <v>24459442</v>
      </c>
      <c r="H74" s="6">
        <v>24459442</v>
      </c>
      <c r="I74" s="6">
        <v>4396224.4400000004</v>
      </c>
      <c r="J74" s="12">
        <f t="shared" si="6"/>
        <v>17.973527114804991</v>
      </c>
      <c r="K74" s="12">
        <f t="shared" si="7"/>
        <v>113.46145440413098</v>
      </c>
    </row>
    <row r="75" spans="1:12" ht="30" x14ac:dyDescent="0.25">
      <c r="A75" s="4" t="s">
        <v>65</v>
      </c>
      <c r="B75" s="11">
        <v>52</v>
      </c>
      <c r="C75" s="11">
        <v>0</v>
      </c>
      <c r="D75" s="10" t="s">
        <v>52</v>
      </c>
      <c r="E75" s="11"/>
      <c r="F75" s="8">
        <f t="shared" ref="F75:I75" si="41">F76</f>
        <v>34426538.670000002</v>
      </c>
      <c r="G75" s="8">
        <f t="shared" si="41"/>
        <v>175637282.55000001</v>
      </c>
      <c r="H75" s="8">
        <f t="shared" si="41"/>
        <v>175637282.55000001</v>
      </c>
      <c r="I75" s="8">
        <f t="shared" si="41"/>
        <v>37383192.840000004</v>
      </c>
      <c r="J75" s="12">
        <f t="shared" si="6"/>
        <v>21.284315207597135</v>
      </c>
      <c r="K75" s="12">
        <f t="shared" si="7"/>
        <v>108.58829927208595</v>
      </c>
    </row>
    <row r="76" spans="1:12" ht="30" x14ac:dyDescent="0.25">
      <c r="A76" s="4" t="s">
        <v>23</v>
      </c>
      <c r="B76" s="11">
        <v>52</v>
      </c>
      <c r="C76" s="11">
        <v>0</v>
      </c>
      <c r="D76" s="11" t="s">
        <v>52</v>
      </c>
      <c r="E76" s="11">
        <v>852</v>
      </c>
      <c r="F76" s="6">
        <v>34426538.670000002</v>
      </c>
      <c r="G76" s="6">
        <v>175637282.55000001</v>
      </c>
      <c r="H76" s="6">
        <v>175637282.55000001</v>
      </c>
      <c r="I76" s="6">
        <v>37383192.840000004</v>
      </c>
      <c r="J76" s="12">
        <f t="shared" si="6"/>
        <v>21.284315207597135</v>
      </c>
      <c r="K76" s="12">
        <f t="shared" si="7"/>
        <v>108.58829927208595</v>
      </c>
    </row>
    <row r="77" spans="1:12" ht="17.25" customHeight="1" x14ac:dyDescent="0.25">
      <c r="A77" s="4" t="s">
        <v>24</v>
      </c>
      <c r="B77" s="11">
        <v>52</v>
      </c>
      <c r="C77" s="11">
        <v>0</v>
      </c>
      <c r="D77" s="10" t="s">
        <v>64</v>
      </c>
      <c r="E77" s="11"/>
      <c r="F77" s="8">
        <f t="shared" ref="F77:I77" si="42">F78</f>
        <v>903600</v>
      </c>
      <c r="G77" s="8">
        <f t="shared" si="42"/>
        <v>3746400</v>
      </c>
      <c r="H77" s="8">
        <f t="shared" si="42"/>
        <v>3746400</v>
      </c>
      <c r="I77" s="8">
        <f t="shared" si="42"/>
        <v>888200</v>
      </c>
      <c r="J77" s="12">
        <f t="shared" si="6"/>
        <v>23.708093102711935</v>
      </c>
      <c r="K77" s="12">
        <f t="shared" si="7"/>
        <v>98.295706064630366</v>
      </c>
    </row>
    <row r="78" spans="1:12" ht="30" x14ac:dyDescent="0.25">
      <c r="A78" s="4" t="s">
        <v>23</v>
      </c>
      <c r="B78" s="11">
        <v>52</v>
      </c>
      <c r="C78" s="11">
        <v>0</v>
      </c>
      <c r="D78" s="11" t="s">
        <v>64</v>
      </c>
      <c r="E78" s="11">
        <v>852</v>
      </c>
      <c r="F78" s="6">
        <v>903600</v>
      </c>
      <c r="G78" s="6">
        <v>3746400</v>
      </c>
      <c r="H78" s="6">
        <v>3746400</v>
      </c>
      <c r="I78" s="6">
        <v>888200</v>
      </c>
      <c r="J78" s="12">
        <f t="shared" si="6"/>
        <v>23.708093102711935</v>
      </c>
      <c r="K78" s="12">
        <f t="shared" si="7"/>
        <v>98.295706064630366</v>
      </c>
    </row>
    <row r="79" spans="1:12" ht="15" customHeight="1" x14ac:dyDescent="0.25">
      <c r="A79" s="4" t="s">
        <v>63</v>
      </c>
      <c r="B79" s="11">
        <v>52</v>
      </c>
      <c r="C79" s="11">
        <v>0</v>
      </c>
      <c r="D79" s="10" t="s">
        <v>62</v>
      </c>
      <c r="E79" s="11"/>
      <c r="F79" s="8">
        <f t="shared" ref="F79:I79" si="43">F80</f>
        <v>1202435.26</v>
      </c>
      <c r="G79" s="8">
        <f t="shared" si="43"/>
        <v>7421400</v>
      </c>
      <c r="H79" s="8">
        <f t="shared" si="43"/>
        <v>7421400</v>
      </c>
      <c r="I79" s="8">
        <f t="shared" si="43"/>
        <v>1185594.06</v>
      </c>
      <c r="J79" s="12">
        <f t="shared" si="6"/>
        <v>15.975342388228636</v>
      </c>
      <c r="K79" s="12">
        <f t="shared" si="7"/>
        <v>98.59940900269342</v>
      </c>
    </row>
    <row r="80" spans="1:12" ht="30" x14ac:dyDescent="0.25">
      <c r="A80" s="4" t="s">
        <v>23</v>
      </c>
      <c r="B80" s="11">
        <v>52</v>
      </c>
      <c r="C80" s="11">
        <v>0</v>
      </c>
      <c r="D80" s="11" t="s">
        <v>62</v>
      </c>
      <c r="E80" s="11">
        <v>852</v>
      </c>
      <c r="F80" s="8">
        <v>1202435.26</v>
      </c>
      <c r="G80" s="8">
        <v>7421400</v>
      </c>
      <c r="H80" s="8">
        <v>7421400</v>
      </c>
      <c r="I80" s="8">
        <v>1185594.06</v>
      </c>
      <c r="J80" s="12">
        <f t="shared" si="6"/>
        <v>15.975342388228636</v>
      </c>
      <c r="K80" s="12">
        <f t="shared" si="7"/>
        <v>98.59940900269342</v>
      </c>
    </row>
    <row r="81" spans="1:11" ht="30.75" customHeight="1" x14ac:dyDescent="0.25">
      <c r="A81" s="4" t="s">
        <v>61</v>
      </c>
      <c r="B81" s="11">
        <v>52</v>
      </c>
      <c r="C81" s="11">
        <v>0</v>
      </c>
      <c r="D81" s="10" t="s">
        <v>60</v>
      </c>
      <c r="E81" s="11"/>
      <c r="F81" s="8">
        <f t="shared" ref="F81:I81" si="44">F82</f>
        <v>0</v>
      </c>
      <c r="G81" s="8">
        <f t="shared" si="44"/>
        <v>2592000</v>
      </c>
      <c r="H81" s="8">
        <f t="shared" si="44"/>
        <v>2592000</v>
      </c>
      <c r="I81" s="8">
        <f t="shared" si="44"/>
        <v>0</v>
      </c>
      <c r="J81" s="12"/>
      <c r="K81" s="12"/>
    </row>
    <row r="82" spans="1:11" ht="30" customHeight="1" x14ac:dyDescent="0.25">
      <c r="A82" s="4" t="s">
        <v>23</v>
      </c>
      <c r="B82" s="11">
        <v>52</v>
      </c>
      <c r="C82" s="11">
        <v>0</v>
      </c>
      <c r="D82" s="11" t="s">
        <v>60</v>
      </c>
      <c r="E82" s="11">
        <v>852</v>
      </c>
      <c r="F82" s="6">
        <v>0</v>
      </c>
      <c r="G82" s="6">
        <v>2592000</v>
      </c>
      <c r="H82" s="6">
        <v>2592000</v>
      </c>
      <c r="I82" s="6">
        <v>0</v>
      </c>
      <c r="J82" s="12"/>
      <c r="K82" s="12"/>
    </row>
    <row r="83" spans="1:11" x14ac:dyDescent="0.25">
      <c r="A83" s="16" t="s">
        <v>27</v>
      </c>
      <c r="B83" s="11">
        <v>52</v>
      </c>
      <c r="C83" s="11">
        <v>0</v>
      </c>
      <c r="D83" s="10" t="s">
        <v>59</v>
      </c>
      <c r="E83" s="11"/>
      <c r="F83" s="8">
        <f t="shared" ref="F83:I83" si="45">F84</f>
        <v>0</v>
      </c>
      <c r="G83" s="8">
        <f t="shared" si="45"/>
        <v>587880</v>
      </c>
      <c r="H83" s="8">
        <f t="shared" si="45"/>
        <v>587880</v>
      </c>
      <c r="I83" s="8">
        <f t="shared" si="45"/>
        <v>0</v>
      </c>
      <c r="J83" s="12">
        <f t="shared" ref="J83:J86" si="46">I83/H83*100</f>
        <v>0</v>
      </c>
      <c r="K83" s="12"/>
    </row>
    <row r="84" spans="1:11" ht="30" x14ac:dyDescent="0.25">
      <c r="A84" s="4" t="s">
        <v>23</v>
      </c>
      <c r="B84" s="11">
        <v>52</v>
      </c>
      <c r="C84" s="11">
        <v>0</v>
      </c>
      <c r="D84" s="11" t="s">
        <v>59</v>
      </c>
      <c r="E84" s="11">
        <v>852</v>
      </c>
      <c r="F84" s="6">
        <v>0</v>
      </c>
      <c r="G84" s="6">
        <v>587880</v>
      </c>
      <c r="H84" s="6">
        <v>587880</v>
      </c>
      <c r="I84" s="6">
        <v>0</v>
      </c>
      <c r="J84" s="12">
        <f t="shared" si="46"/>
        <v>0</v>
      </c>
      <c r="K84" s="12"/>
    </row>
    <row r="85" spans="1:11" x14ac:dyDescent="0.25">
      <c r="A85" s="4" t="s">
        <v>26</v>
      </c>
      <c r="B85" s="11">
        <v>52</v>
      </c>
      <c r="C85" s="11">
        <v>0</v>
      </c>
      <c r="D85" s="10" t="s">
        <v>58</v>
      </c>
      <c r="E85" s="11"/>
      <c r="F85" s="8">
        <f t="shared" ref="F85:I85" si="47">F86</f>
        <v>7147</v>
      </c>
      <c r="G85" s="8">
        <f t="shared" si="47"/>
        <v>263845</v>
      </c>
      <c r="H85" s="8">
        <f t="shared" si="47"/>
        <v>263845</v>
      </c>
      <c r="I85" s="8">
        <f t="shared" si="47"/>
        <v>73020.55</v>
      </c>
      <c r="J85" s="12">
        <f t="shared" si="46"/>
        <v>27.675548143796547</v>
      </c>
      <c r="K85" s="12"/>
    </row>
    <row r="86" spans="1:11" ht="30" x14ac:dyDescent="0.25">
      <c r="A86" s="4" t="s">
        <v>23</v>
      </c>
      <c r="B86" s="11">
        <v>52</v>
      </c>
      <c r="C86" s="11">
        <v>0</v>
      </c>
      <c r="D86" s="11" t="s">
        <v>58</v>
      </c>
      <c r="E86" s="11">
        <v>852</v>
      </c>
      <c r="F86" s="6">
        <v>7147</v>
      </c>
      <c r="G86" s="6">
        <v>263845</v>
      </c>
      <c r="H86" s="6">
        <v>263845</v>
      </c>
      <c r="I86" s="6">
        <v>73020.55</v>
      </c>
      <c r="J86" s="12">
        <f t="shared" si="46"/>
        <v>27.675548143796547</v>
      </c>
      <c r="K86" s="12"/>
    </row>
    <row r="87" spans="1:11" ht="33" customHeight="1" x14ac:dyDescent="0.25">
      <c r="A87" s="4" t="s">
        <v>57</v>
      </c>
      <c r="B87" s="11">
        <v>52</v>
      </c>
      <c r="C87" s="11">
        <v>0</v>
      </c>
      <c r="D87" s="10" t="s">
        <v>56</v>
      </c>
      <c r="E87" s="11"/>
      <c r="F87" s="8">
        <f t="shared" ref="F87:I87" si="48">F88</f>
        <v>1262760.47</v>
      </c>
      <c r="G87" s="8">
        <f t="shared" si="48"/>
        <v>8643428</v>
      </c>
      <c r="H87" s="8">
        <f t="shared" si="48"/>
        <v>8643428</v>
      </c>
      <c r="I87" s="8">
        <f t="shared" si="48"/>
        <v>1098604.6399999999</v>
      </c>
      <c r="J87" s="12">
        <f t="shared" ref="J87:J99" si="49">I87/H87*100</f>
        <v>12.71028855680871</v>
      </c>
      <c r="K87" s="12">
        <f t="shared" ref="K87:K99" si="50">I87/F87*100</f>
        <v>87.000240037605863</v>
      </c>
    </row>
    <row r="88" spans="1:11" ht="30" customHeight="1" x14ac:dyDescent="0.25">
      <c r="A88" s="4" t="s">
        <v>23</v>
      </c>
      <c r="B88" s="11">
        <v>52</v>
      </c>
      <c r="C88" s="11">
        <v>0</v>
      </c>
      <c r="D88" s="11" t="s">
        <v>56</v>
      </c>
      <c r="E88" s="11">
        <v>852</v>
      </c>
      <c r="F88" s="6">
        <v>1262760.47</v>
      </c>
      <c r="G88" s="6">
        <v>8643428</v>
      </c>
      <c r="H88" s="6">
        <v>8643428</v>
      </c>
      <c r="I88" s="6">
        <v>1098604.6399999999</v>
      </c>
      <c r="J88" s="12">
        <f t="shared" si="49"/>
        <v>12.71028855680871</v>
      </c>
      <c r="K88" s="12">
        <f t="shared" si="50"/>
        <v>87.000240037605863</v>
      </c>
    </row>
    <row r="89" spans="1:11" s="3" customFormat="1" ht="28.5" x14ac:dyDescent="0.25">
      <c r="A89" s="17" t="s">
        <v>51</v>
      </c>
      <c r="B89" s="18">
        <v>53</v>
      </c>
      <c r="C89" s="18"/>
      <c r="D89" s="18"/>
      <c r="E89" s="18"/>
      <c r="F89" s="14">
        <f t="shared" ref="F89:G89" si="51">F90+F92</f>
        <v>2446540.6799999997</v>
      </c>
      <c r="G89" s="14">
        <f t="shared" si="51"/>
        <v>13054600</v>
      </c>
      <c r="H89" s="14">
        <f t="shared" ref="H89" si="52">H90+H92</f>
        <v>13054600</v>
      </c>
      <c r="I89" s="14">
        <f t="shared" ref="I89" si="53">I90+I92</f>
        <v>2582839.31</v>
      </c>
      <c r="J89" s="19">
        <f t="shared" si="49"/>
        <v>19.78489812020284</v>
      </c>
      <c r="K89" s="19">
        <f t="shared" si="50"/>
        <v>105.57107556453957</v>
      </c>
    </row>
    <row r="90" spans="1:11" ht="45" x14ac:dyDescent="0.25">
      <c r="A90" s="16" t="s">
        <v>55</v>
      </c>
      <c r="B90" s="11">
        <v>53</v>
      </c>
      <c r="C90" s="11">
        <v>0</v>
      </c>
      <c r="D90" s="11" t="s">
        <v>53</v>
      </c>
      <c r="E90" s="11"/>
      <c r="F90" s="8">
        <v>1353711.68</v>
      </c>
      <c r="G90" s="8">
        <f>G91</f>
        <v>6714600</v>
      </c>
      <c r="H90" s="8">
        <f>H91</f>
        <v>6714600</v>
      </c>
      <c r="I90" s="8">
        <f>I91</f>
        <v>1275838.31</v>
      </c>
      <c r="J90" s="12">
        <f t="shared" si="49"/>
        <v>19.000957763679146</v>
      </c>
      <c r="K90" s="12">
        <f t="shared" si="50"/>
        <v>94.247418327660455</v>
      </c>
    </row>
    <row r="91" spans="1:11" ht="20.25" customHeight="1" x14ac:dyDescent="0.25">
      <c r="A91" s="4" t="s">
        <v>28</v>
      </c>
      <c r="B91" s="11">
        <v>53</v>
      </c>
      <c r="C91" s="11">
        <v>0</v>
      </c>
      <c r="D91" s="10" t="s">
        <v>53</v>
      </c>
      <c r="E91" s="11">
        <v>853</v>
      </c>
      <c r="F91" s="6">
        <v>1311810.8799999999</v>
      </c>
      <c r="G91" s="6">
        <v>6714600</v>
      </c>
      <c r="H91" s="6">
        <v>6714600</v>
      </c>
      <c r="I91" s="6">
        <v>1275838.31</v>
      </c>
      <c r="J91" s="12">
        <f t="shared" si="49"/>
        <v>19.000957763679146</v>
      </c>
      <c r="K91" s="12">
        <f t="shared" si="50"/>
        <v>97.257792983086105</v>
      </c>
    </row>
    <row r="92" spans="1:11" ht="30" x14ac:dyDescent="0.25">
      <c r="A92" s="4" t="s">
        <v>54</v>
      </c>
      <c r="B92" s="11">
        <v>53</v>
      </c>
      <c r="C92" s="11">
        <v>0</v>
      </c>
      <c r="D92" s="11" t="s">
        <v>52</v>
      </c>
      <c r="E92" s="11"/>
      <c r="F92" s="8">
        <v>1092829</v>
      </c>
      <c r="G92" s="8">
        <f>G93</f>
        <v>6340000</v>
      </c>
      <c r="H92" s="8">
        <f>H93</f>
        <v>6340000</v>
      </c>
      <c r="I92" s="8">
        <f>I93</f>
        <v>1307001</v>
      </c>
      <c r="J92" s="12">
        <f t="shared" si="49"/>
        <v>20.615157728706624</v>
      </c>
      <c r="K92" s="12">
        <f t="shared" si="50"/>
        <v>119.59794258754116</v>
      </c>
    </row>
    <row r="93" spans="1:11" ht="15" customHeight="1" x14ac:dyDescent="0.25">
      <c r="A93" s="4" t="s">
        <v>28</v>
      </c>
      <c r="B93" s="11">
        <v>53</v>
      </c>
      <c r="C93" s="11">
        <v>0</v>
      </c>
      <c r="D93" s="10" t="s">
        <v>52</v>
      </c>
      <c r="E93" s="11">
        <v>853</v>
      </c>
      <c r="F93" s="6">
        <v>589749</v>
      </c>
      <c r="G93" s="6">
        <v>6340000</v>
      </c>
      <c r="H93" s="6">
        <v>6340000</v>
      </c>
      <c r="I93" s="6">
        <v>1307001</v>
      </c>
      <c r="J93" s="12">
        <f t="shared" si="49"/>
        <v>20.615157728706624</v>
      </c>
      <c r="K93" s="12">
        <f t="shared" si="50"/>
        <v>221.61987557418493</v>
      </c>
    </row>
    <row r="94" spans="1:11" s="3" customFormat="1" x14ac:dyDescent="0.25">
      <c r="A94" s="31" t="s">
        <v>29</v>
      </c>
      <c r="B94" s="18">
        <v>70</v>
      </c>
      <c r="C94" s="11"/>
      <c r="D94" s="10"/>
      <c r="E94" s="10"/>
      <c r="F94" s="14">
        <f t="shared" ref="F94:G94" si="54">F95+F96+F97+F98</f>
        <v>212452.59999999998</v>
      </c>
      <c r="G94" s="14">
        <f t="shared" si="54"/>
        <v>2287661</v>
      </c>
      <c r="H94" s="14">
        <f t="shared" ref="H94" si="55">H95+H96+H97+H98</f>
        <v>2287661</v>
      </c>
      <c r="I94" s="14">
        <f t="shared" ref="I94" si="56">I95+I96+I97+I98</f>
        <v>264280.8</v>
      </c>
      <c r="J94" s="19">
        <f t="shared" si="49"/>
        <v>11.55244592621022</v>
      </c>
      <c r="K94" s="19">
        <f t="shared" si="50"/>
        <v>124.39518273723176</v>
      </c>
    </row>
    <row r="95" spans="1:11" x14ac:dyDescent="0.25">
      <c r="A95" s="15" t="s">
        <v>9</v>
      </c>
      <c r="B95" s="11">
        <v>70</v>
      </c>
      <c r="C95" s="11">
        <v>0</v>
      </c>
      <c r="D95" s="10" t="s">
        <v>30</v>
      </c>
      <c r="E95" s="10">
        <v>851</v>
      </c>
      <c r="F95" s="6">
        <v>0</v>
      </c>
      <c r="G95" s="6">
        <v>120961</v>
      </c>
      <c r="H95" s="6">
        <v>120961</v>
      </c>
      <c r="I95" s="6">
        <v>40000</v>
      </c>
      <c r="J95" s="12"/>
      <c r="K95" s="12" t="e">
        <f t="shared" si="50"/>
        <v>#DIV/0!</v>
      </c>
    </row>
    <row r="96" spans="1:11" x14ac:dyDescent="0.25">
      <c r="A96" s="4" t="s">
        <v>28</v>
      </c>
      <c r="B96" s="11">
        <v>70</v>
      </c>
      <c r="C96" s="11">
        <v>0</v>
      </c>
      <c r="D96" s="10" t="s">
        <v>30</v>
      </c>
      <c r="E96" s="10">
        <v>853</v>
      </c>
      <c r="F96" s="6">
        <v>0</v>
      </c>
      <c r="G96" s="6">
        <v>960000</v>
      </c>
      <c r="H96" s="6">
        <v>960000</v>
      </c>
      <c r="I96" s="6">
        <v>0</v>
      </c>
      <c r="J96" s="12"/>
      <c r="K96" s="12"/>
    </row>
    <row r="97" spans="1:11" ht="14.25" customHeight="1" x14ac:dyDescent="0.25">
      <c r="A97" s="15" t="s">
        <v>31</v>
      </c>
      <c r="B97" s="10">
        <v>70</v>
      </c>
      <c r="C97" s="10">
        <v>0</v>
      </c>
      <c r="D97" s="10" t="s">
        <v>30</v>
      </c>
      <c r="E97" s="10">
        <v>854</v>
      </c>
      <c r="F97" s="6">
        <v>82733.31</v>
      </c>
      <c r="G97" s="6">
        <v>408000</v>
      </c>
      <c r="H97" s="6">
        <v>408000</v>
      </c>
      <c r="I97" s="6">
        <v>60316.84</v>
      </c>
      <c r="J97" s="12">
        <f t="shared" si="49"/>
        <v>14.783539215686273</v>
      </c>
      <c r="K97" s="12">
        <f t="shared" si="50"/>
        <v>72.905145460758177</v>
      </c>
    </row>
    <row r="98" spans="1:11" ht="15" customHeight="1" x14ac:dyDescent="0.25">
      <c r="A98" s="7" t="s">
        <v>32</v>
      </c>
      <c r="B98" s="11">
        <v>70</v>
      </c>
      <c r="C98" s="11">
        <v>0</v>
      </c>
      <c r="D98" s="10" t="s">
        <v>30</v>
      </c>
      <c r="E98" s="11">
        <v>857</v>
      </c>
      <c r="F98" s="6">
        <v>129719.29</v>
      </c>
      <c r="G98" s="6">
        <v>798700</v>
      </c>
      <c r="H98" s="6">
        <v>798700</v>
      </c>
      <c r="I98" s="6">
        <v>163963.96</v>
      </c>
      <c r="J98" s="12">
        <f t="shared" si="49"/>
        <v>20.528854388381117</v>
      </c>
      <c r="K98" s="12">
        <f t="shared" si="50"/>
        <v>126.39905753415704</v>
      </c>
    </row>
    <row r="99" spans="1:11" s="3" customFormat="1" ht="21" customHeight="1" x14ac:dyDescent="0.25">
      <c r="A99" s="20" t="s">
        <v>33</v>
      </c>
      <c r="B99" s="38"/>
      <c r="C99" s="38"/>
      <c r="D99" s="38"/>
      <c r="E99" s="38"/>
      <c r="F99" s="14">
        <f>F5+F66+F89+F94</f>
        <v>68773553.199999988</v>
      </c>
      <c r="G99" s="14">
        <f>G5+G66+G89+G94</f>
        <v>528404650.61000001</v>
      </c>
      <c r="H99" s="14">
        <f>H5+H66+H89+H94</f>
        <v>528404650.61000001</v>
      </c>
      <c r="I99" s="14">
        <f>I5+I66+I89+I94</f>
        <v>74882100.600000009</v>
      </c>
      <c r="J99" s="19">
        <f t="shared" si="49"/>
        <v>14.171355326557922</v>
      </c>
      <c r="K99" s="19">
        <f t="shared" si="50"/>
        <v>108.88211691234827</v>
      </c>
    </row>
    <row r="100" spans="1:11" ht="8.25" customHeight="1" x14ac:dyDescent="0.25"/>
    <row r="101" spans="1:11" ht="47.25" x14ac:dyDescent="0.25">
      <c r="A101" s="22" t="s">
        <v>50</v>
      </c>
      <c r="B101" s="39"/>
      <c r="C101" s="39"/>
      <c r="D101" s="39"/>
      <c r="E101" s="39"/>
      <c r="F101" s="23"/>
      <c r="I101" s="23" t="s">
        <v>34</v>
      </c>
    </row>
    <row r="102" spans="1:11" x14ac:dyDescent="0.25">
      <c r="A102" s="24"/>
      <c r="B102" s="40"/>
      <c r="C102" s="40"/>
      <c r="D102" s="40"/>
      <c r="E102" s="40"/>
      <c r="F102"/>
      <c r="G102"/>
    </row>
    <row r="103" spans="1:11" x14ac:dyDescent="0.25">
      <c r="A103" s="24" t="s">
        <v>35</v>
      </c>
      <c r="B103" s="40"/>
      <c r="C103" s="40"/>
      <c r="D103" s="40"/>
      <c r="E103" s="40"/>
      <c r="F103"/>
      <c r="G103"/>
    </row>
    <row r="104" spans="1:11" x14ac:dyDescent="0.25">
      <c r="A104" s="24" t="s">
        <v>36</v>
      </c>
      <c r="B104" s="40"/>
      <c r="C104" s="40"/>
      <c r="D104" s="40"/>
      <c r="E104" s="40"/>
      <c r="F104"/>
      <c r="G104" s="25"/>
      <c r="H104" s="25"/>
      <c r="I104" s="25"/>
    </row>
    <row r="105" spans="1:11" x14ac:dyDescent="0.25">
      <c r="F105" s="26"/>
      <c r="G105" s="26"/>
      <c r="H105" s="26"/>
      <c r="I105" s="26"/>
    </row>
    <row r="107" spans="1:11" x14ac:dyDescent="0.25">
      <c r="G107" s="26"/>
      <c r="H107" s="26"/>
      <c r="I107" s="26"/>
    </row>
    <row r="109" spans="1:11" x14ac:dyDescent="0.25">
      <c r="B109" s="42"/>
      <c r="C109" s="42"/>
      <c r="D109" s="42"/>
      <c r="E109" s="42"/>
      <c r="G109" s="26"/>
      <c r="H109" s="26"/>
      <c r="I109" s="26"/>
      <c r="J109" s="1"/>
      <c r="K109" s="1"/>
    </row>
  </sheetData>
  <mergeCells count="13"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" right="0" top="0.62992125984251968" bottom="0.31496062992125984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2024-05-07T09:29:31Z</dcterms:modified>
</cp:coreProperties>
</file>