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activeTab="1"/>
  </bookViews>
  <sheets>
    <sheet name="ВС" sheetId="1" r:id="rId1"/>
    <sheet name="ПС" sheetId="2" r:id="rId2"/>
  </sheets>
  <definedNames>
    <definedName name="_xlnm.Print_Titles" localSheetId="0">ВС!$4:$4</definedName>
    <definedName name="_xlnm.Print_Titles" localSheetId="1">ПС!$4:$4</definedName>
  </definedNames>
  <calcPr calcId="145621" iterate="1"/>
</workbook>
</file>

<file path=xl/calcChain.xml><?xml version="1.0" encoding="utf-8"?>
<calcChain xmlns="http://schemas.openxmlformats.org/spreadsheetml/2006/main">
  <c r="I31" i="2" l="1"/>
  <c r="J30" i="2"/>
  <c r="K30" i="2"/>
  <c r="I30" i="2"/>
  <c r="J32" i="2"/>
  <c r="K32" i="2"/>
  <c r="I32" i="2"/>
  <c r="I39" i="2"/>
  <c r="J38" i="2"/>
  <c r="K38" i="2"/>
  <c r="I38" i="2"/>
  <c r="J40" i="2"/>
  <c r="K40" i="2"/>
  <c r="I40" i="2"/>
  <c r="J46" i="2"/>
  <c r="K46" i="2"/>
  <c r="J48" i="2"/>
  <c r="K48" i="2"/>
  <c r="I47" i="2"/>
  <c r="I46" i="2"/>
  <c r="I48" i="2"/>
  <c r="J7" i="2"/>
  <c r="K7" i="2"/>
  <c r="I7" i="2"/>
  <c r="K24" i="2"/>
  <c r="K23" i="2" s="1"/>
  <c r="J24" i="2"/>
  <c r="J23" i="2" s="1"/>
  <c r="I24" i="2"/>
  <c r="I23" i="2" s="1"/>
  <c r="K21" i="2"/>
  <c r="K20" i="2" s="1"/>
  <c r="J21" i="2"/>
  <c r="J20" i="2" s="1"/>
  <c r="I21" i="2"/>
  <c r="I20" i="2" s="1"/>
  <c r="K18" i="2"/>
  <c r="K17" i="2" s="1"/>
  <c r="J18" i="2"/>
  <c r="J17" i="2" s="1"/>
  <c r="I18" i="2"/>
  <c r="I17" i="2" s="1"/>
  <c r="L14" i="2"/>
  <c r="L15" i="2"/>
  <c r="L16" i="2"/>
  <c r="L18" i="2"/>
  <c r="L19" i="2"/>
  <c r="L22" i="2"/>
  <c r="L25" i="2"/>
  <c r="K15" i="2"/>
  <c r="K14" i="2" s="1"/>
  <c r="J15" i="2"/>
  <c r="J14" i="2" s="1"/>
  <c r="I15" i="2"/>
  <c r="I14" i="2" s="1"/>
  <c r="K7" i="1"/>
  <c r="L7" i="1"/>
  <c r="J7" i="1"/>
  <c r="J20" i="1"/>
  <c r="K20" i="1"/>
  <c r="J21" i="1"/>
  <c r="K21" i="1"/>
  <c r="L21" i="1"/>
  <c r="L20" i="1" s="1"/>
  <c r="K23" i="1"/>
  <c r="L23" i="1"/>
  <c r="J24" i="1"/>
  <c r="J23" i="1" s="1"/>
  <c r="K24" i="1"/>
  <c r="L24" i="1"/>
  <c r="M25" i="1"/>
  <c r="M22" i="1"/>
  <c r="M19" i="1"/>
  <c r="L18" i="1"/>
  <c r="L17" i="1" s="1"/>
  <c r="K18" i="1"/>
  <c r="K17" i="1" s="1"/>
  <c r="J18" i="1"/>
  <c r="J17" i="1" s="1"/>
  <c r="M16" i="1"/>
  <c r="L15" i="1"/>
  <c r="K15" i="1"/>
  <c r="K14" i="1" s="1"/>
  <c r="J15" i="1"/>
  <c r="J14" i="1" s="1"/>
  <c r="L23" i="2" l="1"/>
  <c r="L24" i="2"/>
  <c r="L20" i="2"/>
  <c r="L21" i="2"/>
  <c r="L17" i="2"/>
  <c r="M24" i="1"/>
  <c r="M23" i="1"/>
  <c r="M15" i="1"/>
  <c r="L14" i="1"/>
  <c r="M14" i="1" s="1"/>
  <c r="M21" i="1"/>
  <c r="M20" i="1"/>
  <c r="M17" i="1"/>
  <c r="M18" i="1"/>
  <c r="L10" i="2"/>
  <c r="K9" i="2"/>
  <c r="K8" i="2" s="1"/>
  <c r="J9" i="2"/>
  <c r="J8" i="2" s="1"/>
  <c r="I9" i="2"/>
  <c r="I8" i="2" s="1"/>
  <c r="M10" i="1"/>
  <c r="L9" i="1"/>
  <c r="K9" i="1"/>
  <c r="K8" i="1" s="1"/>
  <c r="J9" i="1"/>
  <c r="J8" i="1" s="1"/>
  <c r="M9" i="1" l="1"/>
  <c r="L9" i="2"/>
  <c r="L8" i="2"/>
  <c r="L8" i="1"/>
  <c r="M8" i="1" s="1"/>
  <c r="J45" i="1" l="1"/>
  <c r="J31" i="1"/>
  <c r="L54" i="2" l="1"/>
  <c r="J53" i="2"/>
  <c r="J52" i="2" s="1"/>
  <c r="K53" i="2"/>
  <c r="K52" i="2" s="1"/>
  <c r="K51" i="2" s="1"/>
  <c r="K50" i="2" s="1"/>
  <c r="K49" i="2" s="1"/>
  <c r="I53" i="2"/>
  <c r="I52" i="2" s="1"/>
  <c r="I51" i="2" s="1"/>
  <c r="I50" i="2" s="1"/>
  <c r="I49" i="2" s="1"/>
  <c r="L53" i="2" l="1"/>
  <c r="J51" i="2"/>
  <c r="L52" i="2"/>
  <c r="K51" i="1"/>
  <c r="K50" i="1" s="1"/>
  <c r="K49" i="1" s="1"/>
  <c r="K48" i="1" s="1"/>
  <c r="K47" i="1" s="1"/>
  <c r="L51" i="1"/>
  <c r="L50" i="1" s="1"/>
  <c r="L49" i="1" s="1"/>
  <c r="L48" i="1" s="1"/>
  <c r="L47" i="1" s="1"/>
  <c r="J51" i="1"/>
  <c r="J50" i="1" s="1"/>
  <c r="J50" i="2" l="1"/>
  <c r="L51" i="2"/>
  <c r="J49" i="1"/>
  <c r="M50" i="1"/>
  <c r="M51" i="1"/>
  <c r="L30" i="2"/>
  <c r="L32" i="2"/>
  <c r="L38" i="2"/>
  <c r="L40" i="2"/>
  <c r="L46" i="2"/>
  <c r="L48" i="2"/>
  <c r="L59" i="2"/>
  <c r="L13" i="2"/>
  <c r="J49" i="2" l="1"/>
  <c r="L49" i="2" s="1"/>
  <c r="L50" i="2"/>
  <c r="M49" i="1"/>
  <c r="J48" i="1"/>
  <c r="J31" i="2"/>
  <c r="K31" i="2"/>
  <c r="K29" i="2"/>
  <c r="I29" i="2"/>
  <c r="J29" i="2"/>
  <c r="K58" i="2"/>
  <c r="J58" i="2"/>
  <c r="J57" i="2" s="1"/>
  <c r="J56" i="2" s="1"/>
  <c r="J55" i="2" s="1"/>
  <c r="I58" i="2"/>
  <c r="I57" i="2" s="1"/>
  <c r="I56" i="2" s="1"/>
  <c r="I55" i="2" s="1"/>
  <c r="K47" i="2"/>
  <c r="J47" i="2"/>
  <c r="J45" i="2"/>
  <c r="I45" i="2"/>
  <c r="K45" i="2"/>
  <c r="K39" i="2"/>
  <c r="J39" i="2"/>
  <c r="J37" i="2"/>
  <c r="J36" i="2" s="1"/>
  <c r="J35" i="2" s="1"/>
  <c r="K37" i="2"/>
  <c r="K36" i="2" s="1"/>
  <c r="K35" i="2" s="1"/>
  <c r="I37" i="2"/>
  <c r="K12" i="2"/>
  <c r="J12" i="2"/>
  <c r="J11" i="2" s="1"/>
  <c r="I12" i="2"/>
  <c r="I11" i="2" s="1"/>
  <c r="I44" i="2" l="1"/>
  <c r="L31" i="2"/>
  <c r="L47" i="2"/>
  <c r="I36" i="2"/>
  <c r="I35" i="2" s="1"/>
  <c r="J47" i="1"/>
  <c r="M47" i="1" s="1"/>
  <c r="M48" i="1"/>
  <c r="K28" i="2"/>
  <c r="L29" i="2"/>
  <c r="L45" i="2"/>
  <c r="K57" i="2"/>
  <c r="L58" i="2"/>
  <c r="L36" i="2"/>
  <c r="L37" i="2"/>
  <c r="K11" i="2"/>
  <c r="L12" i="2"/>
  <c r="L39" i="2"/>
  <c r="J28" i="2"/>
  <c r="I28" i="2"/>
  <c r="J44" i="2"/>
  <c r="J33" i="2"/>
  <c r="K44" i="2"/>
  <c r="J6" i="2"/>
  <c r="I6" i="2"/>
  <c r="J27" i="2" l="1"/>
  <c r="J26" i="2" s="1"/>
  <c r="L28" i="2"/>
  <c r="L44" i="2"/>
  <c r="K56" i="2"/>
  <c r="L57" i="2"/>
  <c r="L11" i="2"/>
  <c r="L35" i="2"/>
  <c r="K43" i="2"/>
  <c r="I43" i="2"/>
  <c r="I41" i="2" s="1"/>
  <c r="J43" i="2"/>
  <c r="J41" i="2" s="1"/>
  <c r="J34" i="2"/>
  <c r="I33" i="2"/>
  <c r="I34" i="2"/>
  <c r="K55" i="2" l="1"/>
  <c r="L55" i="2" s="1"/>
  <c r="L56" i="2"/>
  <c r="K42" i="2"/>
  <c r="L43" i="2"/>
  <c r="K34" i="2"/>
  <c r="L34" i="2" s="1"/>
  <c r="L7" i="2"/>
  <c r="K6" i="2"/>
  <c r="L6" i="2" s="1"/>
  <c r="K33" i="2"/>
  <c r="L33" i="2" s="1"/>
  <c r="J5" i="2"/>
  <c r="J60" i="2" s="1"/>
  <c r="J42" i="2"/>
  <c r="I42" i="2"/>
  <c r="K41" i="2"/>
  <c r="L41" i="2" s="1"/>
  <c r="K27" i="2"/>
  <c r="I27" i="2"/>
  <c r="I26" i="2" s="1"/>
  <c r="I5" i="2" s="1"/>
  <c r="I60" i="2" s="1"/>
  <c r="L42" i="2" l="1"/>
  <c r="K26" i="2"/>
  <c r="L27" i="2"/>
  <c r="M58" i="1"/>
  <c r="M57" i="1"/>
  <c r="L56" i="1"/>
  <c r="K56" i="1"/>
  <c r="K55" i="1" s="1"/>
  <c r="K54" i="1" s="1"/>
  <c r="K53" i="1" s="1"/>
  <c r="J56" i="1"/>
  <c r="J55" i="1" s="1"/>
  <c r="J54" i="1" s="1"/>
  <c r="J53" i="1" s="1"/>
  <c r="L38" i="1"/>
  <c r="M30" i="1"/>
  <c r="M32" i="1"/>
  <c r="M37" i="1"/>
  <c r="M39" i="1"/>
  <c r="M44" i="1"/>
  <c r="M46" i="1"/>
  <c r="M13" i="1"/>
  <c r="J38" i="1"/>
  <c r="K38" i="1"/>
  <c r="K45" i="1"/>
  <c r="K43" i="1"/>
  <c r="K31" i="1"/>
  <c r="K29" i="1"/>
  <c r="K28" i="1" s="1"/>
  <c r="K27" i="1" s="1"/>
  <c r="K26" i="1" s="1"/>
  <c r="K12" i="1"/>
  <c r="K11" i="1" s="1"/>
  <c r="L45" i="1"/>
  <c r="L43" i="1"/>
  <c r="J43" i="1"/>
  <c r="K36" i="1"/>
  <c r="L36" i="1"/>
  <c r="J36" i="1"/>
  <c r="L31" i="1"/>
  <c r="L29" i="1"/>
  <c r="L28" i="1" s="1"/>
  <c r="L27" i="1" s="1"/>
  <c r="L26" i="1" s="1"/>
  <c r="J29" i="1"/>
  <c r="J28" i="1" s="1"/>
  <c r="J27" i="1" s="1"/>
  <c r="J26" i="1" s="1"/>
  <c r="L12" i="1"/>
  <c r="L11" i="1" s="1"/>
  <c r="J12" i="1"/>
  <c r="J11" i="1" s="1"/>
  <c r="K6" i="1" l="1"/>
  <c r="J6" i="1"/>
  <c r="L6" i="1"/>
  <c r="L35" i="1"/>
  <c r="L34" i="1" s="1"/>
  <c r="L33" i="1" s="1"/>
  <c r="J35" i="1"/>
  <c r="J34" i="1" s="1"/>
  <c r="J33" i="1" s="1"/>
  <c r="K35" i="1"/>
  <c r="K34" i="1" s="1"/>
  <c r="K5" i="2"/>
  <c r="K60" i="2" s="1"/>
  <c r="L26" i="2"/>
  <c r="M56" i="1"/>
  <c r="M38" i="1"/>
  <c r="L55" i="1"/>
  <c r="M45" i="1"/>
  <c r="M26" i="1"/>
  <c r="M31" i="1"/>
  <c r="M43" i="1"/>
  <c r="K42" i="1"/>
  <c r="K41" i="1" s="1"/>
  <c r="K40" i="1" s="1"/>
  <c r="M12" i="1"/>
  <c r="M27" i="1"/>
  <c r="M11" i="1"/>
  <c r="M36" i="1"/>
  <c r="M29" i="1"/>
  <c r="M28" i="1"/>
  <c r="L42" i="1"/>
  <c r="J42" i="1"/>
  <c r="J41" i="1" s="1"/>
  <c r="J40" i="1" s="1"/>
  <c r="M35" i="1" l="1"/>
  <c r="L5" i="2"/>
  <c r="L60" i="2"/>
  <c r="L54" i="1"/>
  <c r="M55" i="1"/>
  <c r="J5" i="1"/>
  <c r="J59" i="1" s="1"/>
  <c r="L41" i="1"/>
  <c r="M42" i="1"/>
  <c r="K33" i="1"/>
  <c r="K5" i="1" s="1"/>
  <c r="K59" i="1" s="1"/>
  <c r="L53" i="1" l="1"/>
  <c r="M53" i="1" s="1"/>
  <c r="M54" i="1"/>
  <c r="M41" i="1"/>
  <c r="L40" i="1"/>
  <c r="M34" i="1"/>
  <c r="M40" i="1" l="1"/>
  <c r="L5" i="1"/>
  <c r="M33" i="1"/>
  <c r="L59" i="1" l="1"/>
  <c r="M59" i="1" s="1"/>
  <c r="M7" i="1"/>
  <c r="M6" i="1" l="1"/>
  <c r="M5" i="1"/>
</calcChain>
</file>

<file path=xl/sharedStrings.xml><?xml version="1.0" encoding="utf-8"?>
<sst xmlns="http://schemas.openxmlformats.org/spreadsheetml/2006/main" count="423" uniqueCount="106">
  <si>
    <t xml:space="preserve">Отчет </t>
  </si>
  <si>
    <t>Наименование</t>
  </si>
  <si>
    <t>ГРБС</t>
  </si>
  <si>
    <t>Рз</t>
  </si>
  <si>
    <t>Пр</t>
  </si>
  <si>
    <t>ВР</t>
  </si>
  <si>
    <t>Бюджетные ассигнования, утвержденные сводной бюджетной росписью</t>
  </si>
  <si>
    <t>Бюджетные ассигнования, утвержденные решением о бюджете</t>
  </si>
  <si>
    <t>Кассовое исполнение</t>
  </si>
  <si>
    <t>01</t>
  </si>
  <si>
    <t>04</t>
  </si>
  <si>
    <t>200</t>
  </si>
  <si>
    <t>Иные закупки товаров, работ и услуг для обеспечения государственных (муниципальных) нужд</t>
  </si>
  <si>
    <t>240</t>
  </si>
  <si>
    <t>02</t>
  </si>
  <si>
    <t>03</t>
  </si>
  <si>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</si>
  <si>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</si>
  <si>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</si>
  <si>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Расходы на выплаты персоналу государственных (муниципальных) органов </t>
  </si>
  <si>
    <t>120</t>
  </si>
  <si>
    <t>08</t>
  </si>
  <si>
    <t>Предоставление субсидий бюджетным, автономным учреждениям и иным некоммерческим организациям</t>
  </si>
  <si>
    <t>600</t>
  </si>
  <si>
    <t>11</t>
  </si>
  <si>
    <t xml:space="preserve">01 </t>
  </si>
  <si>
    <t>06</t>
  </si>
  <si>
    <t>Заместитель главы администрации района, начальник финансового управления</t>
  </si>
  <si>
    <t>В.Н.Кортелева</t>
  </si>
  <si>
    <t>Исп.И.В.Курашина</t>
  </si>
  <si>
    <t>тел.9 18 31</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</si>
  <si>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</si>
  <si>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</si>
  <si>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</si>
  <si>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Культура, кинематография</t>
  </si>
  <si>
    <t>Культура</t>
  </si>
  <si>
    <t>Субсидии бюджетным учреждениям</t>
  </si>
  <si>
    <t>610</t>
  </si>
  <si>
    <t>Физическая культура и спорт</t>
  </si>
  <si>
    <t>Массовый спорт</t>
  </si>
  <si>
    <t>Расходы на выплаты персоналу казенных учреждений</t>
  </si>
  <si>
    <t>110</t>
  </si>
  <si>
    <t>Гл</t>
  </si>
  <si>
    <t>ЦСР</t>
  </si>
  <si>
    <t>Администрация Клетнянского района</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</si>
  <si>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</si>
  <si>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</si>
  <si>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Процент исполнения к сводной бюджетной росписи</t>
  </si>
  <si>
    <t>Закупка товаров, работ и услуг для обеспечения государственных (муниципальных) нужд</t>
  </si>
  <si>
    <t>Контрольно-счетная палата Клетнянского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</si>
  <si>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</si>
  <si>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2400</t>
  </si>
  <si>
    <t xml:space="preserve">Всего </t>
  </si>
  <si>
    <t>МП</t>
  </si>
  <si>
    <t>ППМП</t>
  </si>
  <si>
    <t>ОМ</t>
  </si>
  <si>
    <t>НР</t>
  </si>
  <si>
    <t>Обеспечение свободы творчества и прав граждан на участие в культурной жизни, на равный доступ к культурным ценностям</t>
  </si>
  <si>
    <t>Развитие физической культуры и спорта на территории Клетнянского района</t>
  </si>
  <si>
    <t xml:space="preserve">Непрограммная деятельность </t>
  </si>
  <si>
    <t>00</t>
  </si>
  <si>
    <t>ВСЕГО РАСХОДОВ</t>
  </si>
  <si>
    <t>84020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</si>
  <si>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</si>
  <si>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84260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</si>
  <si>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</si>
  <si>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84290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</si>
  <si>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</si>
  <si>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</si>
  <si>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</si>
  <si>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</si>
  <si>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84200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</si>
  <si>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</si>
  <si>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Обеспечение реализации полномочий Клетнянского муниципального района</t>
  </si>
  <si>
    <t>Подпрограмма "Культура Клетнянского района"</t>
  </si>
  <si>
    <t xml:space="preserve">Подпрограмма "Развитие молодежной политики, физической культуры и спорта Клетнянского района" </t>
  </si>
  <si>
    <t>Управление муниципальными финансами Клетнянского муниципального района</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</si>
  <si>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</si>
  <si>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реализации отдельных государственных полномочий Брянской области, включая переданные на муниципальный уровень полномочия</t>
  </si>
  <si>
    <t>14</t>
  </si>
  <si>
    <t>20</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</si>
  <si>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</si>
  <si>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</si>
  <si>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51401 12023</t>
  </si>
  <si>
    <t>51401 84220</t>
  </si>
  <si>
    <t>51404 51180</t>
  </si>
  <si>
    <t>51414 84260</t>
  </si>
  <si>
    <t>51420 84290</t>
  </si>
  <si>
    <t>53401 84400</t>
  </si>
  <si>
    <t>70000 84200</t>
  </si>
  <si>
    <t>12023</t>
  </si>
  <si>
    <t>о межбюджетных трансфертах переданных из бюджетов поселений Клетнянского муниципального района Брянской области в бюджет Клетнянского муниципального района в 2023 году, в том числе на исполнение переданных полномочий в соответствии с заключенными Соглашениями</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</si>
  <si>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</si>
  <si>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</si>
  <si>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</si>
  <si>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</si>
  <si>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51401 84230</t>
  </si>
  <si>
    <t>51401 84440</t>
  </si>
  <si>
    <t>51401 84460</t>
  </si>
  <si>
    <t>51401 84450</t>
  </si>
  <si>
    <t>Заместитель главы администрации района-начальник финансового управления администрации Клетнянского района</t>
  </si>
  <si>
    <t>84230</t>
  </si>
  <si>
    <t>84440</t>
  </si>
  <si>
    <t>84450</t>
  </si>
  <si>
    <t>84460</t>
  </si>
  <si>
    <t>о межбюджетных трансфертах переданных из бюджетов поселений Клетнянского муниципального района Брянской области бюджету Клетнянского муниципального района Брянской области в 2023 году, в том числе на исполнение переданных полномочий в соответствии с заключенными Соглашениями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</si>
</sst>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Times New Roman"/>
      <family val="1"/>
      <charset val="204"/>
    </font>
    <font>
      <b/>
      <sz val="10"/>
      <name val="Times New Roman"/>
      <family val="1"/>
      <charset val="204"/>
    </font>
    <font>
      <sz val="10"/>
      <name val="Times New Roman"/>
      <family val="1"/>
      <charset val="204"/>
    </font>
    <font>
      <sz val="9"/>
      <name val="Times New Roman"/>
      <family val="1"/>
      <charset val="204"/>
    </font>
    <font>
      <sz val="10"/>
      <color theme="1"/>
      <name val="Times New Roman"/>
      <family val="1"/>
      <charset val="204"/>
    </font>
    <font>
      <b/>
      <u/>
      <sz val="11"/>
      <name val="Times New Roman"/>
      <family val="1"/>
      <charset val="204"/>
    </font>
    <font>
      <sz val="11"/>
      <name val="Times New Roman"/>
      <family val="1"/>
      <charset val="204"/>
    </font>
    <font>
      <b/>
      <sz val="11"/>
      <name val="Times New Roman"/>
      <family val="1"/>
      <charset val="204"/>
    </font>
    <font>
      <sz val="8"/>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xf numFmtId="0" fontId="4"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3" fillId="0" borderId="0" xfId="0" applyFont="1" applyFill="1" applyAlignment="1">
      <alignment vertical="top" wrapText="1"/>
    </xf>
    <xf numFmtId="0" fontId="5" fillId="0" borderId="0" xfId="0" applyFont="1"/>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center" vertical="top"/>
    </xf>
    <xf numFmtId="4" fontId="6"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center" vertical="top"/>
    </xf>
    <xf numFmtId="0" fontId="7" fillId="0" borderId="0" xfId="0" applyFont="1" applyFill="1" applyAlignment="1">
      <alignment vertical="top"/>
    </xf>
    <xf numFmtId="0" fontId="8" fillId="0" borderId="1" xfId="0" applyFont="1" applyFill="1" applyBorder="1" applyAlignment="1">
      <alignment horizontal="center" vertical="top"/>
    </xf>
    <xf numFmtId="49" fontId="8" fillId="0" borderId="1"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4" fontId="8" fillId="0" borderId="1" xfId="0" applyNumberFormat="1" applyFont="1" applyFill="1" applyBorder="1" applyAlignment="1">
      <alignment horizontal="right" vertical="top" wrapText="1"/>
    </xf>
    <xf numFmtId="0" fontId="7" fillId="0" borderId="1" xfId="0" applyFont="1" applyFill="1" applyBorder="1" applyAlignment="1">
      <alignment horizontal="center" vertical="top" wrapText="1"/>
    </xf>
    <xf numFmtId="4" fontId="7" fillId="0" borderId="1" xfId="0" applyNumberFormat="1" applyFont="1" applyFill="1" applyBorder="1" applyAlignment="1">
      <alignment vertical="top"/>
    </xf>
    <xf numFmtId="0" fontId="7" fillId="0" borderId="1" xfId="0" applyFont="1" applyFill="1" applyBorder="1" applyAlignment="1">
      <alignment vertical="top"/>
    </xf>
    <xf numFmtId="0" fontId="7"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 fontId="8" fillId="0" borderId="1" xfId="0" applyNumberFormat="1" applyFont="1" applyFill="1" applyBorder="1" applyAlignment="1">
      <alignment vertical="top"/>
    </xf>
    <xf numFmtId="0" fontId="8" fillId="0" borderId="0" xfId="0" applyFont="1" applyFill="1" applyAlignment="1">
      <alignment vertical="top" wrapText="1"/>
    </xf>
    <xf numFmtId="0" fontId="7" fillId="0" borderId="1" xfId="0" applyFont="1" applyFill="1" applyBorder="1" applyAlignment="1">
      <alignment horizontal="center" vertical="top"/>
    </xf>
    <xf numFmtId="4" fontId="7" fillId="0" borderId="1" xfId="0" applyNumberFormat="1" applyFont="1" applyFill="1" applyBorder="1" applyAlignment="1">
      <alignment horizontal="right" vertical="top" wrapText="1"/>
    </xf>
    <xf numFmtId="0" fontId="7" fillId="0" borderId="0" xfId="0" applyFont="1" applyFill="1" applyAlignment="1">
      <alignment vertical="top" wrapText="1"/>
    </xf>
    <xf numFmtId="0" fontId="7" fillId="0" borderId="1" xfId="0" applyFont="1" applyFill="1" applyBorder="1" applyAlignment="1">
      <alignment vertical="top" wrapText="1"/>
    </xf>
    <xf numFmtId="0" fontId="8" fillId="0" borderId="0" xfId="0" applyFont="1" applyFill="1" applyAlignment="1">
      <alignment vertical="top"/>
    </xf>
    <xf numFmtId="0" fontId="7" fillId="0" borderId="2" xfId="0" applyFont="1" applyFill="1" applyBorder="1" applyAlignment="1">
      <alignment vertical="top"/>
    </xf>
    <xf numFmtId="4" fontId="6" fillId="0" borderId="1" xfId="0" applyNumberFormat="1" applyFont="1" applyFill="1" applyBorder="1" applyAlignment="1">
      <alignment vertical="top"/>
    </xf>
    <xf numFmtId="4" fontId="7" fillId="0" borderId="1" xfId="0" applyNumberFormat="1" applyFont="1" applyFill="1" applyBorder="1" applyAlignment="1">
      <alignment horizontal="center" vertical="top"/>
    </xf>
    <xf numFmtId="0" fontId="8" fillId="0" borderId="1" xfId="0" applyFont="1" applyFill="1" applyBorder="1" applyAlignment="1">
      <alignment vertical="top"/>
    </xf>
    <xf numFmtId="0" fontId="8" fillId="0" borderId="1" xfId="0" applyFont="1" applyFill="1" applyBorder="1" applyAlignment="1">
      <alignment vertical="top" wrapText="1"/>
    </xf>
    <xf numFmtId="0" fontId="7" fillId="0" borderId="0" xfId="0" applyFont="1" applyAlignment="1">
      <alignment vertical="top"/>
    </xf>
    <xf numFmtId="0" fontId="9" fillId="0" borderId="0" xfId="0" applyFont="1" applyAlignment="1">
      <alignment horizontal="right" vertical="top"/>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top"/>
    </xf>
    <xf numFmtId="0" fontId="9" fillId="0" borderId="0" xfId="0" applyFont="1" applyFill="1" applyAlignment="1">
      <alignment vertical="top"/>
    </xf>
    <xf numFmtId="0" fontId="6" fillId="0" borderId="1" xfId="0" applyFont="1" applyFill="1" applyBorder="1" applyAlignment="1">
      <alignment horizontal="center" vertical="top"/>
    </xf>
    <xf numFmtId="164" fontId="7" fillId="0" borderId="1" xfId="0" applyNumberFormat="1" applyFont="1" applyFill="1" applyBorder="1" applyAlignment="1">
      <alignment vertical="top"/>
    </xf>
    <xf numFmtId="0" fontId="6" fillId="0" borderId="1" xfId="0" applyFont="1" applyFill="1" applyBorder="1" applyAlignment="1">
      <alignment horizontal="left" vertical="top" wrapText="1"/>
    </xf>
    <xf numFmtId="0" fontId="6" fillId="0" borderId="0" xfId="0" applyFont="1" applyFill="1" applyAlignment="1">
      <alignment vertical="top"/>
    </xf>
    <xf numFmtId="0" fontId="8" fillId="0" borderId="1" xfId="0" applyFont="1" applyFill="1" applyBorder="1" applyAlignment="1">
      <alignment horizontal="left" vertical="top" wrapText="1"/>
    </xf>
    <xf numFmtId="0" fontId="8" fillId="0" borderId="0" xfId="0" applyFont="1" applyFill="1" applyBorder="1" applyAlignment="1">
      <alignment vertical="top"/>
    </xf>
    <xf numFmtId="0" fontId="8" fillId="0" borderId="0" xfId="0" applyFont="1" applyAlignment="1">
      <alignment vertical="top"/>
    </xf>
    <xf numFmtId="0" fontId="8" fillId="0" borderId="0" xfId="0" applyFont="1" applyAlignment="1">
      <alignment vertical="top" wrapText="1"/>
    </xf>
    <xf numFmtId="0" fontId="7" fillId="0" borderId="1" xfId="0" applyFont="1" applyFill="1" applyBorder="1" applyAlignment="1">
      <alignment horizontal="left" vertical="top" wrapText="1"/>
    </xf>
    <xf numFmtId="0" fontId="8" fillId="0" borderId="1" xfId="0" applyFont="1" applyFill="1" applyBorder="1" applyAlignment="1">
      <alignment vertical="top"/>
    </xf>
    <xf numFmtId="0" fontId="6"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164" fontId="8" fillId="0" borderId="1" xfId="0" applyNumberFormat="1" applyFont="1" applyFill="1" applyBorder="1" applyAlignment="1">
      <alignment vertical="top"/>
    </xf>
    <xf numFmtId="0" fontId="6" fillId="0" borderId="1" xfId="0" applyFont="1" applyFill="1" applyBorder="1" applyAlignment="1">
      <alignment vertical="top"/>
    </xf>
    <xf numFmtId="164" fontId="6" fillId="0" borderId="1" xfId="0" applyNumberFormat="1" applyFont="1" applyFill="1" applyBorder="1" applyAlignment="1">
      <alignment vertical="top"/>
    </xf>
    <xf numFmtId="4" fontId="7" fillId="0" borderId="0" xfId="0" applyNumberFormat="1" applyFont="1" applyFill="1" applyAlignment="1">
      <alignment vertical="top"/>
    </xf>
    <xf numFmtId="0" fontId="9"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4" fontId="5" fillId="0" borderId="0" xfId="0" applyNumberFormat="1" applyFont="1"/>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8" fillId="0" borderId="1" xfId="0" applyFont="1" applyFill="1" applyBorder="1" applyAlignment="1">
      <alignment vertical="top" wrapText="1"/>
    </xf>
    <xf numFmtId="0" fontId="8" fillId="0" borderId="1" xfId="0" applyFont="1" applyFill="1" applyBorder="1" applyAlignment="1">
      <alignment horizontal="left" vertical="top" wrapText="1"/>
    </xf>
    <xf numFmtId="0" fontId="7" fillId="0" borderId="0" xfId="0" applyFont="1" applyAlignment="1">
      <alignment horizontal="center" vertical="top" wrapText="1"/>
    </xf>
    <xf numFmtId="0" fontId="8" fillId="0" borderId="0" xfId="0" applyFont="1" applyAlignment="1">
      <alignment horizontal="center" vertical="top"/>
    </xf>
    <xf numFmtId="0" fontId="6" fillId="0" borderId="1" xfId="0" applyFont="1" applyFill="1" applyBorder="1" applyAlignment="1">
      <alignment horizontal="center" vertical="top"/>
    </xf>
    <xf numFmtId="0" fontId="8" fillId="0" borderId="1" xfId="0" applyFont="1" applyFill="1" applyBorder="1" applyAlignment="1">
      <alignment vertical="top"/>
    </xf>
    <xf numFmtId="0" fontId="9"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0" xfId="0" applyFont="1" applyAlignment="1">
      <alignment horizontal="center" vertical="top"/>
    </xf>
    <xf numFmtId="0" fontId="8" fillId="0" borderId="1" xfId="0" applyFont="1" applyFill="1" applyBorder="1" applyAlignment="1">
      <alignment horizontal="left" vertical="top"/>
    </xf>
    <xf numFmtId="0" fontId="3" fillId="0"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topLeftCell="A53" zoomScale="80" zoomScaleNormal="80" workbookViewId="0">
      <selection activeCell="H28" sqref="H28"/>
    </sheetView>
  </sheetViews>
  <sheetFormatPr defaultRowHeight="15" x14ac:dyDescent="0.25"/>
  <cols>
    <col min="1" max="1" width="1.7109375" style="33" customWidth="1"/>
    <col min="2" max="2" width="64.85546875" style="33" customWidth="1"/>
    <col min="3" max="3" width="0" style="33" hidden="1" customWidth="1"/>
    <col min="4" max="4" width="4" style="33" hidden="1" customWidth="1"/>
    <col min="5" max="5" width="4.140625" style="33" customWidth="1"/>
    <col min="6" max="7" width="4.42578125" style="33" customWidth="1"/>
    <col min="8" max="8" width="12.7109375" style="33" customWidth="1"/>
    <col min="9" max="9" width="4.5703125" style="33" customWidth="1"/>
    <col min="10" max="12" width="13" style="10" customWidth="1"/>
    <col min="13" max="13" width="9.28515625" style="33" customWidth="1"/>
    <col min="14" max="16384" width="9.140625" style="33"/>
  </cols>
  <sheetData>
    <row r="1" spans="1:15" x14ac:dyDescent="0.25">
      <c r="A1" s="73" t="s">
        <v>0</v>
      </c>
      <c r="B1" s="73"/>
      <c r="C1" s="73"/>
      <c r="D1" s="73"/>
      <c r="E1" s="73"/>
      <c r="F1" s="73"/>
      <c r="G1" s="73"/>
      <c r="H1" s="73"/>
      <c r="I1" s="73"/>
      <c r="J1" s="73"/>
      <c r="K1" s="73"/>
      <c r="L1" s="73"/>
      <c r="M1" s="73"/>
    </row>
    <row r="2" spans="1:15" ht="39.75" customHeight="1" x14ac:dyDescent="0.25">
      <c r="A2" s="72" t="s">
        <v>91</v>
      </c>
      <c r="B2" s="72"/>
      <c r="C2" s="72"/>
      <c r="D2" s="72"/>
      <c r="E2" s="72"/>
      <c r="F2" s="72"/>
      <c r="G2" s="72"/>
      <c r="H2" s="72"/>
      <c r="I2" s="72"/>
      <c r="J2" s="72"/>
      <c r="K2" s="72"/>
      <c r="L2" s="72"/>
      <c r="M2" s="72"/>
    </row>
    <row r="3" spans="1:15" x14ac:dyDescent="0.25">
      <c r="F3" s="34"/>
    </row>
    <row r="4" spans="1:15" s="37" customFormat="1" ht="60" customHeight="1" x14ac:dyDescent="0.25">
      <c r="A4" s="76" t="s">
        <v>1</v>
      </c>
      <c r="B4" s="76"/>
      <c r="C4" s="35"/>
      <c r="D4" s="35"/>
      <c r="E4" s="35" t="s">
        <v>42</v>
      </c>
      <c r="F4" s="36" t="s">
        <v>3</v>
      </c>
      <c r="G4" s="36" t="s">
        <v>4</v>
      </c>
      <c r="H4" s="36" t="s">
        <v>43</v>
      </c>
      <c r="I4" s="36" t="s">
        <v>5</v>
      </c>
      <c r="J4" s="54" t="s">
        <v>7</v>
      </c>
      <c r="K4" s="54" t="s">
        <v>6</v>
      </c>
      <c r="L4" s="35" t="s">
        <v>8</v>
      </c>
      <c r="M4" s="35" t="s">
        <v>47</v>
      </c>
      <c r="O4" s="33"/>
    </row>
    <row r="5" spans="1:15" s="10" customFormat="1" ht="15" customHeight="1" x14ac:dyDescent="0.25">
      <c r="A5" s="74" t="s">
        <v>44</v>
      </c>
      <c r="B5" s="74"/>
      <c r="C5" s="38"/>
      <c r="D5" s="38"/>
      <c r="E5" s="38">
        <v>851</v>
      </c>
      <c r="F5" s="13"/>
      <c r="G5" s="13"/>
      <c r="H5" s="13"/>
      <c r="I5" s="13"/>
      <c r="J5" s="8">
        <f>J6+J26+J33+J40</f>
        <v>6375122.54</v>
      </c>
      <c r="K5" s="8">
        <f>K6+K26+K33+K40</f>
        <v>6375122.54</v>
      </c>
      <c r="L5" s="8">
        <f>L6+L26+L33+L40</f>
        <v>6373462.8399999999</v>
      </c>
      <c r="M5" s="39">
        <f t="shared" ref="M5:M12" si="0">L5/J5*100</f>
        <v>99.973965990620783</v>
      </c>
    </row>
    <row r="6" spans="1:15" s="41" customFormat="1" ht="13.5" customHeight="1" x14ac:dyDescent="0.25">
      <c r="A6" s="69" t="s">
        <v>45</v>
      </c>
      <c r="B6" s="69"/>
      <c r="C6" s="40"/>
      <c r="D6" s="40"/>
      <c r="E6" s="15">
        <v>851</v>
      </c>
      <c r="F6" s="7" t="s">
        <v>9</v>
      </c>
      <c r="G6" s="7"/>
      <c r="H6" s="7"/>
      <c r="I6" s="7"/>
      <c r="J6" s="29">
        <f>J7</f>
        <v>5625</v>
      </c>
      <c r="K6" s="29">
        <f t="shared" ref="K6:L6" si="1">K7</f>
        <v>5625</v>
      </c>
      <c r="L6" s="29">
        <f t="shared" si="1"/>
        <v>5625</v>
      </c>
      <c r="M6" s="39">
        <f t="shared" si="0"/>
        <v>100</v>
      </c>
    </row>
    <row r="7" spans="1:15" s="27" customFormat="1" ht="44.25" customHeight="1" x14ac:dyDescent="0.25">
      <c r="A7" s="71" t="s">
        <v>46</v>
      </c>
      <c r="B7" s="71"/>
      <c r="C7" s="42"/>
      <c r="D7" s="42"/>
      <c r="E7" s="15">
        <v>851</v>
      </c>
      <c r="F7" s="12" t="s">
        <v>9</v>
      </c>
      <c r="G7" s="12" t="s">
        <v>10</v>
      </c>
      <c r="H7" s="12"/>
      <c r="I7" s="12"/>
      <c r="J7" s="21">
        <f>J11+J8+J14+J17+J20+J23</f>
        <v>5625</v>
      </c>
      <c r="K7" s="21">
        <f t="shared" ref="K7:L7" si="2">K11+K8+K14+K17+K20+K23</f>
        <v>5625</v>
      </c>
      <c r="L7" s="21">
        <f t="shared" si="2"/>
        <v>5625</v>
      </c>
      <c r="M7" s="39">
        <f t="shared" si="0"/>
        <v>100</v>
      </c>
    </row>
    <row r="8" spans="1:15" s="10" customFormat="1" ht="150.75" customHeight="1" x14ac:dyDescent="0.25">
      <c r="A8" s="68" t="s">
        <v>82</v>
      </c>
      <c r="B8" s="68"/>
      <c r="C8" s="57"/>
      <c r="D8" s="57"/>
      <c r="E8" s="15">
        <v>851</v>
      </c>
      <c r="F8" s="13" t="s">
        <v>9</v>
      </c>
      <c r="G8" s="13" t="s">
        <v>10</v>
      </c>
      <c r="H8" s="13" t="s">
        <v>83</v>
      </c>
      <c r="I8" s="13"/>
      <c r="J8" s="16">
        <f t="shared" ref="J8:L9" si="3">J9</f>
        <v>200</v>
      </c>
      <c r="K8" s="16">
        <f t="shared" si="3"/>
        <v>200</v>
      </c>
      <c r="L8" s="16">
        <f t="shared" si="3"/>
        <v>200</v>
      </c>
      <c r="M8" s="39">
        <f t="shared" ref="M8:M9" si="4">L8/J8*100</f>
        <v>100</v>
      </c>
    </row>
    <row r="9" spans="1:15" s="10" customFormat="1" ht="33.75" customHeight="1" x14ac:dyDescent="0.25">
      <c r="A9" s="17"/>
      <c r="B9" s="57" t="s">
        <v>48</v>
      </c>
      <c r="C9" s="26"/>
      <c r="D9" s="26"/>
      <c r="E9" s="15">
        <v>851</v>
      </c>
      <c r="F9" s="13" t="s">
        <v>9</v>
      </c>
      <c r="G9" s="13" t="s">
        <v>10</v>
      </c>
      <c r="H9" s="13" t="s">
        <v>83</v>
      </c>
      <c r="I9" s="13" t="s">
        <v>11</v>
      </c>
      <c r="J9" s="16">
        <f t="shared" si="3"/>
        <v>200</v>
      </c>
      <c r="K9" s="16">
        <f t="shared" si="3"/>
        <v>200</v>
      </c>
      <c r="L9" s="16">
        <f t="shared" si="3"/>
        <v>200</v>
      </c>
      <c r="M9" s="39">
        <f t="shared" si="4"/>
        <v>100</v>
      </c>
    </row>
    <row r="10" spans="1:15" s="10" customFormat="1" ht="33.75" customHeight="1" x14ac:dyDescent="0.25">
      <c r="A10" s="17"/>
      <c r="B10" s="57" t="s">
        <v>12</v>
      </c>
      <c r="C10" s="57"/>
      <c r="D10" s="57"/>
      <c r="E10" s="15">
        <v>851</v>
      </c>
      <c r="F10" s="13" t="s">
        <v>9</v>
      </c>
      <c r="G10" s="13" t="s">
        <v>10</v>
      </c>
      <c r="H10" s="13" t="s">
        <v>83</v>
      </c>
      <c r="I10" s="13" t="s">
        <v>13</v>
      </c>
      <c r="J10" s="16">
        <v>200</v>
      </c>
      <c r="K10" s="16">
        <v>200</v>
      </c>
      <c r="L10" s="16">
        <v>200</v>
      </c>
      <c r="M10" s="39">
        <f>L10/J10*100</f>
        <v>100</v>
      </c>
    </row>
    <row r="11" spans="1:15" s="10" customFormat="1" ht="47.25" customHeight="1" x14ac:dyDescent="0.25">
      <c r="A11" s="68" t="s">
        <v>63</v>
      </c>
      <c r="B11" s="68"/>
      <c r="C11" s="18"/>
      <c r="D11" s="18"/>
      <c r="E11" s="15">
        <v>851</v>
      </c>
      <c r="F11" s="13" t="s">
        <v>9</v>
      </c>
      <c r="G11" s="13" t="s">
        <v>10</v>
      </c>
      <c r="H11" s="13" t="s">
        <v>84</v>
      </c>
      <c r="I11" s="13"/>
      <c r="J11" s="16">
        <f t="shared" ref="J11" si="5">J12</f>
        <v>2500</v>
      </c>
      <c r="K11" s="16">
        <f t="shared" ref="J11:L24" si="6">K12</f>
        <v>2500</v>
      </c>
      <c r="L11" s="16">
        <f t="shared" ref="L11" si="7">L12</f>
        <v>2500</v>
      </c>
      <c r="M11" s="39">
        <f t="shared" si="0"/>
        <v>100</v>
      </c>
    </row>
    <row r="12" spans="1:15" s="10" customFormat="1" ht="33.75" customHeight="1" x14ac:dyDescent="0.25">
      <c r="A12" s="17"/>
      <c r="B12" s="18" t="s">
        <v>48</v>
      </c>
      <c r="C12" s="26"/>
      <c r="D12" s="26"/>
      <c r="E12" s="15">
        <v>851</v>
      </c>
      <c r="F12" s="13" t="s">
        <v>9</v>
      </c>
      <c r="G12" s="13" t="s">
        <v>10</v>
      </c>
      <c r="H12" s="13" t="s">
        <v>84</v>
      </c>
      <c r="I12" s="13" t="s">
        <v>11</v>
      </c>
      <c r="J12" s="16">
        <f t="shared" si="6"/>
        <v>2500</v>
      </c>
      <c r="K12" s="16">
        <f t="shared" si="6"/>
        <v>2500</v>
      </c>
      <c r="L12" s="16">
        <f t="shared" si="6"/>
        <v>2500</v>
      </c>
      <c r="M12" s="39">
        <f t="shared" si="0"/>
        <v>100</v>
      </c>
    </row>
    <row r="13" spans="1:15" s="10" customFormat="1" ht="33.75" customHeight="1" x14ac:dyDescent="0.25">
      <c r="A13" s="17"/>
      <c r="B13" s="18" t="s">
        <v>12</v>
      </c>
      <c r="C13" s="18"/>
      <c r="D13" s="18"/>
      <c r="E13" s="15">
        <v>851</v>
      </c>
      <c r="F13" s="13" t="s">
        <v>9</v>
      </c>
      <c r="G13" s="13" t="s">
        <v>10</v>
      </c>
      <c r="H13" s="13" t="s">
        <v>84</v>
      </c>
      <c r="I13" s="13" t="s">
        <v>13</v>
      </c>
      <c r="J13" s="16">
        <v>2500</v>
      </c>
      <c r="K13" s="16">
        <v>2500</v>
      </c>
      <c r="L13" s="16">
        <v>2500</v>
      </c>
      <c r="M13" s="39">
        <f>L13/J13*100</f>
        <v>100</v>
      </c>
    </row>
    <row r="14" spans="1:15" s="10" customFormat="1" ht="59.25" customHeight="1" x14ac:dyDescent="0.25">
      <c r="A14" s="68" t="s">
        <v>95</v>
      </c>
      <c r="B14" s="68"/>
      <c r="C14" s="59"/>
      <c r="D14" s="59"/>
      <c r="E14" s="15">
        <v>851</v>
      </c>
      <c r="F14" s="13" t="s">
        <v>9</v>
      </c>
      <c r="G14" s="13" t="s">
        <v>10</v>
      </c>
      <c r="H14" s="13" t="s">
        <v>96</v>
      </c>
      <c r="I14" s="13"/>
      <c r="J14" s="16">
        <f t="shared" ref="J14" si="8">J15</f>
        <v>450</v>
      </c>
      <c r="K14" s="16">
        <f t="shared" si="6"/>
        <v>450</v>
      </c>
      <c r="L14" s="16">
        <f t="shared" si="6"/>
        <v>450</v>
      </c>
      <c r="M14" s="39">
        <f t="shared" ref="M14:M15" si="9">L14/J14*100</f>
        <v>100</v>
      </c>
    </row>
    <row r="15" spans="1:15" s="10" customFormat="1" ht="33.75" customHeight="1" x14ac:dyDescent="0.25">
      <c r="A15" s="17"/>
      <c r="B15" s="59" t="s">
        <v>48</v>
      </c>
      <c r="C15" s="26"/>
      <c r="D15" s="26"/>
      <c r="E15" s="15">
        <v>851</v>
      </c>
      <c r="F15" s="13" t="s">
        <v>9</v>
      </c>
      <c r="G15" s="13" t="s">
        <v>10</v>
      </c>
      <c r="H15" s="13" t="s">
        <v>96</v>
      </c>
      <c r="I15" s="13" t="s">
        <v>11</v>
      </c>
      <c r="J15" s="16">
        <f t="shared" si="6"/>
        <v>450</v>
      </c>
      <c r="K15" s="16">
        <f t="shared" si="6"/>
        <v>450</v>
      </c>
      <c r="L15" s="16">
        <f t="shared" si="6"/>
        <v>450</v>
      </c>
      <c r="M15" s="39">
        <f t="shared" si="9"/>
        <v>100</v>
      </c>
    </row>
    <row r="16" spans="1:15" s="10" customFormat="1" ht="33.75" customHeight="1" x14ac:dyDescent="0.25">
      <c r="A16" s="17"/>
      <c r="B16" s="59" t="s">
        <v>12</v>
      </c>
      <c r="C16" s="59"/>
      <c r="D16" s="59"/>
      <c r="E16" s="15">
        <v>851</v>
      </c>
      <c r="F16" s="13" t="s">
        <v>9</v>
      </c>
      <c r="G16" s="13" t="s">
        <v>10</v>
      </c>
      <c r="H16" s="13" t="s">
        <v>96</v>
      </c>
      <c r="I16" s="13" t="s">
        <v>13</v>
      </c>
      <c r="J16" s="16">
        <v>450</v>
      </c>
      <c r="K16" s="16">
        <v>450</v>
      </c>
      <c r="L16" s="16">
        <v>450</v>
      </c>
      <c r="M16" s="39">
        <f>L16/J16*100</f>
        <v>100</v>
      </c>
    </row>
    <row r="17" spans="1:13" s="10" customFormat="1" ht="61.5" customHeight="1" x14ac:dyDescent="0.25">
      <c r="A17" s="68" t="s">
        <v>92</v>
      </c>
      <c r="B17" s="68"/>
      <c r="C17" s="59"/>
      <c r="D17" s="59"/>
      <c r="E17" s="15">
        <v>851</v>
      </c>
      <c r="F17" s="13" t="s">
        <v>9</v>
      </c>
      <c r="G17" s="13" t="s">
        <v>10</v>
      </c>
      <c r="H17" s="13" t="s">
        <v>97</v>
      </c>
      <c r="I17" s="13"/>
      <c r="J17" s="16">
        <f t="shared" ref="J17" si="10">J18</f>
        <v>450</v>
      </c>
      <c r="K17" s="16">
        <f t="shared" si="6"/>
        <v>450</v>
      </c>
      <c r="L17" s="16">
        <f t="shared" si="6"/>
        <v>450</v>
      </c>
      <c r="M17" s="39">
        <f t="shared" ref="M17:M18" si="11">L17/J17*100</f>
        <v>100</v>
      </c>
    </row>
    <row r="18" spans="1:13" s="10" customFormat="1" ht="33.75" customHeight="1" x14ac:dyDescent="0.25">
      <c r="A18" s="17"/>
      <c r="B18" s="59" t="s">
        <v>48</v>
      </c>
      <c r="C18" s="26"/>
      <c r="D18" s="26"/>
      <c r="E18" s="15">
        <v>851</v>
      </c>
      <c r="F18" s="13" t="s">
        <v>9</v>
      </c>
      <c r="G18" s="13" t="s">
        <v>10</v>
      </c>
      <c r="H18" s="13" t="s">
        <v>97</v>
      </c>
      <c r="I18" s="13" t="s">
        <v>11</v>
      </c>
      <c r="J18" s="16">
        <f t="shared" si="6"/>
        <v>450</v>
      </c>
      <c r="K18" s="16">
        <f t="shared" si="6"/>
        <v>450</v>
      </c>
      <c r="L18" s="16">
        <f t="shared" si="6"/>
        <v>450</v>
      </c>
      <c r="M18" s="39">
        <f t="shared" si="11"/>
        <v>100</v>
      </c>
    </row>
    <row r="19" spans="1:13" s="10" customFormat="1" ht="33.75" customHeight="1" x14ac:dyDescent="0.25">
      <c r="A19" s="17"/>
      <c r="B19" s="59" t="s">
        <v>12</v>
      </c>
      <c r="C19" s="59"/>
      <c r="D19" s="59"/>
      <c r="E19" s="15">
        <v>851</v>
      </c>
      <c r="F19" s="13" t="s">
        <v>9</v>
      </c>
      <c r="G19" s="13" t="s">
        <v>10</v>
      </c>
      <c r="H19" s="13" t="s">
        <v>97</v>
      </c>
      <c r="I19" s="13" t="s">
        <v>13</v>
      </c>
      <c r="J19" s="16">
        <v>450</v>
      </c>
      <c r="K19" s="16">
        <v>450</v>
      </c>
      <c r="L19" s="16">
        <v>450</v>
      </c>
      <c r="M19" s="39">
        <f>L19/J19*100</f>
        <v>100</v>
      </c>
    </row>
    <row r="20" spans="1:13" s="10" customFormat="1" ht="75" customHeight="1" x14ac:dyDescent="0.25">
      <c r="A20" s="68" t="s">
        <v>93</v>
      </c>
      <c r="B20" s="68"/>
      <c r="C20" s="59"/>
      <c r="D20" s="59"/>
      <c r="E20" s="15">
        <v>851</v>
      </c>
      <c r="F20" s="13" t="s">
        <v>9</v>
      </c>
      <c r="G20" s="13" t="s">
        <v>10</v>
      </c>
      <c r="H20" s="13" t="s">
        <v>99</v>
      </c>
      <c r="I20" s="13"/>
      <c r="J20" s="16">
        <f t="shared" si="6"/>
        <v>450</v>
      </c>
      <c r="K20" s="16">
        <f t="shared" si="6"/>
        <v>450</v>
      </c>
      <c r="L20" s="16">
        <f t="shared" si="6"/>
        <v>450</v>
      </c>
      <c r="M20" s="39">
        <f t="shared" ref="M20:M21" si="12">L20/J20*100</f>
        <v>100</v>
      </c>
    </row>
    <row r="21" spans="1:13" s="10" customFormat="1" ht="33.75" customHeight="1" x14ac:dyDescent="0.25">
      <c r="A21" s="17"/>
      <c r="B21" s="59" t="s">
        <v>48</v>
      </c>
      <c r="C21" s="26"/>
      <c r="D21" s="26"/>
      <c r="E21" s="15">
        <v>851</v>
      </c>
      <c r="F21" s="13" t="s">
        <v>9</v>
      </c>
      <c r="G21" s="13" t="s">
        <v>10</v>
      </c>
      <c r="H21" s="13" t="s">
        <v>99</v>
      </c>
      <c r="I21" s="13" t="s">
        <v>11</v>
      </c>
      <c r="J21" s="16">
        <f t="shared" si="6"/>
        <v>450</v>
      </c>
      <c r="K21" s="16">
        <f t="shared" si="6"/>
        <v>450</v>
      </c>
      <c r="L21" s="16">
        <f t="shared" si="6"/>
        <v>450</v>
      </c>
      <c r="M21" s="39">
        <f t="shared" si="12"/>
        <v>100</v>
      </c>
    </row>
    <row r="22" spans="1:13" s="10" customFormat="1" ht="33.75" customHeight="1" x14ac:dyDescent="0.25">
      <c r="A22" s="17"/>
      <c r="B22" s="59" t="s">
        <v>12</v>
      </c>
      <c r="C22" s="59"/>
      <c r="D22" s="59"/>
      <c r="E22" s="15">
        <v>851</v>
      </c>
      <c r="F22" s="13" t="s">
        <v>9</v>
      </c>
      <c r="G22" s="13" t="s">
        <v>10</v>
      </c>
      <c r="H22" s="13" t="s">
        <v>99</v>
      </c>
      <c r="I22" s="13" t="s">
        <v>13</v>
      </c>
      <c r="J22" s="16">
        <v>450</v>
      </c>
      <c r="K22" s="16">
        <v>450</v>
      </c>
      <c r="L22" s="16">
        <v>450</v>
      </c>
      <c r="M22" s="39">
        <f>L22/J22*100</f>
        <v>100</v>
      </c>
    </row>
    <row r="23" spans="1:13" s="10" customFormat="1" ht="47.25" customHeight="1" x14ac:dyDescent="0.25">
      <c r="A23" s="68" t="s">
        <v>94</v>
      </c>
      <c r="B23" s="68"/>
      <c r="C23" s="59"/>
      <c r="D23" s="59"/>
      <c r="E23" s="15">
        <v>851</v>
      </c>
      <c r="F23" s="13" t="s">
        <v>9</v>
      </c>
      <c r="G23" s="13" t="s">
        <v>10</v>
      </c>
      <c r="H23" s="13" t="s">
        <v>98</v>
      </c>
      <c r="I23" s="13"/>
      <c r="J23" s="16">
        <f t="shared" si="6"/>
        <v>1575</v>
      </c>
      <c r="K23" s="16">
        <f t="shared" si="6"/>
        <v>1575</v>
      </c>
      <c r="L23" s="16">
        <f t="shared" si="6"/>
        <v>1575</v>
      </c>
      <c r="M23" s="39">
        <f t="shared" ref="M23:M24" si="13">L23/J23*100</f>
        <v>100</v>
      </c>
    </row>
    <row r="24" spans="1:13" s="10" customFormat="1" ht="33.75" customHeight="1" x14ac:dyDescent="0.25">
      <c r="A24" s="17"/>
      <c r="B24" s="59" t="s">
        <v>48</v>
      </c>
      <c r="C24" s="26"/>
      <c r="D24" s="26"/>
      <c r="E24" s="15">
        <v>851</v>
      </c>
      <c r="F24" s="13" t="s">
        <v>9</v>
      </c>
      <c r="G24" s="13" t="s">
        <v>10</v>
      </c>
      <c r="H24" s="13" t="s">
        <v>98</v>
      </c>
      <c r="I24" s="13" t="s">
        <v>11</v>
      </c>
      <c r="J24" s="16">
        <f t="shared" si="6"/>
        <v>1575</v>
      </c>
      <c r="K24" s="16">
        <f t="shared" si="6"/>
        <v>1575</v>
      </c>
      <c r="L24" s="16">
        <f t="shared" si="6"/>
        <v>1575</v>
      </c>
      <c r="M24" s="39">
        <f t="shared" si="13"/>
        <v>100</v>
      </c>
    </row>
    <row r="25" spans="1:13" s="10" customFormat="1" ht="33.75" customHeight="1" x14ac:dyDescent="0.25">
      <c r="A25" s="17"/>
      <c r="B25" s="59" t="s">
        <v>12</v>
      </c>
      <c r="C25" s="59"/>
      <c r="D25" s="59"/>
      <c r="E25" s="15">
        <v>851</v>
      </c>
      <c r="F25" s="13" t="s">
        <v>9</v>
      </c>
      <c r="G25" s="13" t="s">
        <v>10</v>
      </c>
      <c r="H25" s="13" t="s">
        <v>98</v>
      </c>
      <c r="I25" s="13" t="s">
        <v>13</v>
      </c>
      <c r="J25" s="16">
        <v>1575</v>
      </c>
      <c r="K25" s="16">
        <v>1575</v>
      </c>
      <c r="L25" s="16">
        <v>1575</v>
      </c>
      <c r="M25" s="39">
        <f>L25/J25*100</f>
        <v>100</v>
      </c>
    </row>
    <row r="26" spans="1:13" s="41" customFormat="1" ht="15" customHeight="1" x14ac:dyDescent="0.25">
      <c r="A26" s="69" t="s">
        <v>31</v>
      </c>
      <c r="B26" s="69"/>
      <c r="C26" s="40"/>
      <c r="D26" s="40"/>
      <c r="E26" s="23">
        <v>851</v>
      </c>
      <c r="F26" s="7" t="s">
        <v>14</v>
      </c>
      <c r="G26" s="7"/>
      <c r="H26" s="7"/>
      <c r="I26" s="7"/>
      <c r="J26" s="29">
        <f t="shared" ref="J26" si="14">J27</f>
        <v>574744.19999999995</v>
      </c>
      <c r="K26" s="29">
        <f t="shared" ref="J26:L27" si="15">K27</f>
        <v>574744.19999999995</v>
      </c>
      <c r="L26" s="29">
        <f t="shared" ref="L26" si="16">L27</f>
        <v>574744.19999999995</v>
      </c>
      <c r="M26" s="39">
        <f t="shared" ref="M26:M59" si="17">L26/J26*100</f>
        <v>100</v>
      </c>
    </row>
    <row r="27" spans="1:13" s="43" customFormat="1" ht="15" customHeight="1" x14ac:dyDescent="0.25">
      <c r="A27" s="70" t="s">
        <v>32</v>
      </c>
      <c r="B27" s="70"/>
      <c r="C27" s="32"/>
      <c r="D27" s="32"/>
      <c r="E27" s="23">
        <v>851</v>
      </c>
      <c r="F27" s="12" t="s">
        <v>14</v>
      </c>
      <c r="G27" s="12" t="s">
        <v>15</v>
      </c>
      <c r="H27" s="12"/>
      <c r="I27" s="12"/>
      <c r="J27" s="21">
        <f t="shared" si="15"/>
        <v>574744.19999999995</v>
      </c>
      <c r="K27" s="21">
        <f t="shared" si="15"/>
        <v>574744.19999999995</v>
      </c>
      <c r="L27" s="21">
        <f t="shared" si="15"/>
        <v>574744.19999999995</v>
      </c>
      <c r="M27" s="39">
        <f t="shared" si="17"/>
        <v>100</v>
      </c>
    </row>
    <row r="28" spans="1:13" s="25" customFormat="1" ht="30.75" customHeight="1" x14ac:dyDescent="0.25">
      <c r="A28" s="68" t="s">
        <v>33</v>
      </c>
      <c r="B28" s="68"/>
      <c r="C28" s="26"/>
      <c r="D28" s="26"/>
      <c r="E28" s="23">
        <v>851</v>
      </c>
      <c r="F28" s="15" t="s">
        <v>14</v>
      </c>
      <c r="G28" s="15" t="s">
        <v>15</v>
      </c>
      <c r="H28" s="58" t="s">
        <v>85</v>
      </c>
      <c r="I28" s="26" t="s">
        <v>16</v>
      </c>
      <c r="J28" s="16">
        <f t="shared" ref="J28:K28" si="18">J29+J32</f>
        <v>574744.19999999995</v>
      </c>
      <c r="K28" s="16">
        <f t="shared" si="18"/>
        <v>574744.19999999995</v>
      </c>
      <c r="L28" s="16">
        <f t="shared" ref="L28" si="19">L29+L32</f>
        <v>574744.19999999995</v>
      </c>
      <c r="M28" s="39">
        <f t="shared" si="17"/>
        <v>100</v>
      </c>
    </row>
    <row r="29" spans="1:13" s="10" customFormat="1" ht="48" customHeight="1" x14ac:dyDescent="0.25">
      <c r="A29" s="17"/>
      <c r="B29" s="26" t="s">
        <v>17</v>
      </c>
      <c r="C29" s="15"/>
      <c r="D29" s="15"/>
      <c r="E29" s="15">
        <v>851</v>
      </c>
      <c r="F29" s="13" t="s">
        <v>14</v>
      </c>
      <c r="G29" s="13" t="s">
        <v>15</v>
      </c>
      <c r="H29" s="58" t="s">
        <v>85</v>
      </c>
      <c r="I29" s="13" t="s">
        <v>18</v>
      </c>
      <c r="J29" s="16">
        <f t="shared" ref="J29:L29" si="20">J30</f>
        <v>535309.5</v>
      </c>
      <c r="K29" s="16">
        <f t="shared" si="20"/>
        <v>535309.5</v>
      </c>
      <c r="L29" s="16">
        <f t="shared" si="20"/>
        <v>535309.5</v>
      </c>
      <c r="M29" s="39">
        <f t="shared" si="17"/>
        <v>100</v>
      </c>
    </row>
    <row r="30" spans="1:13" s="10" customFormat="1" ht="30.75" customHeight="1" x14ac:dyDescent="0.25">
      <c r="A30" s="17"/>
      <c r="B30" s="26" t="s">
        <v>19</v>
      </c>
      <c r="C30" s="15"/>
      <c r="D30" s="15"/>
      <c r="E30" s="15">
        <v>851</v>
      </c>
      <c r="F30" s="13" t="s">
        <v>14</v>
      </c>
      <c r="G30" s="13" t="s">
        <v>15</v>
      </c>
      <c r="H30" s="58" t="s">
        <v>85</v>
      </c>
      <c r="I30" s="13" t="s">
        <v>20</v>
      </c>
      <c r="J30" s="16">
        <v>535309.5</v>
      </c>
      <c r="K30" s="16">
        <v>535309.5</v>
      </c>
      <c r="L30" s="16">
        <v>535309.5</v>
      </c>
      <c r="M30" s="39">
        <f t="shared" si="17"/>
        <v>100</v>
      </c>
    </row>
    <row r="31" spans="1:13" s="10" customFormat="1" ht="30.75" customHeight="1" x14ac:dyDescent="0.25">
      <c r="A31" s="17"/>
      <c r="B31" s="18" t="s">
        <v>48</v>
      </c>
      <c r="C31" s="15"/>
      <c r="D31" s="15"/>
      <c r="E31" s="15">
        <v>851</v>
      </c>
      <c r="F31" s="13" t="s">
        <v>14</v>
      </c>
      <c r="G31" s="13" t="s">
        <v>15</v>
      </c>
      <c r="H31" s="58" t="s">
        <v>85</v>
      </c>
      <c r="I31" s="13" t="s">
        <v>11</v>
      </c>
      <c r="J31" s="16">
        <f t="shared" ref="J31:L31" si="21">J32</f>
        <v>39434.699999999997</v>
      </c>
      <c r="K31" s="16">
        <f t="shared" si="21"/>
        <v>39434.699999999997</v>
      </c>
      <c r="L31" s="16">
        <f t="shared" si="21"/>
        <v>39434.699999999997</v>
      </c>
      <c r="M31" s="39">
        <f t="shared" si="17"/>
        <v>100</v>
      </c>
    </row>
    <row r="32" spans="1:13" s="10" customFormat="1" ht="30.75" customHeight="1" x14ac:dyDescent="0.25">
      <c r="A32" s="17"/>
      <c r="B32" s="18" t="s">
        <v>12</v>
      </c>
      <c r="C32" s="15"/>
      <c r="D32" s="15"/>
      <c r="E32" s="15">
        <v>851</v>
      </c>
      <c r="F32" s="13" t="s">
        <v>14</v>
      </c>
      <c r="G32" s="13" t="s">
        <v>15</v>
      </c>
      <c r="H32" s="58" t="s">
        <v>85</v>
      </c>
      <c r="I32" s="13" t="s">
        <v>13</v>
      </c>
      <c r="J32" s="16">
        <v>39434.699999999997</v>
      </c>
      <c r="K32" s="16">
        <v>39434.699999999997</v>
      </c>
      <c r="L32" s="16">
        <v>39434.699999999997</v>
      </c>
      <c r="M32" s="39">
        <f t="shared" si="17"/>
        <v>100</v>
      </c>
    </row>
    <row r="33" spans="1:13" s="10" customFormat="1" x14ac:dyDescent="0.25">
      <c r="A33" s="69" t="s">
        <v>34</v>
      </c>
      <c r="B33" s="69"/>
      <c r="C33" s="40"/>
      <c r="D33" s="40"/>
      <c r="E33" s="15">
        <v>851</v>
      </c>
      <c r="F33" s="7" t="s">
        <v>21</v>
      </c>
      <c r="G33" s="7"/>
      <c r="H33" s="7"/>
      <c r="I33" s="7"/>
      <c r="J33" s="29">
        <f>J34</f>
        <v>5571588</v>
      </c>
      <c r="K33" s="29">
        <f>K34</f>
        <v>5571588</v>
      </c>
      <c r="L33" s="29">
        <f>L34</f>
        <v>5571588</v>
      </c>
      <c r="M33" s="39">
        <f t="shared" si="17"/>
        <v>100</v>
      </c>
    </row>
    <row r="34" spans="1:13" s="10" customFormat="1" x14ac:dyDescent="0.25">
      <c r="A34" s="71" t="s">
        <v>35</v>
      </c>
      <c r="B34" s="71"/>
      <c r="C34" s="42"/>
      <c r="D34" s="42"/>
      <c r="E34" s="15">
        <v>851</v>
      </c>
      <c r="F34" s="12" t="s">
        <v>21</v>
      </c>
      <c r="G34" s="12" t="s">
        <v>9</v>
      </c>
      <c r="H34" s="12"/>
      <c r="I34" s="12"/>
      <c r="J34" s="21">
        <f>J35</f>
        <v>5571588</v>
      </c>
      <c r="K34" s="21">
        <f t="shared" ref="K34:L34" si="22">K35</f>
        <v>5571588</v>
      </c>
      <c r="L34" s="21">
        <f t="shared" si="22"/>
        <v>5571588</v>
      </c>
      <c r="M34" s="39">
        <f t="shared" si="17"/>
        <v>100</v>
      </c>
    </row>
    <row r="35" spans="1:13" s="10" customFormat="1" ht="60" customHeight="1" x14ac:dyDescent="0.25">
      <c r="A35" s="68" t="s">
        <v>65</v>
      </c>
      <c r="B35" s="68"/>
      <c r="C35" s="18"/>
      <c r="D35" s="18"/>
      <c r="E35" s="15">
        <v>851</v>
      </c>
      <c r="F35" s="13" t="s">
        <v>21</v>
      </c>
      <c r="G35" s="13" t="s">
        <v>9</v>
      </c>
      <c r="H35" s="13" t="s">
        <v>86</v>
      </c>
      <c r="I35" s="13"/>
      <c r="J35" s="16">
        <f>J36+J38</f>
        <v>5571588</v>
      </c>
      <c r="K35" s="16">
        <f t="shared" ref="K35:L35" si="23">K36+K38</f>
        <v>5571588</v>
      </c>
      <c r="L35" s="16">
        <f t="shared" si="23"/>
        <v>5571588</v>
      </c>
      <c r="M35" s="39">
        <f t="shared" si="17"/>
        <v>100</v>
      </c>
    </row>
    <row r="36" spans="1:13" s="10" customFormat="1" ht="31.5" customHeight="1" x14ac:dyDescent="0.25">
      <c r="A36" s="17"/>
      <c r="B36" s="18" t="s">
        <v>48</v>
      </c>
      <c r="C36" s="26"/>
      <c r="D36" s="26"/>
      <c r="E36" s="15">
        <v>851</v>
      </c>
      <c r="F36" s="13" t="s">
        <v>21</v>
      </c>
      <c r="G36" s="13" t="s">
        <v>9</v>
      </c>
      <c r="H36" s="13" t="s">
        <v>86</v>
      </c>
      <c r="I36" s="13" t="s">
        <v>11</v>
      </c>
      <c r="J36" s="16">
        <f t="shared" ref="J36:L36" si="24">J37</f>
        <v>153900</v>
      </c>
      <c r="K36" s="16">
        <f t="shared" si="24"/>
        <v>153900</v>
      </c>
      <c r="L36" s="16">
        <f t="shared" si="24"/>
        <v>153900</v>
      </c>
      <c r="M36" s="39">
        <f t="shared" si="17"/>
        <v>100</v>
      </c>
    </row>
    <row r="37" spans="1:13" s="10" customFormat="1" ht="31.5" customHeight="1" x14ac:dyDescent="0.25">
      <c r="A37" s="17"/>
      <c r="B37" s="18" t="s">
        <v>12</v>
      </c>
      <c r="C37" s="18"/>
      <c r="D37" s="18"/>
      <c r="E37" s="15">
        <v>851</v>
      </c>
      <c r="F37" s="13" t="s">
        <v>21</v>
      </c>
      <c r="G37" s="13" t="s">
        <v>9</v>
      </c>
      <c r="H37" s="13" t="s">
        <v>86</v>
      </c>
      <c r="I37" s="13" t="s">
        <v>13</v>
      </c>
      <c r="J37" s="16">
        <v>153900</v>
      </c>
      <c r="K37" s="16">
        <v>153900</v>
      </c>
      <c r="L37" s="16">
        <v>153900</v>
      </c>
      <c r="M37" s="39">
        <f t="shared" si="17"/>
        <v>100</v>
      </c>
    </row>
    <row r="38" spans="1:13" s="10" customFormat="1" ht="30.75" customHeight="1" x14ac:dyDescent="0.25">
      <c r="A38" s="17"/>
      <c r="B38" s="18" t="s">
        <v>22</v>
      </c>
      <c r="C38" s="18"/>
      <c r="D38" s="18"/>
      <c r="E38" s="15">
        <v>851</v>
      </c>
      <c r="F38" s="13" t="s">
        <v>21</v>
      </c>
      <c r="G38" s="13" t="s">
        <v>9</v>
      </c>
      <c r="H38" s="13" t="s">
        <v>86</v>
      </c>
      <c r="I38" s="13" t="s">
        <v>23</v>
      </c>
      <c r="J38" s="16">
        <f>J39</f>
        <v>5417688</v>
      </c>
      <c r="K38" s="16">
        <f>K39</f>
        <v>5417688</v>
      </c>
      <c r="L38" s="16">
        <f>L39</f>
        <v>5417688</v>
      </c>
      <c r="M38" s="39">
        <f t="shared" si="17"/>
        <v>100</v>
      </c>
    </row>
    <row r="39" spans="1:13" s="10" customFormat="1" ht="15.75" customHeight="1" x14ac:dyDescent="0.25">
      <c r="A39" s="17"/>
      <c r="B39" s="18" t="s">
        <v>36</v>
      </c>
      <c r="C39" s="18"/>
      <c r="D39" s="18"/>
      <c r="E39" s="15">
        <v>851</v>
      </c>
      <c r="F39" s="13" t="s">
        <v>21</v>
      </c>
      <c r="G39" s="13" t="s">
        <v>9</v>
      </c>
      <c r="H39" s="13" t="s">
        <v>86</v>
      </c>
      <c r="I39" s="13" t="s">
        <v>37</v>
      </c>
      <c r="J39" s="16">
        <v>5417688</v>
      </c>
      <c r="K39" s="16">
        <v>5417688</v>
      </c>
      <c r="L39" s="16">
        <v>5417688</v>
      </c>
      <c r="M39" s="39">
        <f t="shared" si="17"/>
        <v>100</v>
      </c>
    </row>
    <row r="40" spans="1:13" s="10" customFormat="1" x14ac:dyDescent="0.25">
      <c r="A40" s="69" t="s">
        <v>38</v>
      </c>
      <c r="B40" s="69"/>
      <c r="C40" s="40"/>
      <c r="D40" s="40"/>
      <c r="E40" s="15">
        <v>851</v>
      </c>
      <c r="F40" s="7" t="s">
        <v>24</v>
      </c>
      <c r="G40" s="7"/>
      <c r="H40" s="7"/>
      <c r="I40" s="7"/>
      <c r="J40" s="29">
        <f>J41</f>
        <v>223165.34</v>
      </c>
      <c r="K40" s="29">
        <f t="shared" ref="K40:L41" si="25">K41</f>
        <v>223165.34</v>
      </c>
      <c r="L40" s="29">
        <f t="shared" si="25"/>
        <v>221505.64</v>
      </c>
      <c r="M40" s="39">
        <f t="shared" si="17"/>
        <v>99.25629132194095</v>
      </c>
    </row>
    <row r="41" spans="1:13" s="10" customFormat="1" x14ac:dyDescent="0.25">
      <c r="A41" s="75" t="s">
        <v>39</v>
      </c>
      <c r="B41" s="75"/>
      <c r="C41" s="31"/>
      <c r="D41" s="31"/>
      <c r="E41" s="15">
        <v>851</v>
      </c>
      <c r="F41" s="12" t="s">
        <v>24</v>
      </c>
      <c r="G41" s="12" t="s">
        <v>14</v>
      </c>
      <c r="H41" s="12"/>
      <c r="I41" s="12"/>
      <c r="J41" s="21">
        <f>J42</f>
        <v>223165.34</v>
      </c>
      <c r="K41" s="21">
        <f t="shared" si="25"/>
        <v>223165.34</v>
      </c>
      <c r="L41" s="21">
        <f t="shared" si="25"/>
        <v>221505.64</v>
      </c>
      <c r="M41" s="39">
        <f t="shared" si="17"/>
        <v>99.25629132194095</v>
      </c>
    </row>
    <row r="42" spans="1:13" s="10" customFormat="1" ht="90" customHeight="1" x14ac:dyDescent="0.25">
      <c r="A42" s="68" t="s">
        <v>67</v>
      </c>
      <c r="B42" s="68"/>
      <c r="C42" s="31"/>
      <c r="D42" s="31"/>
      <c r="E42" s="15">
        <v>851</v>
      </c>
      <c r="F42" s="13" t="s">
        <v>24</v>
      </c>
      <c r="G42" s="13" t="s">
        <v>14</v>
      </c>
      <c r="H42" s="13" t="s">
        <v>87</v>
      </c>
      <c r="I42" s="13"/>
      <c r="J42" s="16">
        <f t="shared" ref="J42:K42" si="26">J43+J45</f>
        <v>223165.34</v>
      </c>
      <c r="K42" s="16">
        <f t="shared" si="26"/>
        <v>223165.34</v>
      </c>
      <c r="L42" s="16">
        <f t="shared" ref="L42" si="27">L43+L45</f>
        <v>221505.64</v>
      </c>
      <c r="M42" s="39">
        <f t="shared" si="17"/>
        <v>99.25629132194095</v>
      </c>
    </row>
    <row r="43" spans="1:13" s="10" customFormat="1" ht="48.75" customHeight="1" x14ac:dyDescent="0.25">
      <c r="A43" s="18"/>
      <c r="B43" s="26" t="s">
        <v>17</v>
      </c>
      <c r="C43" s="31"/>
      <c r="D43" s="31"/>
      <c r="E43" s="15">
        <v>851</v>
      </c>
      <c r="F43" s="13" t="s">
        <v>24</v>
      </c>
      <c r="G43" s="13" t="s">
        <v>14</v>
      </c>
      <c r="H43" s="13" t="s">
        <v>87</v>
      </c>
      <c r="I43" s="13" t="s">
        <v>18</v>
      </c>
      <c r="J43" s="16">
        <f t="shared" ref="J43:L43" si="28">J44</f>
        <v>19000</v>
      </c>
      <c r="K43" s="16">
        <f t="shared" si="28"/>
        <v>19000</v>
      </c>
      <c r="L43" s="16">
        <f t="shared" si="28"/>
        <v>19000</v>
      </c>
      <c r="M43" s="39">
        <f t="shared" si="17"/>
        <v>100</v>
      </c>
    </row>
    <row r="44" spans="1:13" s="10" customFormat="1" ht="15" customHeight="1" x14ac:dyDescent="0.25">
      <c r="A44" s="18"/>
      <c r="B44" s="18" t="s">
        <v>40</v>
      </c>
      <c r="C44" s="31"/>
      <c r="D44" s="31"/>
      <c r="E44" s="15">
        <v>851</v>
      </c>
      <c r="F44" s="13" t="s">
        <v>24</v>
      </c>
      <c r="G44" s="13" t="s">
        <v>14</v>
      </c>
      <c r="H44" s="13" t="s">
        <v>87</v>
      </c>
      <c r="I44" s="13" t="s">
        <v>41</v>
      </c>
      <c r="J44" s="16">
        <v>19000</v>
      </c>
      <c r="K44" s="16">
        <v>19000</v>
      </c>
      <c r="L44" s="16">
        <v>19000</v>
      </c>
      <c r="M44" s="39">
        <f t="shared" si="17"/>
        <v>100</v>
      </c>
    </row>
    <row r="45" spans="1:13" s="10" customFormat="1" ht="31.5" customHeight="1" x14ac:dyDescent="0.25">
      <c r="A45" s="17"/>
      <c r="B45" s="18" t="s">
        <v>48</v>
      </c>
      <c r="C45" s="31"/>
      <c r="D45" s="31"/>
      <c r="E45" s="15">
        <v>851</v>
      </c>
      <c r="F45" s="13" t="s">
        <v>24</v>
      </c>
      <c r="G45" s="13" t="s">
        <v>14</v>
      </c>
      <c r="H45" s="13" t="s">
        <v>87</v>
      </c>
      <c r="I45" s="13" t="s">
        <v>11</v>
      </c>
      <c r="J45" s="16">
        <f t="shared" ref="J45:L45" si="29">J46</f>
        <v>204165.34</v>
      </c>
      <c r="K45" s="16">
        <f t="shared" si="29"/>
        <v>204165.34</v>
      </c>
      <c r="L45" s="16">
        <f t="shared" si="29"/>
        <v>202505.64</v>
      </c>
      <c r="M45" s="39">
        <f t="shared" si="17"/>
        <v>99.187080431967544</v>
      </c>
    </row>
    <row r="46" spans="1:13" s="10" customFormat="1" ht="31.5" customHeight="1" x14ac:dyDescent="0.25">
      <c r="A46" s="17"/>
      <c r="B46" s="18" t="s">
        <v>12</v>
      </c>
      <c r="C46" s="31"/>
      <c r="D46" s="31"/>
      <c r="E46" s="15">
        <v>851</v>
      </c>
      <c r="F46" s="13" t="s">
        <v>24</v>
      </c>
      <c r="G46" s="13" t="s">
        <v>14</v>
      </c>
      <c r="H46" s="13" t="s">
        <v>87</v>
      </c>
      <c r="I46" s="13" t="s">
        <v>13</v>
      </c>
      <c r="J46" s="16">
        <v>204165.34</v>
      </c>
      <c r="K46" s="16">
        <v>204165.34</v>
      </c>
      <c r="L46" s="16">
        <v>202505.64</v>
      </c>
      <c r="M46" s="39">
        <f t="shared" si="17"/>
        <v>99.187080431967544</v>
      </c>
    </row>
    <row r="47" spans="1:13" s="41" customFormat="1" ht="16.5" customHeight="1" x14ac:dyDescent="0.25">
      <c r="A47" s="64" t="s">
        <v>68</v>
      </c>
      <c r="B47" s="65"/>
      <c r="C47" s="51"/>
      <c r="D47" s="51"/>
      <c r="E47" s="48">
        <v>853</v>
      </c>
      <c r="F47" s="7"/>
      <c r="G47" s="7"/>
      <c r="H47" s="7"/>
      <c r="I47" s="7"/>
      <c r="J47" s="29">
        <f>J48</f>
        <v>2400</v>
      </c>
      <c r="K47" s="29">
        <f t="shared" ref="K47:L51" si="30">K48</f>
        <v>2400</v>
      </c>
      <c r="L47" s="29">
        <f t="shared" si="30"/>
        <v>2400</v>
      </c>
      <c r="M47" s="52">
        <f t="shared" si="17"/>
        <v>100</v>
      </c>
    </row>
    <row r="48" spans="1:13" s="41" customFormat="1" ht="16.5" customHeight="1" x14ac:dyDescent="0.25">
      <c r="A48" s="62" t="s">
        <v>45</v>
      </c>
      <c r="B48" s="63"/>
      <c r="C48" s="51"/>
      <c r="D48" s="51"/>
      <c r="E48" s="48">
        <v>853</v>
      </c>
      <c r="F48" s="7" t="s">
        <v>9</v>
      </c>
      <c r="G48" s="7"/>
      <c r="H48" s="7"/>
      <c r="I48" s="7"/>
      <c r="J48" s="29">
        <f>J49</f>
        <v>2400</v>
      </c>
      <c r="K48" s="29">
        <f t="shared" si="30"/>
        <v>2400</v>
      </c>
      <c r="L48" s="29">
        <f t="shared" si="30"/>
        <v>2400</v>
      </c>
      <c r="M48" s="52">
        <f t="shared" si="17"/>
        <v>100</v>
      </c>
    </row>
    <row r="49" spans="1:13" s="27" customFormat="1" ht="45" customHeight="1" x14ac:dyDescent="0.25">
      <c r="A49" s="60" t="s">
        <v>50</v>
      </c>
      <c r="B49" s="61"/>
      <c r="C49" s="47"/>
      <c r="D49" s="47"/>
      <c r="E49" s="19">
        <v>853</v>
      </c>
      <c r="F49" s="12" t="s">
        <v>9</v>
      </c>
      <c r="G49" s="12" t="s">
        <v>26</v>
      </c>
      <c r="H49" s="12"/>
      <c r="I49" s="12"/>
      <c r="J49" s="21">
        <f>J50</f>
        <v>2400</v>
      </c>
      <c r="K49" s="21">
        <f t="shared" si="30"/>
        <v>2400</v>
      </c>
      <c r="L49" s="21">
        <f t="shared" si="30"/>
        <v>2400</v>
      </c>
      <c r="M49" s="50">
        <f t="shared" si="17"/>
        <v>100</v>
      </c>
    </row>
    <row r="50" spans="1:13" s="10" customFormat="1" ht="47.25" customHeight="1" x14ac:dyDescent="0.25">
      <c r="A50" s="66" t="s">
        <v>69</v>
      </c>
      <c r="B50" s="67"/>
      <c r="C50" s="47"/>
      <c r="D50" s="47"/>
      <c r="E50" s="15">
        <v>853</v>
      </c>
      <c r="F50" s="13" t="s">
        <v>9</v>
      </c>
      <c r="G50" s="13" t="s">
        <v>26</v>
      </c>
      <c r="H50" s="13" t="s">
        <v>88</v>
      </c>
      <c r="I50" s="13"/>
      <c r="J50" s="16">
        <f>J51</f>
        <v>2400</v>
      </c>
      <c r="K50" s="16">
        <f t="shared" si="30"/>
        <v>2400</v>
      </c>
      <c r="L50" s="16">
        <f t="shared" si="30"/>
        <v>2400</v>
      </c>
      <c r="M50" s="39">
        <f t="shared" si="17"/>
        <v>100</v>
      </c>
    </row>
    <row r="51" spans="1:13" s="10" customFormat="1" ht="31.5" customHeight="1" x14ac:dyDescent="0.25">
      <c r="A51" s="28"/>
      <c r="B51" s="46" t="s">
        <v>48</v>
      </c>
      <c r="C51" s="47"/>
      <c r="D51" s="47"/>
      <c r="E51" s="15">
        <v>853</v>
      </c>
      <c r="F51" s="13" t="s">
        <v>9</v>
      </c>
      <c r="G51" s="13" t="s">
        <v>26</v>
      </c>
      <c r="H51" s="13" t="s">
        <v>88</v>
      </c>
      <c r="I51" s="13" t="s">
        <v>11</v>
      </c>
      <c r="J51" s="16">
        <f>J52</f>
        <v>2400</v>
      </c>
      <c r="K51" s="16">
        <f t="shared" si="30"/>
        <v>2400</v>
      </c>
      <c r="L51" s="16">
        <f t="shared" si="30"/>
        <v>2400</v>
      </c>
      <c r="M51" s="39">
        <f t="shared" si="17"/>
        <v>100</v>
      </c>
    </row>
    <row r="52" spans="1:13" s="10" customFormat="1" ht="31.5" customHeight="1" x14ac:dyDescent="0.25">
      <c r="A52" s="28"/>
      <c r="B52" s="46" t="s">
        <v>12</v>
      </c>
      <c r="C52" s="47"/>
      <c r="D52" s="47"/>
      <c r="E52" s="15">
        <v>853</v>
      </c>
      <c r="F52" s="13" t="s">
        <v>9</v>
      </c>
      <c r="G52" s="13" t="s">
        <v>26</v>
      </c>
      <c r="H52" s="13" t="s">
        <v>88</v>
      </c>
      <c r="I52" s="13" t="s">
        <v>13</v>
      </c>
      <c r="J52" s="16">
        <v>2400</v>
      </c>
      <c r="K52" s="16">
        <v>2400</v>
      </c>
      <c r="L52" s="16">
        <v>2400</v>
      </c>
      <c r="M52" s="39"/>
    </row>
    <row r="53" spans="1:13" s="41" customFormat="1" ht="17.25" customHeight="1" x14ac:dyDescent="0.25">
      <c r="A53" s="64" t="s">
        <v>49</v>
      </c>
      <c r="B53" s="65"/>
      <c r="C53" s="38"/>
      <c r="D53" s="38"/>
      <c r="E53" s="6">
        <v>857</v>
      </c>
      <c r="F53" s="38"/>
      <c r="G53" s="7"/>
      <c r="H53" s="7"/>
      <c r="I53" s="7"/>
      <c r="J53" s="29">
        <f t="shared" ref="J53:L55" si="31">J54</f>
        <v>18000</v>
      </c>
      <c r="K53" s="29">
        <f t="shared" si="31"/>
        <v>18000</v>
      </c>
      <c r="L53" s="29">
        <f t="shared" si="31"/>
        <v>18000</v>
      </c>
      <c r="M53" s="39">
        <f t="shared" si="17"/>
        <v>100</v>
      </c>
    </row>
    <row r="54" spans="1:13" s="41" customFormat="1" ht="13.5" customHeight="1" x14ac:dyDescent="0.25">
      <c r="A54" s="69" t="s">
        <v>45</v>
      </c>
      <c r="B54" s="69"/>
      <c r="C54" s="40"/>
      <c r="D54" s="40"/>
      <c r="E54" s="6">
        <v>857</v>
      </c>
      <c r="F54" s="7" t="s">
        <v>9</v>
      </c>
      <c r="G54" s="7"/>
      <c r="H54" s="7"/>
      <c r="I54" s="7"/>
      <c r="J54" s="29">
        <f t="shared" si="31"/>
        <v>18000</v>
      </c>
      <c r="K54" s="29">
        <f t="shared" si="31"/>
        <v>18000</v>
      </c>
      <c r="L54" s="29">
        <f t="shared" si="31"/>
        <v>18000</v>
      </c>
      <c r="M54" s="39">
        <f t="shared" si="17"/>
        <v>100</v>
      </c>
    </row>
    <row r="55" spans="1:13" s="27" customFormat="1" ht="44.25" customHeight="1" x14ac:dyDescent="0.25">
      <c r="A55" s="71" t="s">
        <v>50</v>
      </c>
      <c r="B55" s="71"/>
      <c r="C55" s="42"/>
      <c r="D55" s="42"/>
      <c r="E55" s="15">
        <v>857</v>
      </c>
      <c r="F55" s="12" t="s">
        <v>9</v>
      </c>
      <c r="G55" s="12" t="s">
        <v>26</v>
      </c>
      <c r="H55" s="12"/>
      <c r="I55" s="12"/>
      <c r="J55" s="21">
        <f>J56</f>
        <v>18000</v>
      </c>
      <c r="K55" s="21">
        <f t="shared" si="31"/>
        <v>18000</v>
      </c>
      <c r="L55" s="21">
        <f t="shared" si="31"/>
        <v>18000</v>
      </c>
      <c r="M55" s="39">
        <f t="shared" si="17"/>
        <v>100</v>
      </c>
    </row>
    <row r="56" spans="1:13" s="10" customFormat="1" ht="48" customHeight="1" x14ac:dyDescent="0.25">
      <c r="A56" s="68" t="s">
        <v>72</v>
      </c>
      <c r="B56" s="68"/>
      <c r="C56" s="18"/>
      <c r="D56" s="13" t="s">
        <v>9</v>
      </c>
      <c r="E56" s="15">
        <v>857</v>
      </c>
      <c r="F56" s="13" t="s">
        <v>25</v>
      </c>
      <c r="G56" s="13" t="s">
        <v>26</v>
      </c>
      <c r="H56" s="13" t="s">
        <v>89</v>
      </c>
      <c r="I56" s="13"/>
      <c r="J56" s="16">
        <f t="shared" ref="J56:L56" si="32">J57</f>
        <v>18000</v>
      </c>
      <c r="K56" s="16">
        <f t="shared" si="32"/>
        <v>18000</v>
      </c>
      <c r="L56" s="16">
        <f t="shared" si="32"/>
        <v>18000</v>
      </c>
      <c r="M56" s="39">
        <f t="shared" si="17"/>
        <v>100</v>
      </c>
    </row>
    <row r="57" spans="1:13" s="10" customFormat="1" ht="32.25" customHeight="1" x14ac:dyDescent="0.25">
      <c r="A57" s="17"/>
      <c r="B57" s="18" t="s">
        <v>48</v>
      </c>
      <c r="C57" s="26"/>
      <c r="D57" s="13" t="s">
        <v>9</v>
      </c>
      <c r="E57" s="15">
        <v>857</v>
      </c>
      <c r="F57" s="13" t="s">
        <v>9</v>
      </c>
      <c r="G57" s="13" t="s">
        <v>26</v>
      </c>
      <c r="H57" s="13" t="s">
        <v>89</v>
      </c>
      <c r="I57" s="13" t="s">
        <v>11</v>
      </c>
      <c r="J57" s="16">
        <v>18000</v>
      </c>
      <c r="K57" s="16">
        <v>18000</v>
      </c>
      <c r="L57" s="16">
        <v>18000</v>
      </c>
      <c r="M57" s="39">
        <f t="shared" si="17"/>
        <v>100</v>
      </c>
    </row>
    <row r="58" spans="1:13" ht="32.25" customHeight="1" x14ac:dyDescent="0.25">
      <c r="A58" s="15"/>
      <c r="B58" s="18" t="s">
        <v>12</v>
      </c>
      <c r="C58" s="15"/>
      <c r="D58" s="15"/>
      <c r="E58" s="15">
        <v>857</v>
      </c>
      <c r="F58" s="13" t="s">
        <v>9</v>
      </c>
      <c r="G58" s="13" t="s">
        <v>26</v>
      </c>
      <c r="H58" s="13" t="s">
        <v>89</v>
      </c>
      <c r="I58" s="13" t="s">
        <v>51</v>
      </c>
      <c r="J58" s="16">
        <v>18000</v>
      </c>
      <c r="K58" s="16">
        <v>18000</v>
      </c>
      <c r="L58" s="16">
        <v>18000</v>
      </c>
      <c r="M58" s="39">
        <f t="shared" si="17"/>
        <v>100</v>
      </c>
    </row>
    <row r="59" spans="1:13" s="44" customFormat="1" ht="20.25" customHeight="1" x14ac:dyDescent="0.25">
      <c r="A59" s="19"/>
      <c r="B59" s="42" t="s">
        <v>52</v>
      </c>
      <c r="C59" s="19"/>
      <c r="D59" s="19"/>
      <c r="E59" s="19"/>
      <c r="F59" s="19"/>
      <c r="G59" s="12"/>
      <c r="H59" s="12"/>
      <c r="I59" s="12"/>
      <c r="J59" s="21">
        <f>J53+J47+J5</f>
        <v>6395522.54</v>
      </c>
      <c r="K59" s="21">
        <f>K53+K47+K5</f>
        <v>6395522.54</v>
      </c>
      <c r="L59" s="21">
        <f>L53+L47+L5</f>
        <v>6393862.8399999999</v>
      </c>
      <c r="M59" s="39">
        <f t="shared" si="17"/>
        <v>99.974049032121769</v>
      </c>
    </row>
    <row r="60" spans="1:13" ht="15" customHeight="1" x14ac:dyDescent="0.25"/>
    <row r="61" spans="1:13" ht="33.75" customHeight="1" x14ac:dyDescent="0.25">
      <c r="B61" s="45" t="s">
        <v>100</v>
      </c>
      <c r="K61" s="27" t="s">
        <v>28</v>
      </c>
    </row>
    <row r="62" spans="1:13" ht="8.25" customHeight="1" x14ac:dyDescent="0.25"/>
    <row r="63" spans="1:13" ht="14.25" customHeight="1" x14ac:dyDescent="0.25">
      <c r="B63" s="33" t="s">
        <v>29</v>
      </c>
    </row>
    <row r="64" spans="1:13" ht="14.25" customHeight="1" x14ac:dyDescent="0.25">
      <c r="B64" s="33" t="s">
        <v>30</v>
      </c>
      <c r="J64" s="53"/>
      <c r="K64" s="53"/>
      <c r="L64" s="53"/>
    </row>
    <row r="65" spans="10:10" ht="25.5" customHeight="1" x14ac:dyDescent="0.25"/>
    <row r="66" spans="10:10" x14ac:dyDescent="0.25">
      <c r="J66" s="53"/>
    </row>
    <row r="67" spans="10:10" ht="24" customHeight="1" x14ac:dyDescent="0.25"/>
    <row r="68" spans="10:10" ht="15" hidden="1" customHeight="1" x14ac:dyDescent="0.25"/>
    <row r="69" spans="10:10" ht="15" hidden="1" customHeight="1" x14ac:dyDescent="0.25"/>
    <row r="70" spans="10:10" ht="13.5" customHeight="1" x14ac:dyDescent="0.25"/>
    <row r="72" spans="10:10" ht="24.75" customHeight="1" x14ac:dyDescent="0.25"/>
    <row r="73" spans="10:10" ht="24.75" customHeight="1" x14ac:dyDescent="0.25"/>
    <row r="74" spans="10:10" ht="24.75" customHeight="1" x14ac:dyDescent="0.25"/>
    <row r="75" spans="10:10" ht="15" hidden="1" customHeight="1" x14ac:dyDescent="0.25"/>
    <row r="76" spans="10:10" ht="16.5" customHeight="1" x14ac:dyDescent="0.25"/>
    <row r="77" spans="10:10" ht="16.5" customHeight="1" x14ac:dyDescent="0.25"/>
    <row r="78" spans="10:10" ht="16.5" customHeight="1" x14ac:dyDescent="0.25"/>
    <row r="79" spans="10:10" ht="15.75" customHeight="1" x14ac:dyDescent="0.25"/>
    <row r="80" spans="10:10" ht="14.25" customHeight="1" x14ac:dyDescent="0.25"/>
    <row r="81" ht="14.25" customHeight="1" x14ac:dyDescent="0.25"/>
    <row r="82" ht="23.25" customHeight="1" x14ac:dyDescent="0.25"/>
    <row r="83" ht="12" customHeight="1" x14ac:dyDescent="0.25"/>
    <row r="84" ht="12" customHeight="1" x14ac:dyDescent="0.25"/>
    <row r="85" ht="36.75" customHeight="1" x14ac:dyDescent="0.25"/>
    <row r="86" ht="14.25" customHeight="1" x14ac:dyDescent="0.25"/>
    <row r="87" ht="14.25" customHeight="1" x14ac:dyDescent="0.25"/>
    <row r="88" ht="15" hidden="1" customHeight="1" x14ac:dyDescent="0.25"/>
    <row r="89" ht="12" customHeight="1" x14ac:dyDescent="0.25"/>
  </sheetData>
  <mergeCells count="29">
    <mergeCell ref="A8:B8"/>
    <mergeCell ref="A2:M2"/>
    <mergeCell ref="A1:M1"/>
    <mergeCell ref="A55:B55"/>
    <mergeCell ref="A56:B56"/>
    <mergeCell ref="A42:B42"/>
    <mergeCell ref="A5:B5"/>
    <mergeCell ref="A6:B6"/>
    <mergeCell ref="A40:B40"/>
    <mergeCell ref="A41:B41"/>
    <mergeCell ref="A54:B54"/>
    <mergeCell ref="A53:B53"/>
    <mergeCell ref="A35:B35"/>
    <mergeCell ref="A33:B33"/>
    <mergeCell ref="A4:B4"/>
    <mergeCell ref="A7:B7"/>
    <mergeCell ref="A49:B49"/>
    <mergeCell ref="A48:B48"/>
    <mergeCell ref="A47:B47"/>
    <mergeCell ref="A50:B50"/>
    <mergeCell ref="A11:B11"/>
    <mergeCell ref="A26:B26"/>
    <mergeCell ref="A27:B27"/>
    <mergeCell ref="A28:B28"/>
    <mergeCell ref="A34:B34"/>
    <mergeCell ref="A14:B14"/>
    <mergeCell ref="A17:B17"/>
    <mergeCell ref="A20:B20"/>
    <mergeCell ref="A23:B23"/>
  </mergeCells>
  <pageMargins left="0.11811023622047245" right="0.19685039370078741" top="0.6692913385826772" bottom="0.47244094488188981"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abSelected="1" zoomScale="80" zoomScaleNormal="80" workbookViewId="0">
      <selection activeCell="J5" sqref="J5"/>
    </sheetView>
  </sheetViews>
  <sheetFormatPr defaultRowHeight="15" x14ac:dyDescent="0.25"/>
  <cols>
    <col min="1" max="1" width="1.7109375" style="1" customWidth="1"/>
    <col min="2" max="2" width="75.7109375" style="1" customWidth="1"/>
    <col min="3" max="5" width="4.42578125" style="1" customWidth="1"/>
    <col min="6" max="6" width="5.140625" style="1" customWidth="1"/>
    <col min="7" max="7" width="7.42578125" style="1" customWidth="1"/>
    <col min="8" max="8" width="5.140625" style="1" customWidth="1"/>
    <col min="9" max="9" width="14" style="1" customWidth="1"/>
    <col min="10" max="11" width="13.140625" style="1" customWidth="1"/>
    <col min="12" max="12" width="8.85546875" style="1" customWidth="1"/>
    <col min="13" max="16384" width="9.140625" style="1"/>
  </cols>
  <sheetData>
    <row r="1" spans="1:12" x14ac:dyDescent="0.25">
      <c r="B1" s="78" t="s">
        <v>0</v>
      </c>
      <c r="C1" s="78"/>
      <c r="D1" s="78"/>
      <c r="E1" s="78"/>
      <c r="F1" s="78"/>
      <c r="G1" s="78"/>
      <c r="H1" s="78"/>
      <c r="I1" s="78"/>
      <c r="J1" s="78"/>
      <c r="K1" s="78"/>
      <c r="L1" s="78"/>
    </row>
    <row r="2" spans="1:12" ht="33" customHeight="1" x14ac:dyDescent="0.25">
      <c r="B2" s="72" t="s">
        <v>105</v>
      </c>
      <c r="C2" s="72"/>
      <c r="D2" s="72"/>
      <c r="E2" s="72"/>
      <c r="F2" s="72"/>
      <c r="G2" s="72"/>
      <c r="H2" s="72"/>
      <c r="I2" s="72"/>
      <c r="J2" s="72"/>
      <c r="K2" s="72"/>
      <c r="L2" s="72"/>
    </row>
    <row r="4" spans="1:12" s="4" customFormat="1" ht="69" customHeight="1" x14ac:dyDescent="0.25">
      <c r="A4" s="80" t="s">
        <v>1</v>
      </c>
      <c r="B4" s="80"/>
      <c r="C4" s="2" t="s">
        <v>53</v>
      </c>
      <c r="D4" s="2" t="s">
        <v>54</v>
      </c>
      <c r="E4" s="3" t="s">
        <v>55</v>
      </c>
      <c r="F4" s="2" t="s">
        <v>2</v>
      </c>
      <c r="G4" s="3" t="s">
        <v>56</v>
      </c>
      <c r="H4" s="3" t="s">
        <v>5</v>
      </c>
      <c r="I4" s="54" t="s">
        <v>7</v>
      </c>
      <c r="J4" s="54" t="s">
        <v>6</v>
      </c>
      <c r="K4" s="2" t="s">
        <v>8</v>
      </c>
      <c r="L4" s="55" t="s">
        <v>47</v>
      </c>
    </row>
    <row r="5" spans="1:12" s="10" customFormat="1" ht="32.25" customHeight="1" x14ac:dyDescent="0.25">
      <c r="A5" s="77" t="s">
        <v>73</v>
      </c>
      <c r="B5" s="77"/>
      <c r="C5" s="6">
        <v>51</v>
      </c>
      <c r="D5" s="6"/>
      <c r="E5" s="7"/>
      <c r="F5" s="6"/>
      <c r="G5" s="7"/>
      <c r="H5" s="7"/>
      <c r="I5" s="8">
        <f>I6+I26+I33+I41</f>
        <v>6375122.54</v>
      </c>
      <c r="J5" s="8">
        <f>J6+J26+J33+J41</f>
        <v>6375122.54</v>
      </c>
      <c r="K5" s="8">
        <f>K6+K26+K33+K41</f>
        <v>6373462.8399999999</v>
      </c>
      <c r="L5" s="9">
        <f t="shared" ref="L5:L12" si="0">K5/J5*100</f>
        <v>99.973965990620783</v>
      </c>
    </row>
    <row r="6" spans="1:12" s="10" customFormat="1" ht="30.75" customHeight="1" x14ac:dyDescent="0.25">
      <c r="A6" s="71" t="s">
        <v>77</v>
      </c>
      <c r="B6" s="71"/>
      <c r="C6" s="11">
        <v>51</v>
      </c>
      <c r="D6" s="11">
        <v>0</v>
      </c>
      <c r="E6" s="12" t="s">
        <v>9</v>
      </c>
      <c r="F6" s="11"/>
      <c r="G6" s="12"/>
      <c r="H6" s="13"/>
      <c r="I6" s="14">
        <f t="shared" ref="I6:K6" si="1">I7</f>
        <v>5625</v>
      </c>
      <c r="J6" s="14">
        <f t="shared" si="1"/>
        <v>5625</v>
      </c>
      <c r="K6" s="14">
        <f t="shared" si="1"/>
        <v>5625</v>
      </c>
      <c r="L6" s="9">
        <f t="shared" si="0"/>
        <v>100</v>
      </c>
    </row>
    <row r="7" spans="1:12" s="10" customFormat="1" ht="14.25" customHeight="1" x14ac:dyDescent="0.25">
      <c r="A7" s="79" t="s">
        <v>44</v>
      </c>
      <c r="B7" s="79"/>
      <c r="C7" s="11">
        <v>51</v>
      </c>
      <c r="D7" s="11">
        <v>0</v>
      </c>
      <c r="E7" s="12" t="s">
        <v>9</v>
      </c>
      <c r="F7" s="11">
        <v>851</v>
      </c>
      <c r="G7" s="12"/>
      <c r="H7" s="13"/>
      <c r="I7" s="14">
        <f>I11+I8+I14+I17+I20+I23</f>
        <v>5625</v>
      </c>
      <c r="J7" s="14">
        <f t="shared" ref="J7:K7" si="2">J11+J8+J14+J17+J20+J23</f>
        <v>5625</v>
      </c>
      <c r="K7" s="14">
        <f t="shared" si="2"/>
        <v>5625</v>
      </c>
      <c r="L7" s="9">
        <f t="shared" si="0"/>
        <v>100</v>
      </c>
    </row>
    <row r="8" spans="1:12" s="10" customFormat="1" ht="121.5" customHeight="1" x14ac:dyDescent="0.25">
      <c r="A8" s="68" t="s">
        <v>82</v>
      </c>
      <c r="B8" s="68"/>
      <c r="C8" s="15">
        <v>51</v>
      </c>
      <c r="D8" s="15">
        <v>0</v>
      </c>
      <c r="E8" s="13" t="s">
        <v>9</v>
      </c>
      <c r="F8" s="15">
        <v>851</v>
      </c>
      <c r="G8" s="13" t="s">
        <v>90</v>
      </c>
      <c r="H8" s="13"/>
      <c r="I8" s="16">
        <f t="shared" ref="I8:K9" si="3">I9</f>
        <v>200</v>
      </c>
      <c r="J8" s="16">
        <f t="shared" si="3"/>
        <v>200</v>
      </c>
      <c r="K8" s="16">
        <f t="shared" si="3"/>
        <v>200</v>
      </c>
      <c r="L8" s="9">
        <f t="shared" ref="L8:L9" si="4">K8/J8*100</f>
        <v>100</v>
      </c>
    </row>
    <row r="9" spans="1:12" s="10" customFormat="1" ht="31.5" customHeight="1" x14ac:dyDescent="0.25">
      <c r="A9" s="17"/>
      <c r="B9" s="57" t="s">
        <v>48</v>
      </c>
      <c r="C9" s="15">
        <v>51</v>
      </c>
      <c r="D9" s="15">
        <v>0</v>
      </c>
      <c r="E9" s="13" t="s">
        <v>9</v>
      </c>
      <c r="F9" s="15">
        <v>851</v>
      </c>
      <c r="G9" s="13" t="s">
        <v>90</v>
      </c>
      <c r="H9" s="13" t="s">
        <v>11</v>
      </c>
      <c r="I9" s="16">
        <f t="shared" si="3"/>
        <v>200</v>
      </c>
      <c r="J9" s="16">
        <f t="shared" si="3"/>
        <v>200</v>
      </c>
      <c r="K9" s="16">
        <f t="shared" si="3"/>
        <v>200</v>
      </c>
      <c r="L9" s="9">
        <f t="shared" si="4"/>
        <v>100</v>
      </c>
    </row>
    <row r="10" spans="1:12" s="10" customFormat="1" ht="31.5" customHeight="1" x14ac:dyDescent="0.25">
      <c r="A10" s="17"/>
      <c r="B10" s="57" t="s">
        <v>12</v>
      </c>
      <c r="C10" s="15">
        <v>51</v>
      </c>
      <c r="D10" s="15">
        <v>0</v>
      </c>
      <c r="E10" s="13" t="s">
        <v>9</v>
      </c>
      <c r="F10" s="15">
        <v>851</v>
      </c>
      <c r="G10" s="13" t="s">
        <v>90</v>
      </c>
      <c r="H10" s="13" t="s">
        <v>13</v>
      </c>
      <c r="I10" s="16">
        <v>200</v>
      </c>
      <c r="J10" s="16">
        <v>200</v>
      </c>
      <c r="K10" s="16">
        <v>200</v>
      </c>
      <c r="L10" s="9">
        <f>K10/J10*100</f>
        <v>100</v>
      </c>
    </row>
    <row r="11" spans="1:12" s="10" customFormat="1" ht="44.25" customHeight="1" x14ac:dyDescent="0.25">
      <c r="A11" s="68" t="s">
        <v>63</v>
      </c>
      <c r="B11" s="68"/>
      <c r="C11" s="15">
        <v>51</v>
      </c>
      <c r="D11" s="15">
        <v>0</v>
      </c>
      <c r="E11" s="13" t="s">
        <v>9</v>
      </c>
      <c r="F11" s="15">
        <v>851</v>
      </c>
      <c r="G11" s="13" t="s">
        <v>62</v>
      </c>
      <c r="H11" s="13"/>
      <c r="I11" s="16">
        <f t="shared" ref="I11:K24" si="5">I12</f>
        <v>2500</v>
      </c>
      <c r="J11" s="16">
        <f t="shared" si="5"/>
        <v>2500</v>
      </c>
      <c r="K11" s="16">
        <f t="shared" si="5"/>
        <v>2500</v>
      </c>
      <c r="L11" s="9">
        <f t="shared" si="0"/>
        <v>100</v>
      </c>
    </row>
    <row r="12" spans="1:12" s="10" customFormat="1" ht="32.25" customHeight="1" x14ac:dyDescent="0.25">
      <c r="A12" s="17"/>
      <c r="B12" s="18" t="s">
        <v>48</v>
      </c>
      <c r="C12" s="15">
        <v>51</v>
      </c>
      <c r="D12" s="15">
        <v>0</v>
      </c>
      <c r="E12" s="13" t="s">
        <v>9</v>
      </c>
      <c r="F12" s="15">
        <v>851</v>
      </c>
      <c r="G12" s="13" t="s">
        <v>62</v>
      </c>
      <c r="H12" s="13" t="s">
        <v>11</v>
      </c>
      <c r="I12" s="16">
        <f t="shared" si="5"/>
        <v>2500</v>
      </c>
      <c r="J12" s="16">
        <f t="shared" si="5"/>
        <v>2500</v>
      </c>
      <c r="K12" s="16">
        <f t="shared" si="5"/>
        <v>2500</v>
      </c>
      <c r="L12" s="9">
        <f t="shared" si="0"/>
        <v>100</v>
      </c>
    </row>
    <row r="13" spans="1:12" s="10" customFormat="1" ht="32.25" customHeight="1" x14ac:dyDescent="0.25">
      <c r="A13" s="17"/>
      <c r="B13" s="18" t="s">
        <v>12</v>
      </c>
      <c r="C13" s="15">
        <v>51</v>
      </c>
      <c r="D13" s="15">
        <v>0</v>
      </c>
      <c r="E13" s="13" t="s">
        <v>9</v>
      </c>
      <c r="F13" s="15">
        <v>851</v>
      </c>
      <c r="G13" s="13" t="s">
        <v>62</v>
      </c>
      <c r="H13" s="13" t="s">
        <v>13</v>
      </c>
      <c r="I13" s="16">
        <v>2500</v>
      </c>
      <c r="J13" s="16">
        <v>2500</v>
      </c>
      <c r="K13" s="16">
        <v>2500</v>
      </c>
      <c r="L13" s="9">
        <f>K13/J13*100</f>
        <v>100</v>
      </c>
    </row>
    <row r="14" spans="1:12" s="10" customFormat="1" ht="32.25" customHeight="1" x14ac:dyDescent="0.25">
      <c r="A14" s="68" t="s">
        <v>95</v>
      </c>
      <c r="B14" s="68"/>
      <c r="C14" s="15">
        <v>51</v>
      </c>
      <c r="D14" s="15">
        <v>0</v>
      </c>
      <c r="E14" s="13" t="s">
        <v>9</v>
      </c>
      <c r="F14" s="15">
        <v>851</v>
      </c>
      <c r="G14" s="13" t="s">
        <v>101</v>
      </c>
      <c r="H14" s="13"/>
      <c r="I14" s="16">
        <f t="shared" si="5"/>
        <v>450</v>
      </c>
      <c r="J14" s="16">
        <f t="shared" si="5"/>
        <v>450</v>
      </c>
      <c r="K14" s="16">
        <f t="shared" si="5"/>
        <v>450</v>
      </c>
      <c r="L14" s="9">
        <f t="shared" ref="L14:L25" si="6">K14/J14*100</f>
        <v>100</v>
      </c>
    </row>
    <row r="15" spans="1:12" s="10" customFormat="1" ht="32.25" customHeight="1" x14ac:dyDescent="0.25">
      <c r="A15" s="17"/>
      <c r="B15" s="59" t="s">
        <v>48</v>
      </c>
      <c r="C15" s="15">
        <v>51</v>
      </c>
      <c r="D15" s="15">
        <v>0</v>
      </c>
      <c r="E15" s="13" t="s">
        <v>9</v>
      </c>
      <c r="F15" s="15">
        <v>851</v>
      </c>
      <c r="G15" s="13" t="s">
        <v>101</v>
      </c>
      <c r="H15" s="13" t="s">
        <v>11</v>
      </c>
      <c r="I15" s="16">
        <f t="shared" si="5"/>
        <v>450</v>
      </c>
      <c r="J15" s="16">
        <f t="shared" si="5"/>
        <v>450</v>
      </c>
      <c r="K15" s="16">
        <f t="shared" si="5"/>
        <v>450</v>
      </c>
      <c r="L15" s="9">
        <f t="shared" si="6"/>
        <v>100</v>
      </c>
    </row>
    <row r="16" spans="1:12" s="10" customFormat="1" ht="32.25" customHeight="1" x14ac:dyDescent="0.25">
      <c r="A16" s="17"/>
      <c r="B16" s="59" t="s">
        <v>12</v>
      </c>
      <c r="C16" s="15">
        <v>51</v>
      </c>
      <c r="D16" s="15">
        <v>0</v>
      </c>
      <c r="E16" s="13" t="s">
        <v>9</v>
      </c>
      <c r="F16" s="15">
        <v>851</v>
      </c>
      <c r="G16" s="13" t="s">
        <v>101</v>
      </c>
      <c r="H16" s="13" t="s">
        <v>13</v>
      </c>
      <c r="I16" s="16">
        <v>450</v>
      </c>
      <c r="J16" s="16">
        <v>450</v>
      </c>
      <c r="K16" s="16">
        <v>450</v>
      </c>
      <c r="L16" s="9">
        <f t="shared" si="6"/>
        <v>100</v>
      </c>
    </row>
    <row r="17" spans="1:12" s="10" customFormat="1" ht="32.25" customHeight="1" x14ac:dyDescent="0.25">
      <c r="A17" s="68" t="s">
        <v>92</v>
      </c>
      <c r="B17" s="68"/>
      <c r="C17" s="15">
        <v>51</v>
      </c>
      <c r="D17" s="15">
        <v>0</v>
      </c>
      <c r="E17" s="13" t="s">
        <v>9</v>
      </c>
      <c r="F17" s="15">
        <v>851</v>
      </c>
      <c r="G17" s="13" t="s">
        <v>102</v>
      </c>
      <c r="H17" s="13"/>
      <c r="I17" s="16">
        <f t="shared" si="5"/>
        <v>450</v>
      </c>
      <c r="J17" s="16">
        <f t="shared" si="5"/>
        <v>450</v>
      </c>
      <c r="K17" s="16">
        <f t="shared" si="5"/>
        <v>450</v>
      </c>
      <c r="L17" s="9">
        <f t="shared" si="6"/>
        <v>100</v>
      </c>
    </row>
    <row r="18" spans="1:12" s="10" customFormat="1" ht="32.25" customHeight="1" x14ac:dyDescent="0.25">
      <c r="A18" s="17"/>
      <c r="B18" s="59" t="s">
        <v>48</v>
      </c>
      <c r="C18" s="15">
        <v>51</v>
      </c>
      <c r="D18" s="15">
        <v>0</v>
      </c>
      <c r="E18" s="13" t="s">
        <v>9</v>
      </c>
      <c r="F18" s="15">
        <v>851</v>
      </c>
      <c r="G18" s="13" t="s">
        <v>102</v>
      </c>
      <c r="H18" s="13" t="s">
        <v>11</v>
      </c>
      <c r="I18" s="16">
        <f t="shared" si="5"/>
        <v>450</v>
      </c>
      <c r="J18" s="16">
        <f t="shared" si="5"/>
        <v>450</v>
      </c>
      <c r="K18" s="16">
        <f t="shared" si="5"/>
        <v>450</v>
      </c>
      <c r="L18" s="9">
        <f t="shared" si="6"/>
        <v>100</v>
      </c>
    </row>
    <row r="19" spans="1:12" s="10" customFormat="1" ht="32.25" customHeight="1" x14ac:dyDescent="0.25">
      <c r="A19" s="17"/>
      <c r="B19" s="59" t="s">
        <v>12</v>
      </c>
      <c r="C19" s="15">
        <v>51</v>
      </c>
      <c r="D19" s="15">
        <v>0</v>
      </c>
      <c r="E19" s="13" t="s">
        <v>9</v>
      </c>
      <c r="F19" s="15">
        <v>851</v>
      </c>
      <c r="G19" s="13" t="s">
        <v>102</v>
      </c>
      <c r="H19" s="13" t="s">
        <v>13</v>
      </c>
      <c r="I19" s="16">
        <v>450</v>
      </c>
      <c r="J19" s="16">
        <v>450</v>
      </c>
      <c r="K19" s="16">
        <v>450</v>
      </c>
      <c r="L19" s="9">
        <f t="shared" si="6"/>
        <v>100</v>
      </c>
    </row>
    <row r="20" spans="1:12" s="10" customFormat="1" ht="32.25" customHeight="1" x14ac:dyDescent="0.25">
      <c r="A20" s="68" t="s">
        <v>93</v>
      </c>
      <c r="B20" s="68"/>
      <c r="C20" s="15">
        <v>51</v>
      </c>
      <c r="D20" s="15">
        <v>0</v>
      </c>
      <c r="E20" s="13" t="s">
        <v>9</v>
      </c>
      <c r="F20" s="15">
        <v>851</v>
      </c>
      <c r="G20" s="13" t="s">
        <v>103</v>
      </c>
      <c r="H20" s="13"/>
      <c r="I20" s="16">
        <f t="shared" si="5"/>
        <v>450</v>
      </c>
      <c r="J20" s="16">
        <f t="shared" si="5"/>
        <v>450</v>
      </c>
      <c r="K20" s="16">
        <f t="shared" si="5"/>
        <v>450</v>
      </c>
      <c r="L20" s="9">
        <f t="shared" si="6"/>
        <v>100</v>
      </c>
    </row>
    <row r="21" spans="1:12" s="10" customFormat="1" ht="32.25" customHeight="1" x14ac:dyDescent="0.25">
      <c r="A21" s="17"/>
      <c r="B21" s="59" t="s">
        <v>48</v>
      </c>
      <c r="C21" s="15">
        <v>51</v>
      </c>
      <c r="D21" s="15">
        <v>0</v>
      </c>
      <c r="E21" s="13" t="s">
        <v>9</v>
      </c>
      <c r="F21" s="15">
        <v>851</v>
      </c>
      <c r="G21" s="13" t="s">
        <v>103</v>
      </c>
      <c r="H21" s="13" t="s">
        <v>11</v>
      </c>
      <c r="I21" s="16">
        <f t="shared" si="5"/>
        <v>450</v>
      </c>
      <c r="J21" s="16">
        <f t="shared" si="5"/>
        <v>450</v>
      </c>
      <c r="K21" s="16">
        <f t="shared" si="5"/>
        <v>450</v>
      </c>
      <c r="L21" s="9">
        <f t="shared" si="6"/>
        <v>100</v>
      </c>
    </row>
    <row r="22" spans="1:12" s="10" customFormat="1" ht="32.25" customHeight="1" x14ac:dyDescent="0.25">
      <c r="A22" s="17"/>
      <c r="B22" s="59" t="s">
        <v>12</v>
      </c>
      <c r="C22" s="15">
        <v>51</v>
      </c>
      <c r="D22" s="15">
        <v>0</v>
      </c>
      <c r="E22" s="13" t="s">
        <v>9</v>
      </c>
      <c r="F22" s="15">
        <v>851</v>
      </c>
      <c r="G22" s="13" t="s">
        <v>103</v>
      </c>
      <c r="H22" s="13" t="s">
        <v>13</v>
      </c>
      <c r="I22" s="16">
        <v>450</v>
      </c>
      <c r="J22" s="16">
        <v>450</v>
      </c>
      <c r="K22" s="16">
        <v>450</v>
      </c>
      <c r="L22" s="9">
        <f t="shared" si="6"/>
        <v>100</v>
      </c>
    </row>
    <row r="23" spans="1:12" s="10" customFormat="1" ht="32.25" customHeight="1" x14ac:dyDescent="0.25">
      <c r="A23" s="68" t="s">
        <v>94</v>
      </c>
      <c r="B23" s="68"/>
      <c r="C23" s="15">
        <v>51</v>
      </c>
      <c r="D23" s="15">
        <v>0</v>
      </c>
      <c r="E23" s="13" t="s">
        <v>9</v>
      </c>
      <c r="F23" s="15">
        <v>851</v>
      </c>
      <c r="G23" s="13" t="s">
        <v>104</v>
      </c>
      <c r="H23" s="13"/>
      <c r="I23" s="16">
        <f t="shared" si="5"/>
        <v>1575</v>
      </c>
      <c r="J23" s="16">
        <f t="shared" si="5"/>
        <v>1575</v>
      </c>
      <c r="K23" s="16">
        <f t="shared" si="5"/>
        <v>1575</v>
      </c>
      <c r="L23" s="9">
        <f t="shared" si="6"/>
        <v>100</v>
      </c>
    </row>
    <row r="24" spans="1:12" s="10" customFormat="1" ht="32.25" customHeight="1" x14ac:dyDescent="0.25">
      <c r="A24" s="17"/>
      <c r="B24" s="59" t="s">
        <v>48</v>
      </c>
      <c r="C24" s="15">
        <v>51</v>
      </c>
      <c r="D24" s="15">
        <v>0</v>
      </c>
      <c r="E24" s="13" t="s">
        <v>9</v>
      </c>
      <c r="F24" s="15">
        <v>851</v>
      </c>
      <c r="G24" s="13" t="s">
        <v>104</v>
      </c>
      <c r="H24" s="13" t="s">
        <v>11</v>
      </c>
      <c r="I24" s="16">
        <f t="shared" si="5"/>
        <v>1575</v>
      </c>
      <c r="J24" s="16">
        <f t="shared" si="5"/>
        <v>1575</v>
      </c>
      <c r="K24" s="16">
        <f t="shared" si="5"/>
        <v>1575</v>
      </c>
      <c r="L24" s="9">
        <f t="shared" si="6"/>
        <v>100</v>
      </c>
    </row>
    <row r="25" spans="1:12" s="10" customFormat="1" ht="32.25" customHeight="1" x14ac:dyDescent="0.25">
      <c r="A25" s="17"/>
      <c r="B25" s="59" t="s">
        <v>12</v>
      </c>
      <c r="C25" s="15">
        <v>51</v>
      </c>
      <c r="D25" s="15">
        <v>0</v>
      </c>
      <c r="E25" s="13" t="s">
        <v>9</v>
      </c>
      <c r="F25" s="15">
        <v>851</v>
      </c>
      <c r="G25" s="13" t="s">
        <v>104</v>
      </c>
      <c r="H25" s="13" t="s">
        <v>13</v>
      </c>
      <c r="I25" s="16">
        <v>1575</v>
      </c>
      <c r="J25" s="16">
        <v>1575</v>
      </c>
      <c r="K25" s="16">
        <v>1575</v>
      </c>
      <c r="L25" s="9">
        <f t="shared" si="6"/>
        <v>100</v>
      </c>
    </row>
    <row r="26" spans="1:12" s="22" customFormat="1" ht="30.75" customHeight="1" x14ac:dyDescent="0.25">
      <c r="A26" s="71" t="s">
        <v>78</v>
      </c>
      <c r="B26" s="71"/>
      <c r="C26" s="19">
        <v>51</v>
      </c>
      <c r="D26" s="19">
        <v>0</v>
      </c>
      <c r="E26" s="20" t="s">
        <v>10</v>
      </c>
      <c r="F26" s="19"/>
      <c r="G26" s="19"/>
      <c r="H26" s="20"/>
      <c r="I26" s="21">
        <f t="shared" ref="I26:K27" si="7">I27</f>
        <v>574744.19999999995</v>
      </c>
      <c r="J26" s="21">
        <f t="shared" si="7"/>
        <v>574744.19999999995</v>
      </c>
      <c r="K26" s="21">
        <f t="shared" si="7"/>
        <v>574744.19999999995</v>
      </c>
      <c r="L26" s="9">
        <f t="shared" ref="L26:L60" si="8">K26/J26*100</f>
        <v>100</v>
      </c>
    </row>
    <row r="27" spans="1:12" s="10" customFormat="1" ht="16.5" customHeight="1" x14ac:dyDescent="0.25">
      <c r="A27" s="79" t="s">
        <v>44</v>
      </c>
      <c r="B27" s="79"/>
      <c r="C27" s="11">
        <v>51</v>
      </c>
      <c r="D27" s="11">
        <v>0</v>
      </c>
      <c r="E27" s="12" t="s">
        <v>10</v>
      </c>
      <c r="F27" s="11">
        <v>851</v>
      </c>
      <c r="G27" s="15"/>
      <c r="H27" s="13"/>
      <c r="I27" s="14">
        <f t="shared" si="7"/>
        <v>574744.19999999995</v>
      </c>
      <c r="J27" s="14">
        <f t="shared" si="7"/>
        <v>574744.19999999995</v>
      </c>
      <c r="K27" s="14">
        <f t="shared" si="7"/>
        <v>574744.19999999995</v>
      </c>
      <c r="L27" s="9">
        <f t="shared" si="8"/>
        <v>100</v>
      </c>
    </row>
    <row r="28" spans="1:12" s="25" customFormat="1" ht="31.5" customHeight="1" x14ac:dyDescent="0.25">
      <c r="A28" s="68" t="s">
        <v>33</v>
      </c>
      <c r="B28" s="68"/>
      <c r="C28" s="23">
        <v>51</v>
      </c>
      <c r="D28" s="15">
        <v>0</v>
      </c>
      <c r="E28" s="58" t="s">
        <v>10</v>
      </c>
      <c r="F28" s="23">
        <v>851</v>
      </c>
      <c r="G28" s="15">
        <v>51180</v>
      </c>
      <c r="H28" s="15" t="s">
        <v>16</v>
      </c>
      <c r="I28" s="24">
        <f>I29+I31</f>
        <v>574744.19999999995</v>
      </c>
      <c r="J28" s="24">
        <f t="shared" ref="J28:K28" si="9">J29+J31</f>
        <v>574744.19999999995</v>
      </c>
      <c r="K28" s="24">
        <f t="shared" si="9"/>
        <v>574744.19999999995</v>
      </c>
      <c r="L28" s="9">
        <f t="shared" si="8"/>
        <v>100</v>
      </c>
    </row>
    <row r="29" spans="1:12" s="10" customFormat="1" ht="45.75" customHeight="1" x14ac:dyDescent="0.25">
      <c r="A29" s="17"/>
      <c r="B29" s="26" t="s">
        <v>17</v>
      </c>
      <c r="C29" s="15">
        <v>51</v>
      </c>
      <c r="D29" s="15">
        <v>0</v>
      </c>
      <c r="E29" s="13" t="s">
        <v>10</v>
      </c>
      <c r="F29" s="15">
        <v>851</v>
      </c>
      <c r="G29" s="15">
        <v>51180</v>
      </c>
      <c r="H29" s="13" t="s">
        <v>18</v>
      </c>
      <c r="I29" s="16">
        <f t="shared" ref="I29:K29" si="10">I30</f>
        <v>535309.5</v>
      </c>
      <c r="J29" s="16">
        <f t="shared" si="10"/>
        <v>535309.5</v>
      </c>
      <c r="K29" s="16">
        <f t="shared" si="10"/>
        <v>535309.5</v>
      </c>
      <c r="L29" s="9">
        <f t="shared" si="8"/>
        <v>100</v>
      </c>
    </row>
    <row r="30" spans="1:12" s="10" customFormat="1" ht="15.75" customHeight="1" x14ac:dyDescent="0.25">
      <c r="A30" s="17"/>
      <c r="B30" s="26" t="s">
        <v>19</v>
      </c>
      <c r="C30" s="15">
        <v>51</v>
      </c>
      <c r="D30" s="15">
        <v>0</v>
      </c>
      <c r="E30" s="13" t="s">
        <v>10</v>
      </c>
      <c r="F30" s="15">
        <v>851</v>
      </c>
      <c r="G30" s="15">
        <v>51180</v>
      </c>
      <c r="H30" s="13" t="s">
        <v>20</v>
      </c>
      <c r="I30" s="16">
        <f>ВС!J30</f>
        <v>535309.5</v>
      </c>
      <c r="J30" s="16">
        <f>ВС!K30</f>
        <v>535309.5</v>
      </c>
      <c r="K30" s="16">
        <f>ВС!L30</f>
        <v>535309.5</v>
      </c>
      <c r="L30" s="9">
        <f t="shared" si="8"/>
        <v>100</v>
      </c>
    </row>
    <row r="31" spans="1:12" s="10" customFormat="1" ht="33" customHeight="1" x14ac:dyDescent="0.25">
      <c r="A31" s="17"/>
      <c r="B31" s="18" t="s">
        <v>48</v>
      </c>
      <c r="C31" s="15">
        <v>51</v>
      </c>
      <c r="D31" s="15">
        <v>0</v>
      </c>
      <c r="E31" s="13" t="s">
        <v>10</v>
      </c>
      <c r="F31" s="15">
        <v>851</v>
      </c>
      <c r="G31" s="15">
        <v>51180</v>
      </c>
      <c r="H31" s="13" t="s">
        <v>11</v>
      </c>
      <c r="I31" s="16">
        <f t="shared" ref="I31:K31" si="11">I32</f>
        <v>39434.699999999997</v>
      </c>
      <c r="J31" s="16">
        <f t="shared" si="11"/>
        <v>39434.699999999997</v>
      </c>
      <c r="K31" s="16">
        <f t="shared" si="11"/>
        <v>39434.699999999997</v>
      </c>
      <c r="L31" s="9">
        <f t="shared" si="8"/>
        <v>100</v>
      </c>
    </row>
    <row r="32" spans="1:12" s="10" customFormat="1" ht="33" customHeight="1" x14ac:dyDescent="0.25">
      <c r="A32" s="17"/>
      <c r="B32" s="18" t="s">
        <v>12</v>
      </c>
      <c r="C32" s="15">
        <v>51</v>
      </c>
      <c r="D32" s="15">
        <v>0</v>
      </c>
      <c r="E32" s="13" t="s">
        <v>10</v>
      </c>
      <c r="F32" s="15">
        <v>851</v>
      </c>
      <c r="G32" s="15">
        <v>51180</v>
      </c>
      <c r="H32" s="13" t="s">
        <v>13</v>
      </c>
      <c r="I32" s="16">
        <f>ВС!J32</f>
        <v>39434.699999999997</v>
      </c>
      <c r="J32" s="16">
        <f>ВС!K32</f>
        <v>39434.699999999997</v>
      </c>
      <c r="K32" s="16">
        <f>ВС!L32</f>
        <v>39434.699999999997</v>
      </c>
      <c r="L32" s="9">
        <f t="shared" si="8"/>
        <v>100</v>
      </c>
    </row>
    <row r="33" spans="1:12" s="27" customFormat="1" ht="16.5" customHeight="1" x14ac:dyDescent="0.25">
      <c r="A33" s="71" t="s">
        <v>74</v>
      </c>
      <c r="B33" s="71"/>
      <c r="C33" s="19">
        <v>51</v>
      </c>
      <c r="D33" s="19">
        <v>2</v>
      </c>
      <c r="E33" s="20"/>
      <c r="F33" s="19"/>
      <c r="G33" s="20"/>
      <c r="H33" s="12"/>
      <c r="I33" s="21">
        <f t="shared" ref="I33:K33" si="12">I35</f>
        <v>5571588</v>
      </c>
      <c r="J33" s="21">
        <f t="shared" si="12"/>
        <v>5571588</v>
      </c>
      <c r="K33" s="21">
        <f t="shared" si="12"/>
        <v>5571588</v>
      </c>
      <c r="L33" s="9">
        <f t="shared" si="8"/>
        <v>100</v>
      </c>
    </row>
    <row r="34" spans="1:12" s="27" customFormat="1" ht="32.25" customHeight="1" x14ac:dyDescent="0.25">
      <c r="A34" s="71" t="s">
        <v>57</v>
      </c>
      <c r="B34" s="71"/>
      <c r="C34" s="19">
        <v>51</v>
      </c>
      <c r="D34" s="19">
        <v>2</v>
      </c>
      <c r="E34" s="20" t="s">
        <v>79</v>
      </c>
      <c r="F34" s="19"/>
      <c r="G34" s="20"/>
      <c r="H34" s="12"/>
      <c r="I34" s="21">
        <f t="shared" ref="I34:K35" si="13">I35</f>
        <v>5571588</v>
      </c>
      <c r="J34" s="21">
        <f t="shared" si="13"/>
        <v>5571588</v>
      </c>
      <c r="K34" s="21">
        <f t="shared" si="13"/>
        <v>5571588</v>
      </c>
      <c r="L34" s="9">
        <f t="shared" si="8"/>
        <v>100</v>
      </c>
    </row>
    <row r="35" spans="1:12" s="27" customFormat="1" ht="14.25" customHeight="1" x14ac:dyDescent="0.25">
      <c r="A35" s="71" t="s">
        <v>44</v>
      </c>
      <c r="B35" s="71"/>
      <c r="C35" s="19">
        <v>51</v>
      </c>
      <c r="D35" s="19">
        <v>2</v>
      </c>
      <c r="E35" s="20" t="s">
        <v>79</v>
      </c>
      <c r="F35" s="19">
        <v>851</v>
      </c>
      <c r="G35" s="20"/>
      <c r="H35" s="12"/>
      <c r="I35" s="21">
        <f>I36</f>
        <v>5571588</v>
      </c>
      <c r="J35" s="21">
        <f t="shared" si="13"/>
        <v>5571588</v>
      </c>
      <c r="K35" s="21">
        <f t="shared" si="13"/>
        <v>5571588</v>
      </c>
      <c r="L35" s="9">
        <f t="shared" si="8"/>
        <v>100</v>
      </c>
    </row>
    <row r="36" spans="1:12" s="10" customFormat="1" ht="61.5" customHeight="1" x14ac:dyDescent="0.25">
      <c r="A36" s="68" t="s">
        <v>65</v>
      </c>
      <c r="B36" s="68"/>
      <c r="C36" s="15">
        <v>51</v>
      </c>
      <c r="D36" s="15">
        <v>2</v>
      </c>
      <c r="E36" s="13" t="s">
        <v>79</v>
      </c>
      <c r="F36" s="15">
        <v>851</v>
      </c>
      <c r="G36" s="13" t="s">
        <v>64</v>
      </c>
      <c r="H36" s="13"/>
      <c r="I36" s="16">
        <f>I37+I39</f>
        <v>5571588</v>
      </c>
      <c r="J36" s="16">
        <f t="shared" ref="J36:K36" si="14">J37+J39</f>
        <v>5571588</v>
      </c>
      <c r="K36" s="16">
        <f t="shared" si="14"/>
        <v>5571588</v>
      </c>
      <c r="L36" s="9">
        <f t="shared" si="8"/>
        <v>100</v>
      </c>
    </row>
    <row r="37" spans="1:12" s="10" customFormat="1" ht="32.25" customHeight="1" x14ac:dyDescent="0.25">
      <c r="A37" s="17"/>
      <c r="B37" s="18" t="s">
        <v>48</v>
      </c>
      <c r="C37" s="15">
        <v>51</v>
      </c>
      <c r="D37" s="15">
        <v>2</v>
      </c>
      <c r="E37" s="13" t="s">
        <v>79</v>
      </c>
      <c r="F37" s="15">
        <v>851</v>
      </c>
      <c r="G37" s="13" t="s">
        <v>64</v>
      </c>
      <c r="H37" s="13" t="s">
        <v>11</v>
      </c>
      <c r="I37" s="16">
        <f t="shared" ref="I37:K37" si="15">I38</f>
        <v>153900</v>
      </c>
      <c r="J37" s="16">
        <f t="shared" si="15"/>
        <v>153900</v>
      </c>
      <c r="K37" s="16">
        <f t="shared" si="15"/>
        <v>153900</v>
      </c>
      <c r="L37" s="9">
        <f t="shared" si="8"/>
        <v>100</v>
      </c>
    </row>
    <row r="38" spans="1:12" s="10" customFormat="1" ht="32.25" customHeight="1" x14ac:dyDescent="0.25">
      <c r="A38" s="17"/>
      <c r="B38" s="18" t="s">
        <v>12</v>
      </c>
      <c r="C38" s="15">
        <v>51</v>
      </c>
      <c r="D38" s="15">
        <v>2</v>
      </c>
      <c r="E38" s="13" t="s">
        <v>79</v>
      </c>
      <c r="F38" s="15">
        <v>851</v>
      </c>
      <c r="G38" s="13" t="s">
        <v>64</v>
      </c>
      <c r="H38" s="13" t="s">
        <v>13</v>
      </c>
      <c r="I38" s="16">
        <f>ВС!J37</f>
        <v>153900</v>
      </c>
      <c r="J38" s="16">
        <f>ВС!K37</f>
        <v>153900</v>
      </c>
      <c r="K38" s="16">
        <f>ВС!L37</f>
        <v>153900</v>
      </c>
      <c r="L38" s="9">
        <f t="shared" si="8"/>
        <v>100</v>
      </c>
    </row>
    <row r="39" spans="1:12" s="10" customFormat="1" ht="32.25" customHeight="1" x14ac:dyDescent="0.25">
      <c r="A39" s="28"/>
      <c r="B39" s="18" t="s">
        <v>22</v>
      </c>
      <c r="C39" s="15">
        <v>51</v>
      </c>
      <c r="D39" s="15">
        <v>2</v>
      </c>
      <c r="E39" s="13" t="s">
        <v>79</v>
      </c>
      <c r="F39" s="15">
        <v>851</v>
      </c>
      <c r="G39" s="13" t="s">
        <v>64</v>
      </c>
      <c r="H39" s="13" t="s">
        <v>23</v>
      </c>
      <c r="I39" s="16">
        <f t="shared" ref="I39:K39" si="16">I40</f>
        <v>5417688</v>
      </c>
      <c r="J39" s="16">
        <f t="shared" si="16"/>
        <v>5417688</v>
      </c>
      <c r="K39" s="16">
        <f t="shared" si="16"/>
        <v>5417688</v>
      </c>
      <c r="L39" s="9">
        <f t="shared" si="8"/>
        <v>100</v>
      </c>
    </row>
    <row r="40" spans="1:12" s="10" customFormat="1" ht="16.5" customHeight="1" x14ac:dyDescent="0.25">
      <c r="A40" s="28"/>
      <c r="B40" s="18" t="s">
        <v>36</v>
      </c>
      <c r="C40" s="15">
        <v>51</v>
      </c>
      <c r="D40" s="15">
        <v>2</v>
      </c>
      <c r="E40" s="13" t="s">
        <v>79</v>
      </c>
      <c r="F40" s="15">
        <v>851</v>
      </c>
      <c r="G40" s="13" t="s">
        <v>64</v>
      </c>
      <c r="H40" s="13" t="s">
        <v>37</v>
      </c>
      <c r="I40" s="16">
        <f>ВС!J39</f>
        <v>5417688</v>
      </c>
      <c r="J40" s="16">
        <f>ВС!K39</f>
        <v>5417688</v>
      </c>
      <c r="K40" s="16">
        <f>ВС!L39</f>
        <v>5417688</v>
      </c>
      <c r="L40" s="9">
        <f t="shared" si="8"/>
        <v>100</v>
      </c>
    </row>
    <row r="41" spans="1:12" s="27" customFormat="1" ht="33.75" customHeight="1" x14ac:dyDescent="0.25">
      <c r="A41" s="71" t="s">
        <v>75</v>
      </c>
      <c r="B41" s="71"/>
      <c r="C41" s="19">
        <v>51</v>
      </c>
      <c r="D41" s="19">
        <v>4</v>
      </c>
      <c r="E41" s="20"/>
      <c r="F41" s="19"/>
      <c r="G41" s="20"/>
      <c r="H41" s="12"/>
      <c r="I41" s="21">
        <f t="shared" ref="I41:K41" si="17">I43</f>
        <v>223165.34</v>
      </c>
      <c r="J41" s="21">
        <f t="shared" si="17"/>
        <v>223165.34</v>
      </c>
      <c r="K41" s="21">
        <f t="shared" si="17"/>
        <v>221505.64</v>
      </c>
      <c r="L41" s="9">
        <f t="shared" si="8"/>
        <v>99.25629132194095</v>
      </c>
    </row>
    <row r="42" spans="1:12" s="27" customFormat="1" ht="28.5" customHeight="1" x14ac:dyDescent="0.25">
      <c r="A42" s="71" t="s">
        <v>58</v>
      </c>
      <c r="B42" s="71"/>
      <c r="C42" s="19">
        <v>51</v>
      </c>
      <c r="D42" s="19">
        <v>4</v>
      </c>
      <c r="E42" s="20" t="s">
        <v>80</v>
      </c>
      <c r="F42" s="19"/>
      <c r="G42" s="20"/>
      <c r="H42" s="12"/>
      <c r="I42" s="21">
        <f t="shared" ref="I42:K43" si="18">I43</f>
        <v>223165.34</v>
      </c>
      <c r="J42" s="21">
        <f t="shared" si="18"/>
        <v>223165.34</v>
      </c>
      <c r="K42" s="21">
        <f t="shared" si="18"/>
        <v>221505.64</v>
      </c>
      <c r="L42" s="9">
        <f t="shared" si="8"/>
        <v>99.25629132194095</v>
      </c>
    </row>
    <row r="43" spans="1:12" s="27" customFormat="1" ht="17.25" customHeight="1" x14ac:dyDescent="0.25">
      <c r="A43" s="71" t="s">
        <v>44</v>
      </c>
      <c r="B43" s="71"/>
      <c r="C43" s="19">
        <v>51</v>
      </c>
      <c r="D43" s="19">
        <v>4</v>
      </c>
      <c r="E43" s="12" t="s">
        <v>80</v>
      </c>
      <c r="F43" s="19">
        <v>851</v>
      </c>
      <c r="G43" s="20"/>
      <c r="H43" s="12"/>
      <c r="I43" s="21">
        <f>I44</f>
        <v>223165.34</v>
      </c>
      <c r="J43" s="21">
        <f t="shared" si="18"/>
        <v>223165.34</v>
      </c>
      <c r="K43" s="21">
        <f t="shared" si="18"/>
        <v>221505.64</v>
      </c>
      <c r="L43" s="9">
        <f t="shared" si="8"/>
        <v>99.25629132194095</v>
      </c>
    </row>
    <row r="44" spans="1:12" s="10" customFormat="1" ht="78.75" customHeight="1" x14ac:dyDescent="0.25">
      <c r="A44" s="68" t="s">
        <v>67</v>
      </c>
      <c r="B44" s="68"/>
      <c r="C44" s="23">
        <v>51</v>
      </c>
      <c r="D44" s="15">
        <v>4</v>
      </c>
      <c r="E44" s="13" t="s">
        <v>80</v>
      </c>
      <c r="F44" s="15">
        <v>851</v>
      </c>
      <c r="G44" s="13" t="s">
        <v>66</v>
      </c>
      <c r="H44" s="13"/>
      <c r="I44" s="16">
        <f>I45+I47</f>
        <v>223165.34</v>
      </c>
      <c r="J44" s="16">
        <f t="shared" ref="J44:K44" si="19">J45+J47</f>
        <v>223165.34</v>
      </c>
      <c r="K44" s="16">
        <f t="shared" si="19"/>
        <v>221505.64</v>
      </c>
      <c r="L44" s="9">
        <f t="shared" si="8"/>
        <v>99.25629132194095</v>
      </c>
    </row>
    <row r="45" spans="1:12" s="10" customFormat="1" ht="46.5" customHeight="1" x14ac:dyDescent="0.25">
      <c r="A45" s="18"/>
      <c r="B45" s="26" t="s">
        <v>17</v>
      </c>
      <c r="C45" s="23">
        <v>51</v>
      </c>
      <c r="D45" s="15">
        <v>4</v>
      </c>
      <c r="E45" s="13" t="s">
        <v>80</v>
      </c>
      <c r="F45" s="15">
        <v>851</v>
      </c>
      <c r="G45" s="13" t="s">
        <v>66</v>
      </c>
      <c r="H45" s="13" t="s">
        <v>18</v>
      </c>
      <c r="I45" s="16">
        <f t="shared" ref="I45:K45" si="20">I46</f>
        <v>19000</v>
      </c>
      <c r="J45" s="16">
        <f t="shared" si="20"/>
        <v>19000</v>
      </c>
      <c r="K45" s="16">
        <f t="shared" si="20"/>
        <v>19000</v>
      </c>
      <c r="L45" s="9">
        <f t="shared" si="8"/>
        <v>100</v>
      </c>
    </row>
    <row r="46" spans="1:12" s="10" customFormat="1" ht="15.75" customHeight="1" x14ac:dyDescent="0.25">
      <c r="A46" s="18"/>
      <c r="B46" s="18" t="s">
        <v>40</v>
      </c>
      <c r="C46" s="23">
        <v>51</v>
      </c>
      <c r="D46" s="15">
        <v>4</v>
      </c>
      <c r="E46" s="13" t="s">
        <v>80</v>
      </c>
      <c r="F46" s="15">
        <v>851</v>
      </c>
      <c r="G46" s="13" t="s">
        <v>66</v>
      </c>
      <c r="H46" s="13" t="s">
        <v>41</v>
      </c>
      <c r="I46" s="16">
        <f>ВС!J44</f>
        <v>19000</v>
      </c>
      <c r="J46" s="16">
        <f>ВС!K44</f>
        <v>19000</v>
      </c>
      <c r="K46" s="16">
        <f>ВС!L44</f>
        <v>19000</v>
      </c>
      <c r="L46" s="9">
        <f t="shared" si="8"/>
        <v>100</v>
      </c>
    </row>
    <row r="47" spans="1:12" s="10" customFormat="1" ht="32.25" customHeight="1" x14ac:dyDescent="0.25">
      <c r="A47" s="17"/>
      <c r="B47" s="18" t="s">
        <v>48</v>
      </c>
      <c r="C47" s="23">
        <v>51</v>
      </c>
      <c r="D47" s="15">
        <v>4</v>
      </c>
      <c r="E47" s="13" t="s">
        <v>80</v>
      </c>
      <c r="F47" s="15">
        <v>851</v>
      </c>
      <c r="G47" s="13" t="s">
        <v>66</v>
      </c>
      <c r="H47" s="13" t="s">
        <v>11</v>
      </c>
      <c r="I47" s="16">
        <f t="shared" ref="I47:K47" si="21">I48</f>
        <v>204165.34</v>
      </c>
      <c r="J47" s="16">
        <f t="shared" si="21"/>
        <v>204165.34</v>
      </c>
      <c r="K47" s="16">
        <f t="shared" si="21"/>
        <v>202505.64</v>
      </c>
      <c r="L47" s="9">
        <f t="shared" si="8"/>
        <v>99.187080431967544</v>
      </c>
    </row>
    <row r="48" spans="1:12" s="10" customFormat="1" ht="32.25" customHeight="1" x14ac:dyDescent="0.25">
      <c r="A48" s="17"/>
      <c r="B48" s="18" t="s">
        <v>12</v>
      </c>
      <c r="C48" s="23">
        <v>51</v>
      </c>
      <c r="D48" s="15">
        <v>4</v>
      </c>
      <c r="E48" s="13" t="s">
        <v>80</v>
      </c>
      <c r="F48" s="15">
        <v>851</v>
      </c>
      <c r="G48" s="13" t="s">
        <v>66</v>
      </c>
      <c r="H48" s="13" t="s">
        <v>13</v>
      </c>
      <c r="I48" s="16">
        <f>ВС!J46</f>
        <v>204165.34</v>
      </c>
      <c r="J48" s="16">
        <f>ВС!K46</f>
        <v>204165.34</v>
      </c>
      <c r="K48" s="16">
        <f>ВС!L46</f>
        <v>202505.64</v>
      </c>
      <c r="L48" s="9">
        <f t="shared" si="8"/>
        <v>99.187080431967544</v>
      </c>
    </row>
    <row r="49" spans="1:12" s="10" customFormat="1" ht="32.25" customHeight="1" x14ac:dyDescent="0.25">
      <c r="A49" s="62" t="s">
        <v>76</v>
      </c>
      <c r="B49" s="63"/>
      <c r="C49" s="11">
        <v>53</v>
      </c>
      <c r="D49" s="19"/>
      <c r="E49" s="12"/>
      <c r="F49" s="19"/>
      <c r="G49" s="12"/>
      <c r="H49" s="12"/>
      <c r="I49" s="21">
        <f>I50</f>
        <v>2400</v>
      </c>
      <c r="J49" s="21">
        <f t="shared" ref="J49:K53" si="22">J50</f>
        <v>2400</v>
      </c>
      <c r="K49" s="21">
        <f t="shared" si="22"/>
        <v>2400</v>
      </c>
      <c r="L49" s="9">
        <f t="shared" si="8"/>
        <v>100</v>
      </c>
    </row>
    <row r="50" spans="1:12" s="27" customFormat="1" ht="43.5" customHeight="1" x14ac:dyDescent="0.25">
      <c r="A50" s="60" t="s">
        <v>81</v>
      </c>
      <c r="B50" s="61"/>
      <c r="C50" s="11">
        <v>53</v>
      </c>
      <c r="D50" s="19">
        <v>0</v>
      </c>
      <c r="E50" s="12" t="s">
        <v>9</v>
      </c>
      <c r="F50" s="19"/>
      <c r="G50" s="12"/>
      <c r="H50" s="12"/>
      <c r="I50" s="21">
        <f>I51</f>
        <v>2400</v>
      </c>
      <c r="J50" s="21">
        <f t="shared" si="22"/>
        <v>2400</v>
      </c>
      <c r="K50" s="21">
        <f t="shared" si="22"/>
        <v>2400</v>
      </c>
      <c r="L50" s="9">
        <f t="shared" si="8"/>
        <v>100</v>
      </c>
    </row>
    <row r="51" spans="1:12" s="27" customFormat="1" ht="16.5" customHeight="1" x14ac:dyDescent="0.25">
      <c r="A51" s="60" t="s">
        <v>68</v>
      </c>
      <c r="B51" s="61"/>
      <c r="C51" s="11">
        <v>53</v>
      </c>
      <c r="D51" s="19">
        <v>0</v>
      </c>
      <c r="E51" s="12" t="s">
        <v>9</v>
      </c>
      <c r="F51" s="19">
        <v>853</v>
      </c>
      <c r="G51" s="12"/>
      <c r="H51" s="12"/>
      <c r="I51" s="21">
        <f>I52</f>
        <v>2400</v>
      </c>
      <c r="J51" s="21">
        <f t="shared" si="22"/>
        <v>2400</v>
      </c>
      <c r="K51" s="21">
        <f t="shared" si="22"/>
        <v>2400</v>
      </c>
      <c r="L51" s="9">
        <f t="shared" si="8"/>
        <v>100</v>
      </c>
    </row>
    <row r="52" spans="1:12" s="10" customFormat="1" ht="46.5" customHeight="1" x14ac:dyDescent="0.25">
      <c r="A52" s="66" t="s">
        <v>69</v>
      </c>
      <c r="B52" s="67"/>
      <c r="C52" s="23">
        <v>53</v>
      </c>
      <c r="D52" s="15">
        <v>0</v>
      </c>
      <c r="E52" s="13" t="s">
        <v>9</v>
      </c>
      <c r="F52" s="15">
        <v>853</v>
      </c>
      <c r="G52" s="13" t="s">
        <v>70</v>
      </c>
      <c r="H52" s="13"/>
      <c r="I52" s="16">
        <f>I53</f>
        <v>2400</v>
      </c>
      <c r="J52" s="16">
        <f t="shared" si="22"/>
        <v>2400</v>
      </c>
      <c r="K52" s="16">
        <f t="shared" si="22"/>
        <v>2400</v>
      </c>
      <c r="L52" s="9">
        <f t="shared" si="8"/>
        <v>100</v>
      </c>
    </row>
    <row r="53" spans="1:12" s="10" customFormat="1" ht="31.5" customHeight="1" x14ac:dyDescent="0.25">
      <c r="A53" s="28"/>
      <c r="B53" s="49" t="s">
        <v>48</v>
      </c>
      <c r="C53" s="23">
        <v>53</v>
      </c>
      <c r="D53" s="15">
        <v>0</v>
      </c>
      <c r="E53" s="13" t="s">
        <v>9</v>
      </c>
      <c r="F53" s="15">
        <v>853</v>
      </c>
      <c r="G53" s="13" t="s">
        <v>70</v>
      </c>
      <c r="H53" s="13" t="s">
        <v>11</v>
      </c>
      <c r="I53" s="16">
        <f>I54</f>
        <v>2400</v>
      </c>
      <c r="J53" s="16">
        <f t="shared" si="22"/>
        <v>2400</v>
      </c>
      <c r="K53" s="16">
        <f t="shared" si="22"/>
        <v>2400</v>
      </c>
      <c r="L53" s="9">
        <f t="shared" si="8"/>
        <v>100</v>
      </c>
    </row>
    <row r="54" spans="1:12" s="10" customFormat="1" ht="32.25" customHeight="1" x14ac:dyDescent="0.25">
      <c r="A54" s="17"/>
      <c r="B54" s="49" t="s">
        <v>12</v>
      </c>
      <c r="C54" s="23">
        <v>53</v>
      </c>
      <c r="D54" s="15">
        <v>0</v>
      </c>
      <c r="E54" s="13" t="s">
        <v>9</v>
      </c>
      <c r="F54" s="15">
        <v>853</v>
      </c>
      <c r="G54" s="13" t="s">
        <v>70</v>
      </c>
      <c r="H54" s="13" t="s">
        <v>13</v>
      </c>
      <c r="I54" s="16">
        <v>2400</v>
      </c>
      <c r="J54" s="16">
        <v>2400</v>
      </c>
      <c r="K54" s="16">
        <v>2400</v>
      </c>
      <c r="L54" s="9">
        <f t="shared" si="8"/>
        <v>100</v>
      </c>
    </row>
    <row r="55" spans="1:12" s="10" customFormat="1" ht="16.5" customHeight="1" x14ac:dyDescent="0.25">
      <c r="A55" s="77" t="s">
        <v>59</v>
      </c>
      <c r="B55" s="77"/>
      <c r="C55" s="6">
        <v>70</v>
      </c>
      <c r="D55" s="15"/>
      <c r="E55" s="13"/>
      <c r="F55" s="23"/>
      <c r="G55" s="13"/>
      <c r="H55" s="13"/>
      <c r="I55" s="29">
        <f>I56</f>
        <v>18000</v>
      </c>
      <c r="J55" s="29">
        <f t="shared" ref="J55:K56" si="23">J56</f>
        <v>18000</v>
      </c>
      <c r="K55" s="29">
        <f t="shared" si="23"/>
        <v>18000</v>
      </c>
      <c r="L55" s="9">
        <f t="shared" si="8"/>
        <v>100</v>
      </c>
    </row>
    <row r="56" spans="1:12" s="10" customFormat="1" ht="16.5" customHeight="1" x14ac:dyDescent="0.25">
      <c r="A56" s="71" t="s">
        <v>49</v>
      </c>
      <c r="B56" s="71"/>
      <c r="C56" s="19">
        <v>70</v>
      </c>
      <c r="D56" s="19">
        <v>0</v>
      </c>
      <c r="E56" s="13" t="s">
        <v>60</v>
      </c>
      <c r="F56" s="19">
        <v>857</v>
      </c>
      <c r="G56" s="13"/>
      <c r="H56" s="12"/>
      <c r="I56" s="21">
        <f>I57</f>
        <v>18000</v>
      </c>
      <c r="J56" s="21">
        <f t="shared" si="23"/>
        <v>18000</v>
      </c>
      <c r="K56" s="21">
        <f t="shared" si="23"/>
        <v>18000</v>
      </c>
      <c r="L56" s="9">
        <f t="shared" si="8"/>
        <v>100</v>
      </c>
    </row>
    <row r="57" spans="1:12" s="10" customFormat="1" ht="46.5" customHeight="1" x14ac:dyDescent="0.25">
      <c r="A57" s="68" t="s">
        <v>72</v>
      </c>
      <c r="B57" s="68"/>
      <c r="C57" s="15">
        <v>70</v>
      </c>
      <c r="D57" s="15">
        <v>0</v>
      </c>
      <c r="E57" s="13" t="s">
        <v>60</v>
      </c>
      <c r="F57" s="15">
        <v>857</v>
      </c>
      <c r="G57" s="13" t="s">
        <v>71</v>
      </c>
      <c r="H57" s="30"/>
      <c r="I57" s="16">
        <f t="shared" ref="I57:K57" si="24">I58</f>
        <v>18000</v>
      </c>
      <c r="J57" s="16">
        <f t="shared" si="24"/>
        <v>18000</v>
      </c>
      <c r="K57" s="16">
        <f t="shared" si="24"/>
        <v>18000</v>
      </c>
      <c r="L57" s="9">
        <f t="shared" si="8"/>
        <v>100</v>
      </c>
    </row>
    <row r="58" spans="1:12" s="10" customFormat="1" ht="34.5" customHeight="1" x14ac:dyDescent="0.25">
      <c r="A58" s="17"/>
      <c r="B58" s="18" t="s">
        <v>48</v>
      </c>
      <c r="C58" s="15">
        <v>70</v>
      </c>
      <c r="D58" s="15">
        <v>0</v>
      </c>
      <c r="E58" s="13" t="s">
        <v>60</v>
      </c>
      <c r="F58" s="15">
        <v>857</v>
      </c>
      <c r="G58" s="13" t="s">
        <v>71</v>
      </c>
      <c r="H58" s="13" t="s">
        <v>11</v>
      </c>
      <c r="I58" s="16">
        <f t="shared" ref="I58:K58" si="25">I59</f>
        <v>18000</v>
      </c>
      <c r="J58" s="16">
        <f t="shared" si="25"/>
        <v>18000</v>
      </c>
      <c r="K58" s="16">
        <f t="shared" si="25"/>
        <v>18000</v>
      </c>
      <c r="L58" s="9">
        <f t="shared" si="8"/>
        <v>100</v>
      </c>
    </row>
    <row r="59" spans="1:12" s="10" customFormat="1" ht="34.5" customHeight="1" x14ac:dyDescent="0.25">
      <c r="A59" s="17"/>
      <c r="B59" s="18" t="s">
        <v>12</v>
      </c>
      <c r="C59" s="15">
        <v>70</v>
      </c>
      <c r="D59" s="15">
        <v>0</v>
      </c>
      <c r="E59" s="13" t="s">
        <v>60</v>
      </c>
      <c r="F59" s="15">
        <v>857</v>
      </c>
      <c r="G59" s="13" t="s">
        <v>71</v>
      </c>
      <c r="H59" s="13" t="s">
        <v>13</v>
      </c>
      <c r="I59" s="16">
        <v>18000</v>
      </c>
      <c r="J59" s="16">
        <v>18000</v>
      </c>
      <c r="K59" s="16">
        <v>18000</v>
      </c>
      <c r="L59" s="9">
        <f t="shared" si="8"/>
        <v>100</v>
      </c>
    </row>
    <row r="60" spans="1:12" s="10" customFormat="1" ht="21.75" customHeight="1" x14ac:dyDescent="0.25">
      <c r="A60" s="31"/>
      <c r="B60" s="32" t="s">
        <v>61</v>
      </c>
      <c r="C60" s="19"/>
      <c r="D60" s="19"/>
      <c r="E60" s="12"/>
      <c r="F60" s="19"/>
      <c r="G60" s="12"/>
      <c r="H60" s="12"/>
      <c r="I60" s="21">
        <f>I5+I49+I55</f>
        <v>6395522.54</v>
      </c>
      <c r="J60" s="21">
        <f>J5+J49+J55</f>
        <v>6395522.54</v>
      </c>
      <c r="K60" s="21">
        <f>K5+K49+K55</f>
        <v>6393862.8399999999</v>
      </c>
      <c r="L60" s="9">
        <f t="shared" si="8"/>
        <v>99.974049032121769</v>
      </c>
    </row>
    <row r="61" spans="1:12" s="5" customFormat="1" ht="12.75" x14ac:dyDescent="0.2"/>
    <row r="62" spans="1:12" s="33" customFormat="1" ht="27.75" customHeight="1" x14ac:dyDescent="0.25">
      <c r="B62" s="45" t="s">
        <v>27</v>
      </c>
      <c r="J62" s="10"/>
      <c r="K62" s="27" t="s">
        <v>28</v>
      </c>
      <c r="L62" s="10"/>
    </row>
    <row r="63" spans="1:12" s="33" customFormat="1" ht="5.25" customHeight="1" x14ac:dyDescent="0.25">
      <c r="J63" s="10"/>
      <c r="K63" s="10"/>
      <c r="L63" s="10"/>
    </row>
    <row r="64" spans="1:12" s="33" customFormat="1" ht="17.25" customHeight="1" x14ac:dyDescent="0.25">
      <c r="B64" s="33" t="s">
        <v>29</v>
      </c>
      <c r="J64" s="10"/>
      <c r="K64" s="10"/>
      <c r="L64" s="10"/>
    </row>
    <row r="65" spans="2:12" s="33" customFormat="1" ht="14.25" customHeight="1" x14ac:dyDescent="0.25">
      <c r="B65" s="33" t="s">
        <v>30</v>
      </c>
      <c r="J65" s="10"/>
      <c r="K65" s="10"/>
      <c r="L65" s="10"/>
    </row>
    <row r="66" spans="2:12" s="5" customFormat="1" ht="12.75" x14ac:dyDescent="0.2">
      <c r="I66" s="56"/>
      <c r="J66" s="56"/>
      <c r="K66" s="56"/>
    </row>
    <row r="67" spans="2:12" s="5" customFormat="1" ht="12.75" x14ac:dyDescent="0.2">
      <c r="I67" s="56"/>
      <c r="J67" s="56"/>
      <c r="K67" s="56"/>
    </row>
    <row r="68" spans="2:12" s="5" customFormat="1" ht="12.75" x14ac:dyDescent="0.2">
      <c r="I68" s="56"/>
    </row>
    <row r="69" spans="2:12" s="5" customFormat="1" ht="12.75" x14ac:dyDescent="0.2"/>
    <row r="70" spans="2:12" s="5" customFormat="1" ht="12.75" x14ac:dyDescent="0.2"/>
    <row r="71" spans="2:12" s="5" customFormat="1" ht="12.75" x14ac:dyDescent="0.2"/>
    <row r="72" spans="2:12" s="5" customFormat="1" ht="12.75" x14ac:dyDescent="0.2"/>
    <row r="73" spans="2:12" s="5" customFormat="1" ht="12.75" x14ac:dyDescent="0.2"/>
    <row r="74" spans="2:12" s="5" customFormat="1" ht="12.75" x14ac:dyDescent="0.2"/>
    <row r="75" spans="2:12" s="5" customFormat="1" ht="12.75" x14ac:dyDescent="0.2"/>
    <row r="76" spans="2:12" s="5" customFormat="1" ht="12.75" x14ac:dyDescent="0.2"/>
    <row r="77" spans="2:12" s="5" customFormat="1" ht="12.75" x14ac:dyDescent="0.2"/>
    <row r="78" spans="2:12" s="5" customFormat="1" ht="12.75" x14ac:dyDescent="0.2"/>
    <row r="79" spans="2:12" s="5" customFormat="1" ht="12.75" x14ac:dyDescent="0.2"/>
    <row r="80" spans="2:12" s="5" customFormat="1" ht="12.75" x14ac:dyDescent="0.2"/>
    <row r="81" s="5" customFormat="1" ht="12.75" x14ac:dyDescent="0.2"/>
    <row r="82" s="5" customFormat="1" ht="12.75" x14ac:dyDescent="0.2"/>
    <row r="83" s="5" customFormat="1" ht="12.75" x14ac:dyDescent="0.2"/>
    <row r="84" s="5" customFormat="1" ht="12.75" x14ac:dyDescent="0.2"/>
    <row r="85" s="5" customFormat="1" ht="12.75" x14ac:dyDescent="0.2"/>
    <row r="86" s="5" customFormat="1" ht="12.75" x14ac:dyDescent="0.2"/>
    <row r="87" s="5" customFormat="1" ht="12.75" x14ac:dyDescent="0.2"/>
    <row r="88" s="5" customFormat="1" ht="12.75" x14ac:dyDescent="0.2"/>
    <row r="89" s="5" customFormat="1" ht="12.75" x14ac:dyDescent="0.2"/>
    <row r="90" s="5" customFormat="1" ht="12.75" x14ac:dyDescent="0.2"/>
    <row r="91" s="5" customFormat="1" ht="12.75" x14ac:dyDescent="0.2"/>
    <row r="92" s="5" customFormat="1" ht="12.75" x14ac:dyDescent="0.2"/>
    <row r="93" s="5" customFormat="1" ht="12.75" x14ac:dyDescent="0.2"/>
    <row r="94" s="5" customFormat="1" ht="12.75" x14ac:dyDescent="0.2"/>
    <row r="95" s="5" customFormat="1" ht="12.75" x14ac:dyDescent="0.2"/>
    <row r="96" s="5" customFormat="1" ht="12.75" x14ac:dyDescent="0.2"/>
    <row r="97" s="5" customFormat="1" ht="12.75" x14ac:dyDescent="0.2"/>
    <row r="98" s="5" customFormat="1" ht="12.75" x14ac:dyDescent="0.2"/>
    <row r="99" s="5" customFormat="1" ht="12.75" x14ac:dyDescent="0.2"/>
    <row r="100" s="5" customFormat="1" ht="12.75" x14ac:dyDescent="0.2"/>
    <row r="101" s="5" customFormat="1" ht="12.75" x14ac:dyDescent="0.2"/>
    <row r="102" s="5" customFormat="1" ht="12.75" x14ac:dyDescent="0.2"/>
    <row r="103" s="5" customFormat="1" ht="12.75" x14ac:dyDescent="0.2"/>
    <row r="104" s="5" customFormat="1" ht="12.75" x14ac:dyDescent="0.2"/>
  </sheetData>
  <mergeCells count="30">
    <mergeCell ref="B1:L1"/>
    <mergeCell ref="B2:L2"/>
    <mergeCell ref="A35:B35"/>
    <mergeCell ref="A7:B7"/>
    <mergeCell ref="A26:B26"/>
    <mergeCell ref="A11:B11"/>
    <mergeCell ref="A8:B8"/>
    <mergeCell ref="A4:B4"/>
    <mergeCell ref="A5:B5"/>
    <mergeCell ref="A6:B6"/>
    <mergeCell ref="A27:B27"/>
    <mergeCell ref="A28:B28"/>
    <mergeCell ref="A33:B33"/>
    <mergeCell ref="A34:B34"/>
    <mergeCell ref="A14:B14"/>
    <mergeCell ref="A17:B17"/>
    <mergeCell ref="A52:B52"/>
    <mergeCell ref="A51:B51"/>
    <mergeCell ref="A50:B50"/>
    <mergeCell ref="A49:B49"/>
    <mergeCell ref="A57:B57"/>
    <mergeCell ref="A56:B56"/>
    <mergeCell ref="A55:B55"/>
    <mergeCell ref="A20:B20"/>
    <mergeCell ref="A23:B23"/>
    <mergeCell ref="A42:B42"/>
    <mergeCell ref="A43:B43"/>
    <mergeCell ref="A44:B44"/>
    <mergeCell ref="A41:B41"/>
    <mergeCell ref="A36:B36"/>
  </mergeCells>
  <pageMargins left="0.11811023622047245" right="0.11811023622047245" top="0.70866141732283472" bottom="0.43307086614173229"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vt:lpstr>
      <vt:lpstr>ПС</vt:lpstr>
      <vt:lpstr>ВС!Заголовки_для_печати</vt:lpstr>
      <vt:lpstr>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2024-02-15T10:45:31Z</dcterms:modified>
</cp:coreProperties>
</file>