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3.ВС" sheetId="1" r:id="rId1"/>
  </sheets>
  <definedNames>
    <definedName name="_xlnm.Print_Titles" localSheetId="0">'3.ВС'!$A:$G,'3.ВС'!$7:$7</definedName>
  </definedNames>
  <calcPr calcId="145621" iterate="1"/>
</workbook>
</file>

<file path=xl/calcChain.xml><?xml version="1.0" encoding="utf-8"?>
<calcChain xmlns="http://schemas.openxmlformats.org/spreadsheetml/2006/main">
  <c r="G461" i="1" l="1"/>
  <c r="G460" i="1"/>
  <c r="G458" i="1"/>
  <c r="G457" i="1" s="1"/>
  <c r="G453" i="1" s="1"/>
  <c r="G452" i="1" s="1"/>
  <c r="G451" i="1" s="1"/>
  <c r="G455" i="1"/>
  <c r="G454" i="1"/>
  <c r="G449" i="1"/>
  <c r="G447" i="1"/>
  <c r="G446" i="1" s="1"/>
  <c r="G445" i="1" s="1"/>
  <c r="G444" i="1" s="1"/>
  <c r="G443" i="1" s="1"/>
  <c r="G441" i="1"/>
  <c r="G440" i="1"/>
  <c r="G439" i="1"/>
  <c r="G437" i="1"/>
  <c r="G436" i="1" s="1"/>
  <c r="G435" i="1" s="1"/>
  <c r="G434" i="1" s="1"/>
  <c r="G432" i="1"/>
  <c r="G431" i="1"/>
  <c r="G430" i="1"/>
  <c r="G428" i="1"/>
  <c r="G427" i="1"/>
  <c r="G426" i="1" s="1"/>
  <c r="G424" i="1"/>
  <c r="G423" i="1"/>
  <c r="G421" i="1"/>
  <c r="G420" i="1" s="1"/>
  <c r="G418" i="1"/>
  <c r="G417" i="1"/>
  <c r="G415" i="1"/>
  <c r="G412" i="1" s="1"/>
  <c r="G413" i="1"/>
  <c r="I411" i="1"/>
  <c r="H411" i="1"/>
  <c r="G407" i="1"/>
  <c r="G406" i="1" s="1"/>
  <c r="G404" i="1"/>
  <c r="G403" i="1"/>
  <c r="G401" i="1"/>
  <c r="G400" i="1" s="1"/>
  <c r="G398" i="1"/>
  <c r="G397" i="1"/>
  <c r="G396" i="1"/>
  <c r="G395" i="1" s="1"/>
  <c r="G394" i="1" s="1"/>
  <c r="G390" i="1"/>
  <c r="G389" i="1"/>
  <c r="G388" i="1"/>
  <c r="G385" i="1"/>
  <c r="G384" i="1" s="1"/>
  <c r="G382" i="1"/>
  <c r="G381" i="1"/>
  <c r="G379" i="1"/>
  <c r="G378" i="1" s="1"/>
  <c r="G374" i="1"/>
  <c r="G373" i="1" s="1"/>
  <c r="G371" i="1"/>
  <c r="G370" i="1"/>
  <c r="G368" i="1"/>
  <c r="G367" i="1" s="1"/>
  <c r="G365" i="1"/>
  <c r="G363" i="1"/>
  <c r="G361" i="1"/>
  <c r="G360" i="1" s="1"/>
  <c r="G358" i="1"/>
  <c r="G357" i="1"/>
  <c r="G355" i="1"/>
  <c r="G352" i="1" s="1"/>
  <c r="G353" i="1"/>
  <c r="I351" i="1"/>
  <c r="H351" i="1"/>
  <c r="G349" i="1"/>
  <c r="G347" i="1"/>
  <c r="G346" i="1"/>
  <c r="G345" i="1" s="1"/>
  <c r="G343" i="1"/>
  <c r="G342" i="1"/>
  <c r="G340" i="1"/>
  <c r="G339" i="1" s="1"/>
  <c r="G337" i="1"/>
  <c r="G336" i="1"/>
  <c r="G334" i="1"/>
  <c r="G333" i="1" s="1"/>
  <c r="G329" i="1" s="1"/>
  <c r="G331" i="1"/>
  <c r="G330" i="1"/>
  <c r="G327" i="1"/>
  <c r="G326" i="1"/>
  <c r="G324" i="1"/>
  <c r="G323" i="1"/>
  <c r="G321" i="1"/>
  <c r="G320" i="1"/>
  <c r="G318" i="1"/>
  <c r="G317" i="1"/>
  <c r="G315" i="1"/>
  <c r="G314" i="1"/>
  <c r="G312" i="1"/>
  <c r="G311" i="1"/>
  <c r="G309" i="1"/>
  <c r="G308" i="1"/>
  <c r="G307" i="1"/>
  <c r="G306" i="1"/>
  <c r="G305" i="1" s="1"/>
  <c r="G303" i="1"/>
  <c r="G302" i="1"/>
  <c r="G300" i="1"/>
  <c r="G299" i="1" s="1"/>
  <c r="G297" i="1"/>
  <c r="G296" i="1"/>
  <c r="G293" i="1"/>
  <c r="G292" i="1"/>
  <c r="G290" i="1"/>
  <c r="G289" i="1"/>
  <c r="G287" i="1"/>
  <c r="G286" i="1" s="1"/>
  <c r="G284" i="1"/>
  <c r="G283" i="1"/>
  <c r="G281" i="1"/>
  <c r="G280" i="1"/>
  <c r="G275" i="1"/>
  <c r="G273" i="1"/>
  <c r="G272" i="1"/>
  <c r="G270" i="1"/>
  <c r="G269" i="1"/>
  <c r="G267" i="1"/>
  <c r="G264" i="1" s="1"/>
  <c r="G265" i="1"/>
  <c r="G262" i="1"/>
  <c r="G260" i="1"/>
  <c r="G259" i="1"/>
  <c r="G258" i="1" s="1"/>
  <c r="G253" i="1" s="1"/>
  <c r="G256" i="1"/>
  <c r="G255" i="1"/>
  <c r="G254" i="1"/>
  <c r="G251" i="1"/>
  <c r="G250" i="1"/>
  <c r="G249" i="1"/>
  <c r="G247" i="1"/>
  <c r="G246" i="1" s="1"/>
  <c r="G242" i="1" s="1"/>
  <c r="G244" i="1"/>
  <c r="G243" i="1"/>
  <c r="G240" i="1"/>
  <c r="G239" i="1"/>
  <c r="G238" i="1"/>
  <c r="G237" i="1" s="1"/>
  <c r="G235" i="1"/>
  <c r="G234" i="1"/>
  <c r="G233" i="1"/>
  <c r="G231" i="1"/>
  <c r="G230" i="1"/>
  <c r="G228" i="1"/>
  <c r="G227" i="1"/>
  <c r="G225" i="1"/>
  <c r="G224" i="1"/>
  <c r="G223" i="1"/>
  <c r="G222" i="1"/>
  <c r="G219" i="1" s="1"/>
  <c r="G220" i="1"/>
  <c r="G218" i="1"/>
  <c r="G217" i="1"/>
  <c r="G216" i="1" s="1"/>
  <c r="G214" i="1"/>
  <c r="G212" i="1"/>
  <c r="G211" i="1"/>
  <c r="G209" i="1"/>
  <c r="G208" i="1" s="1"/>
  <c r="G207" i="1"/>
  <c r="G206" i="1"/>
  <c r="G205" i="1" s="1"/>
  <c r="G203" i="1"/>
  <c r="G202" i="1"/>
  <c r="G200" i="1"/>
  <c r="G199" i="1" s="1"/>
  <c r="G197" i="1"/>
  <c r="G196" i="1"/>
  <c r="G192" i="1"/>
  <c r="G191" i="1"/>
  <c r="G189" i="1"/>
  <c r="G188" i="1" s="1"/>
  <c r="G187" i="1"/>
  <c r="G186" i="1"/>
  <c r="G185" i="1"/>
  <c r="G183" i="1"/>
  <c r="G182" i="1"/>
  <c r="G178" i="1"/>
  <c r="G177" i="1"/>
  <c r="G176" i="1"/>
  <c r="G175" i="1"/>
  <c r="G173" i="1"/>
  <c r="G172" i="1"/>
  <c r="G170" i="1"/>
  <c r="G169" i="1"/>
  <c r="G168" i="1" s="1"/>
  <c r="G166" i="1"/>
  <c r="G165" i="1"/>
  <c r="G164" i="1"/>
  <c r="G162" i="1"/>
  <c r="G161" i="1"/>
  <c r="G159" i="1"/>
  <c r="G158" i="1"/>
  <c r="G156" i="1"/>
  <c r="G155" i="1" s="1"/>
  <c r="G154" i="1" s="1"/>
  <c r="G152" i="1"/>
  <c r="G151" i="1" s="1"/>
  <c r="G148" i="1"/>
  <c r="G146" i="1"/>
  <c r="G145" i="1"/>
  <c r="G143" i="1"/>
  <c r="G142" i="1"/>
  <c r="G138" i="1"/>
  <c r="G137" i="1"/>
  <c r="G136" i="1"/>
  <c r="G134" i="1"/>
  <c r="G133" i="1" s="1"/>
  <c r="G132" i="1" s="1"/>
  <c r="G130" i="1"/>
  <c r="G129" i="1"/>
  <c r="G127" i="1"/>
  <c r="G126" i="1" s="1"/>
  <c r="G124" i="1"/>
  <c r="G123" i="1"/>
  <c r="G121" i="1"/>
  <c r="G120" i="1" s="1"/>
  <c r="G117" i="1"/>
  <c r="G116" i="1" s="1"/>
  <c r="G115" i="1" s="1"/>
  <c r="G112" i="1"/>
  <c r="G111" i="1" s="1"/>
  <c r="G109" i="1"/>
  <c r="G107" i="1"/>
  <c r="G105" i="1"/>
  <c r="G104" i="1" s="1"/>
  <c r="G103" i="1" s="1"/>
  <c r="G102" i="1" s="1"/>
  <c r="G100" i="1"/>
  <c r="G95" i="1" s="1"/>
  <c r="G94" i="1" s="1"/>
  <c r="G93" i="1" s="1"/>
  <c r="G98" i="1"/>
  <c r="G96" i="1"/>
  <c r="G91" i="1"/>
  <c r="G90" i="1"/>
  <c r="G88" i="1"/>
  <c r="G87" i="1" s="1"/>
  <c r="G85" i="1"/>
  <c r="G84" i="1"/>
  <c r="G80" i="1" s="1"/>
  <c r="G82" i="1"/>
  <c r="G81" i="1" s="1"/>
  <c r="G78" i="1"/>
  <c r="G77" i="1"/>
  <c r="G76" i="1" s="1"/>
  <c r="G74" i="1"/>
  <c r="G73" i="1"/>
  <c r="G71" i="1"/>
  <c r="G70" i="1" s="1"/>
  <c r="G68" i="1"/>
  <c r="G67" i="1"/>
  <c r="G65" i="1"/>
  <c r="G64" i="1" s="1"/>
  <c r="G62" i="1"/>
  <c r="G61" i="1"/>
  <c r="G59" i="1"/>
  <c r="G58" i="1" s="1"/>
  <c r="G56" i="1"/>
  <c r="G55" i="1"/>
  <c r="G53" i="1"/>
  <c r="G52" i="1" s="1"/>
  <c r="G50" i="1"/>
  <c r="G49" i="1"/>
  <c r="G47" i="1"/>
  <c r="G46" i="1" s="1"/>
  <c r="G44" i="1"/>
  <c r="G43" i="1"/>
  <c r="G42" i="1"/>
  <c r="G40" i="1"/>
  <c r="G39" i="1" s="1"/>
  <c r="G37" i="1"/>
  <c r="G36" i="1"/>
  <c r="G34" i="1"/>
  <c r="G32" i="1"/>
  <c r="G31" i="1"/>
  <c r="G29" i="1"/>
  <c r="G27" i="1"/>
  <c r="G26" i="1" s="1"/>
  <c r="G24" i="1"/>
  <c r="G22" i="1"/>
  <c r="G21" i="1" s="1"/>
  <c r="G19" i="1"/>
  <c r="G17" i="1"/>
  <c r="G16" i="1"/>
  <c r="G14" i="1"/>
  <c r="G12" i="1"/>
  <c r="G11" i="1"/>
  <c r="I10" i="1"/>
  <c r="H10" i="1"/>
  <c r="G393" i="1" l="1"/>
  <c r="G392" i="1" s="1"/>
  <c r="G114" i="1"/>
  <c r="G119" i="1"/>
  <c r="G141" i="1"/>
  <c r="G140" i="1" s="1"/>
  <c r="G195" i="1"/>
  <c r="G194" i="1" s="1"/>
  <c r="G279" i="1"/>
  <c r="G278" i="1" s="1"/>
  <c r="G277" i="1" s="1"/>
  <c r="G351" i="1"/>
  <c r="G377" i="1"/>
  <c r="G376" i="1" s="1"/>
  <c r="G10" i="1"/>
  <c r="G9" i="1" s="1"/>
  <c r="G181" i="1"/>
  <c r="G180" i="1" s="1"/>
  <c r="G295" i="1"/>
  <c r="G411" i="1"/>
  <c r="G410" i="1" s="1"/>
  <c r="G409" i="1" s="1"/>
  <c r="G8" i="1" l="1"/>
  <c r="G463" i="1" s="1"/>
</calcChain>
</file>

<file path=xl/sharedStrings.xml><?xml version="1.0" encoding="utf-8"?>
<sst xmlns="http://schemas.openxmlformats.org/spreadsheetml/2006/main" count="2092" uniqueCount="315">
  <si>
    <t>Приложение 2</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</si>
  <si>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</si>
  <si>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3.3.</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</si>
  <si>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</si>
  <si>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</si>
  <si>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рублей</t>
  </si>
  <si>
    <t>Наименование</t>
  </si>
  <si>
    <t>Гл</t>
  </si>
  <si>
    <t>Рз</t>
  </si>
  <si>
    <t>Пр</t>
  </si>
  <si>
    <t>ЦСР</t>
  </si>
  <si>
    <t>ВР</t>
  </si>
  <si>
    <t>2023 год</t>
  </si>
  <si>
    <t>2024 год</t>
  </si>
  <si>
    <t>2025 год</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</si>
  <si>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</si>
  <si>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</si>
  <si>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</si>
  <si>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</si>
  <si>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</si>
  <si>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</si>
  <si>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</si>
  <si>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</si>
  <si>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</si>
  <si>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</si>
  <si>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</si>
  <si>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</si>
  <si>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</si>
  <si>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</si>
  <si>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</si>
  <si>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</si>
  <si>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</si>
  <si>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</si>
  <si>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</si>
  <si>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</si>
  <si>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</si>
  <si>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</si>
  <si>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</si>
  <si>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</si>
  <si>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</si>
  <si>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51 4 01 17390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</si>
  <si>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</si>
  <si>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</si>
  <si>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</si>
  <si>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</si>
  <si>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</si>
  <si>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</si>
  <si>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</si>
  <si>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</si>
  <si>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</si>
  <si>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</si>
  <si>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</si>
  <si>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</si>
  <si>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</si>
  <si>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</si>
  <si>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</si>
  <si>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</si>
  <si>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</si>
  <si>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</si>
  <si>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51 4 01 83420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</si>
  <si>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</si>
  <si>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</si>
  <si>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</si>
  <si>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</si>
  <si>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</si>
  <si>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</si>
  <si>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</si>
  <si>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</si>
  <si>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</si>
  <si>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</si>
  <si>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</si>
  <si>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</si>
  <si>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</si>
  <si>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</si>
  <si>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</si>
  <si>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</si>
  <si>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</si>
  <si>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</si>
  <si>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</si>
  <si>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</si>
  <si>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</si>
  <si>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</si>
  <si>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находящегося в муниципальной собственности, арендованного недвижимого имущества</t>
  </si>
  <si>
    <t>851</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</si>
  <si>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</si>
  <si>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</si>
  <si>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</si>
  <si>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</si>
  <si>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</si>
  <si>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Национальная оборона</t>
  </si>
  <si>
    <t>02</t>
  </si>
  <si>
    <t>Мобилизационная и вневойсковая подготовка</t>
  </si>
  <si>
    <t>03</t>
  </si>
  <si>
    <t>Осуществление первичного воинского учета органами местного самоуправления поселений, муниципальных и городских округов</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</si>
  <si>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</si>
  <si>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</si>
  <si>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</si>
  <si>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</si>
  <si>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</si>
  <si>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</si>
  <si>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</si>
  <si>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</si>
  <si>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</si>
  <si>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</si>
  <si>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</si>
  <si>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</si>
  <si>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</si>
  <si>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</si>
  <si>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Транспорт</t>
  </si>
  <si>
    <t>08</t>
  </si>
  <si>
    <t>Мероприятия по обеспечению функционирования комплекса "Безопасный город"</t>
  </si>
  <si>
    <t>51 4 07 81190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</si>
  <si>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</si>
  <si>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</si>
  <si>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</si>
  <si>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</si>
  <si>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Прочие мероприятия в области развития транспортной инфраструктуры</t>
  </si>
  <si>
    <t>51 4 07 81650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</si>
  <si>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</si>
  <si>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</si>
  <si>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</si>
  <si>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</si>
  <si>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</si>
  <si>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</si>
  <si>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Иные межбюджетные трансферты</t>
  </si>
  <si>
    <t>540</t>
  </si>
  <si>
    <t>Другие вопросы в области национальной экономики</t>
  </si>
  <si>
    <t>12</t>
  </si>
  <si>
    <t>Проведение комплексных кадастровых работ</t>
  </si>
  <si>
    <t>51 4 02 L5110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</si>
  <si>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</si>
  <si>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</si>
  <si>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</si>
  <si>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</si>
  <si>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</si>
  <si>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</si>
  <si>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</si>
  <si>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</si>
  <si>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</si>
  <si>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</si>
  <si>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</si>
  <si>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</si>
  <si>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</si>
  <si>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</si>
  <si>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</si>
  <si>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</si>
  <si>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</si>
  <si>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</si>
  <si>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</si>
  <si>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 xml:space="preserve">Софинансирование объектов капитальных вложений муниципальной собственности </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</si>
  <si>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</si>
  <si>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</si>
  <si>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</si>
  <si>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</si>
  <si>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</si>
  <si>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F5 11270</t>
  </si>
  <si>
    <t>Строительство и реконструкция (модернизация) объектов питьевого водоснабжения</t>
  </si>
  <si>
    <t>51 1 F5 52430</t>
  </si>
  <si>
    <t>Охрана окружающей среды</t>
  </si>
  <si>
    <t>06</t>
  </si>
  <si>
    <t>Другие вопросы в области охраны окружающей среды</t>
  </si>
  <si>
    <t>Мероприятия в сфере охраны окружающей среды</t>
  </si>
  <si>
    <t>51 4 23 83280</t>
  </si>
  <si>
    <t>Образование</t>
  </si>
  <si>
    <t>07</t>
  </si>
  <si>
    <t>Дополнительное образование детей</t>
  </si>
  <si>
    <t>Организации дополнительного образования</t>
  </si>
  <si>
    <t>51 4 11 80320</t>
  </si>
  <si>
    <t>600</t>
  </si>
  <si>
    <t>610</t>
  </si>
  <si>
    <t>Мероприятия по развитию образования</t>
  </si>
  <si>
    <t>51 4 11 82330</t>
  </si>
  <si>
    <t>Мероприятия по комплексной безопасности муниципальных учреждений</t>
  </si>
  <si>
    <t>51 4 11 82430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</si>
  <si>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</si>
  <si>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</si>
  <si>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</si>
  <si>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</si>
  <si>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Развитие сети учреждений культурно-досугового типа</t>
  </si>
  <si>
    <t>51 1 А1 55130</t>
  </si>
  <si>
    <t xml:space="preserve">Субсидии бюджетным учреждениям </t>
  </si>
  <si>
    <t>Государственная поддержка отрасли культуры</t>
  </si>
  <si>
    <t>51 1 А2 55190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</si>
  <si>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</si>
  <si>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</si>
  <si>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</si>
  <si>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</si>
  <si>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</si>
  <si>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</si>
  <si>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</si>
  <si>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</si>
  <si>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</si>
  <si>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</si>
  <si>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</si>
  <si>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</si>
  <si>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</si>
  <si>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Государственная поддержка отрасли культуры </t>
  </si>
  <si>
    <t>51 4 14 L5190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</si>
  <si>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</si>
  <si>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</si>
  <si>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</si>
  <si>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</si>
  <si>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</si>
  <si>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</si>
  <si>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</si>
  <si>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</si>
  <si>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</si>
  <si>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Социальное обеспечение и иные выплаты населению</t>
  </si>
  <si>
    <t>300</t>
  </si>
  <si>
    <t>Публичные нормативные социальные выплаты гражданам</t>
  </si>
  <si>
    <t>310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</si>
  <si>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</si>
  <si>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</si>
  <si>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</si>
  <si>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</si>
  <si>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</si>
  <si>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Социальные выплаты гражданам, кроме публичных нормативных социальных выплат</t>
  </si>
  <si>
    <t>320</t>
  </si>
  <si>
    <t>Другие вопросы в области социальной политики</t>
  </si>
  <si>
    <t xml:space="preserve">Резервный фонд местной администрации </t>
  </si>
  <si>
    <t>70 0 00 83030</t>
  </si>
  <si>
    <t>Физическая культура и спорт</t>
  </si>
  <si>
    <t>11</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</si>
  <si>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</si>
  <si>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</si>
  <si>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</si>
  <si>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</si>
  <si>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</si>
  <si>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</si>
  <si>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</si>
  <si>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</si>
  <si>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</si>
  <si>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</si>
  <si>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</si>
  <si>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</si>
  <si>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</si>
  <si>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</si>
  <si>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</si>
  <si>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</si>
  <si>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</si>
  <si>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</si>
  <si>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52 4 02 82330</t>
  </si>
  <si>
    <t>52 4 02 82430</t>
  </si>
  <si>
    <t>52 4 03 14723</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</si>
  <si>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</si>
  <si>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</si>
  <si>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852</t>
  </si>
  <si>
    <t>52 1 ЕB 51790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</si>
  <si>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</si>
  <si>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</si>
  <si>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</si>
  <si>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</si>
  <si>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</si>
  <si>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</si>
  <si>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</si>
  <si>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</si>
  <si>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</si>
  <si>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</si>
  <si>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</si>
  <si>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52 4 04 53030</t>
  </si>
  <si>
    <t>Мероприятия по проведению оздоровительной кампании детей</t>
  </si>
  <si>
    <t>52 4 06 S4790</t>
  </si>
  <si>
    <t>52 4 02 80320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</si>
  <si>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</si>
  <si>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</si>
  <si>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</si>
  <si>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</si>
  <si>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</si>
  <si>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</si>
  <si>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</si>
  <si>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52 4 01 16721</t>
  </si>
  <si>
    <t>52 4 01 80040</t>
  </si>
  <si>
    <t>Учреждения, обеспечивающие деятельность органов местного самоуправления и муниципальных учреждений</t>
  </si>
  <si>
    <t>52 4 01 80720</t>
  </si>
  <si>
    <t>52 4 01 83420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</si>
  <si>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</si>
  <si>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</si>
  <si>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Обеспечение сохранности жилых помещений, закрепленных за детьми-сиротами и детьми, оставшимися без попечения родителей</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</si>
  <si>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</si>
  <si>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</si>
  <si>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</si>
  <si>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</si>
  <si>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</si>
  <si>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Спорт высших достижений</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</si>
  <si>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</si>
  <si>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</si>
  <si>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</si>
  <si>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53 4 01 83420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</si>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</sst>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name val="Times New Roman"/>
      <family val="1"/>
      <charset val="204"/>
    </font>
    <font>
      <sz val="11"/>
      <color rgb="FF000000"/>
      <name val="Times New Roman"/>
      <family val="1"/>
      <charset val="204"/>
    </font>
    <font>
      <i/>
      <sz val="11"/>
      <name val="Times New Roman"/>
      <family val="1"/>
      <charset val="204"/>
    </font>
    <font>
      <sz val="8"/>
      <color rgb="FF000000"/>
      <name val="Arial"/>
      <family val="2"/>
      <charset val="204"/>
    </font>
    <font>
      <sz val="11"/>
      <name val="Calibri"/>
      <family val="2"/>
    </font>
    <font>
      <sz val="10"/>
      <name val="Times New Roman Cyr"/>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5" fillId="0" borderId="13">
      <alignment horizontal="left" wrapText="1" indent="2"/>
    </xf>
    <xf numFmtId="49" fontId="5" fillId="0" borderId="4">
      <alignment horizontal="center"/>
    </xf>
    <xf numFmtId="0" fontId="6" fillId="0" borderId="0"/>
    <xf numFmtId="0" fontId="1" fillId="0" borderId="0"/>
  </cellStyleXfs>
  <cellXfs count="57">
    <xf numFmtId="0" fontId="0" fillId="0" borderId="0" xfId="0"/>
    <xf numFmtId="0" fontId="2" fillId="0" borderId="0" xfId="0" applyFont="1" applyFill="1" applyAlignment="1">
      <alignment vertical="top" wrapText="1"/>
    </xf>
    <xf numFmtId="49" fontId="2"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0" fontId="2" fillId="0" borderId="0" xfId="0" applyFont="1" applyFill="1" applyAlignment="1">
      <alignment vertical="top"/>
    </xf>
    <xf numFmtId="0" fontId="2" fillId="0" borderId="0" xfId="0" applyFont="1" applyFill="1" applyAlignment="1">
      <alignment horizontal="center" vertical="top" wrapText="1"/>
    </xf>
    <xf numFmtId="49" fontId="2" fillId="0" borderId="0" xfId="0" applyNumberFormat="1" applyFont="1" applyFill="1" applyAlignment="1">
      <alignment vertical="top"/>
    </xf>
    <xf numFmtId="49" fontId="2" fillId="0" borderId="0" xfId="0" applyNumberFormat="1" applyFont="1" applyFill="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top" wrapText="1"/>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vertical="top" wrapText="1"/>
    </xf>
    <xf numFmtId="49" fontId="2" fillId="0" borderId="5" xfId="0" applyNumberFormat="1" applyFont="1" applyFill="1" applyBorder="1" applyAlignment="1">
      <alignment horizontal="center" vertical="top"/>
    </xf>
    <xf numFmtId="4" fontId="2" fillId="0" borderId="3" xfId="0" applyNumberFormat="1" applyFont="1" applyFill="1" applyBorder="1" applyAlignment="1">
      <alignment horizontal="right" vertical="top" wrapText="1"/>
    </xf>
    <xf numFmtId="2" fontId="2" fillId="0" borderId="3" xfId="0" applyNumberFormat="1" applyFont="1" applyFill="1" applyBorder="1" applyAlignment="1">
      <alignment vertical="top"/>
    </xf>
    <xf numFmtId="0" fontId="2" fillId="0" borderId="4" xfId="0" applyFont="1" applyFill="1" applyBorder="1" applyAlignment="1">
      <alignment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vertical="top"/>
    </xf>
    <xf numFmtId="49" fontId="2" fillId="0" borderId="5" xfId="0" applyNumberFormat="1" applyFont="1" applyFill="1" applyBorder="1" applyAlignment="1">
      <alignment horizontal="center" vertical="top" wrapText="1"/>
    </xf>
    <xf numFmtId="0" fontId="2" fillId="0" borderId="5" xfId="0" applyFont="1" applyFill="1" applyBorder="1" applyAlignment="1">
      <alignmen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vertical="top"/>
    </xf>
    <xf numFmtId="4" fontId="2" fillId="0" borderId="3" xfId="0" applyNumberFormat="1" applyFont="1" applyFill="1" applyBorder="1" applyAlignment="1">
      <alignment vertical="top" wrapText="1"/>
    </xf>
    <xf numFmtId="0" fontId="2" fillId="0" borderId="6" xfId="0" applyFont="1" applyFill="1" applyBorder="1" applyAlignment="1">
      <alignment vertical="top" wrapText="1"/>
    </xf>
    <xf numFmtId="49" fontId="2" fillId="0" borderId="7"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xf>
    <xf numFmtId="0" fontId="2" fillId="0" borderId="5" xfId="0" applyFont="1" applyFill="1" applyBorder="1" applyAlignment="1">
      <alignment horizontal="left" vertical="top" wrapText="1"/>
    </xf>
    <xf numFmtId="0" fontId="2" fillId="0" borderId="3" xfId="0" applyFont="1" applyFill="1" applyBorder="1" applyAlignment="1">
      <alignment vertical="center" wrapText="1"/>
    </xf>
    <xf numFmtId="49" fontId="2" fillId="0" borderId="5"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49" fontId="2" fillId="0" borderId="3"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49" fontId="2" fillId="0" borderId="7"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4" fontId="2" fillId="0" borderId="3" xfId="0" applyNumberFormat="1" applyFont="1" applyFill="1" applyBorder="1" applyAlignment="1">
      <alignment horizontal="right" vertical="top"/>
    </xf>
    <xf numFmtId="0" fontId="2" fillId="0" borderId="3" xfId="0" applyFont="1" applyFill="1" applyBorder="1" applyAlignment="1">
      <alignment vertical="top" wrapText="1"/>
    </xf>
    <xf numFmtId="0" fontId="4" fillId="0" borderId="0" xfId="0" applyFont="1" applyFill="1" applyAlignment="1">
      <alignment vertical="top"/>
    </xf>
    <xf numFmtId="49" fontId="2" fillId="0" borderId="12"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xf>
    <xf numFmtId="0" fontId="3" fillId="0" borderId="4" xfId="0" applyFont="1" applyFill="1" applyBorder="1" applyAlignment="1">
      <alignment horizontal="left" vertical="top" wrapText="1"/>
    </xf>
    <xf numFmtId="0" fontId="2" fillId="0" borderId="3" xfId="0" applyFont="1" applyFill="1" applyBorder="1" applyAlignment="1">
      <alignment horizontal="center" vertical="top"/>
    </xf>
    <xf numFmtId="0" fontId="3" fillId="0" borderId="4" xfId="0" applyFont="1" applyFill="1" applyBorder="1" applyAlignment="1">
      <alignment horizontal="center" vertical="top" wrapText="1"/>
    </xf>
    <xf numFmtId="4" fontId="2" fillId="0" borderId="0" xfId="0" applyNumberFormat="1" applyFont="1" applyFill="1" applyAlignment="1">
      <alignment vertical="top"/>
    </xf>
  </cellXfs>
  <cellStyles count="5">
    <cellStyle name="xl31" xfId="1"/>
    <cellStyle name="xl43" xfId="2"/>
    <cellStyle name="Обычный" xfId="0" builtinId="0"/>
    <cellStyle name="Обычный 2" xfId="3"/>
    <cellStyle name="Обычн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760"/>
  <sheetViews>
    <sheetView tabSelected="1" zoomScale="70" zoomScaleNormal="70" workbookViewId="0">
      <pane xSplit="6" ySplit="6" topLeftCell="G36" activePane="bottomRight" state="frozen"/>
      <selection activeCell="U74" sqref="U74"/>
      <selection pane="topRight" activeCell="U74" sqref="U74"/>
      <selection pane="bottomLeft" activeCell="U74" sqref="U74"/>
      <selection pane="bottomRight" activeCell="H40" sqref="H40"/>
    </sheetView>
  </sheetViews>
  <sheetFormatPr defaultRowHeight="15" x14ac:dyDescent="0.25"/>
  <cols>
    <col min="1" max="1" width="51.7109375" style="1" customWidth="1"/>
    <col min="2" max="2" width="5" style="2" customWidth="1"/>
    <col min="3" max="4" width="4" style="2" customWidth="1"/>
    <col min="5" max="5" width="14.28515625" style="7" customWidth="1"/>
    <col min="6" max="6" width="4.85546875" style="2" customWidth="1"/>
    <col min="7" max="7" width="14.7109375" style="2" customWidth="1"/>
    <col min="8" max="9" width="12.85546875" style="4" customWidth="1"/>
    <col min="10" max="118" width="9.140625" style="4"/>
    <col min="119" max="119" width="1.42578125" style="4" customWidth="1"/>
    <col min="120" max="120" width="59.5703125" style="4" customWidth="1"/>
    <col min="121" max="121" width="9.140625" style="4" customWidth="1"/>
    <col min="122" max="123" width="3.85546875" style="4" customWidth="1"/>
    <col min="124" max="124" width="10.5703125" style="4" customWidth="1"/>
    <col min="125" max="125" width="3.85546875" style="4" customWidth="1"/>
    <col min="126" max="128" width="14.42578125" style="4" customWidth="1"/>
    <col min="129" max="129" width="4.140625" style="4" customWidth="1"/>
    <col min="130" max="130" width="15" style="4" customWidth="1"/>
    <col min="131" max="132" width="9.140625" style="4" customWidth="1"/>
    <col min="133" max="133" width="11.5703125" style="4" customWidth="1"/>
    <col min="134" max="134" width="18.140625" style="4" customWidth="1"/>
    <col min="135" max="135" width="13.140625" style="4" customWidth="1"/>
    <col min="136" max="136" width="12.28515625" style="4" customWidth="1"/>
    <col min="137" max="374" width="9.140625" style="4"/>
    <col min="375" max="375" width="1.42578125" style="4" customWidth="1"/>
    <col min="376" max="376" width="59.5703125" style="4" customWidth="1"/>
    <col min="377" max="377" width="9.140625" style="4" customWidth="1"/>
    <col min="378" max="379" width="3.85546875" style="4" customWidth="1"/>
    <col min="380" max="380" width="10.5703125" style="4" customWidth="1"/>
    <col min="381" max="381" width="3.85546875" style="4" customWidth="1"/>
    <col min="382" max="384" width="14.42578125" style="4" customWidth="1"/>
    <col min="385" max="385" width="4.140625" style="4" customWidth="1"/>
    <col min="386" max="386" width="15" style="4" customWidth="1"/>
    <col min="387" max="388" width="9.140625" style="4" customWidth="1"/>
    <col min="389" max="389" width="11.5703125" style="4" customWidth="1"/>
    <col min="390" max="390" width="18.140625" style="4" customWidth="1"/>
    <col min="391" max="391" width="13.140625" style="4" customWidth="1"/>
    <col min="392" max="392" width="12.28515625" style="4" customWidth="1"/>
    <col min="393" max="630" width="9.140625" style="4"/>
    <col min="631" max="631" width="1.42578125" style="4" customWidth="1"/>
    <col min="632" max="632" width="59.5703125" style="4" customWidth="1"/>
    <col min="633" max="633" width="9.140625" style="4" customWidth="1"/>
    <col min="634" max="635" width="3.85546875" style="4" customWidth="1"/>
    <col min="636" max="636" width="10.5703125" style="4" customWidth="1"/>
    <col min="637" max="637" width="3.85546875" style="4" customWidth="1"/>
    <col min="638" max="640" width="14.42578125" style="4" customWidth="1"/>
    <col min="641" max="641" width="4.140625" style="4" customWidth="1"/>
    <col min="642" max="642" width="15" style="4" customWidth="1"/>
    <col min="643" max="644" width="9.140625" style="4" customWidth="1"/>
    <col min="645" max="645" width="11.5703125" style="4" customWidth="1"/>
    <col min="646" max="646" width="18.140625" style="4" customWidth="1"/>
    <col min="647" max="647" width="13.140625" style="4" customWidth="1"/>
    <col min="648" max="648" width="12.28515625" style="4" customWidth="1"/>
    <col min="649" max="886" width="9.140625" style="4"/>
    <col min="887" max="887" width="1.42578125" style="4" customWidth="1"/>
    <col min="888" max="888" width="59.5703125" style="4" customWidth="1"/>
    <col min="889" max="889" width="9.140625" style="4" customWidth="1"/>
    <col min="890" max="891" width="3.85546875" style="4" customWidth="1"/>
    <col min="892" max="892" width="10.5703125" style="4" customWidth="1"/>
    <col min="893" max="893" width="3.85546875" style="4" customWidth="1"/>
    <col min="894" max="896" width="14.42578125" style="4" customWidth="1"/>
    <col min="897" max="897" width="4.140625" style="4" customWidth="1"/>
    <col min="898" max="898" width="15" style="4" customWidth="1"/>
    <col min="899" max="900" width="9.140625" style="4" customWidth="1"/>
    <col min="901" max="901" width="11.5703125" style="4" customWidth="1"/>
    <col min="902" max="902" width="18.140625" style="4" customWidth="1"/>
    <col min="903" max="903" width="13.140625" style="4" customWidth="1"/>
    <col min="904" max="904" width="12.28515625" style="4" customWidth="1"/>
    <col min="905" max="1142" width="9.140625" style="4"/>
    <col min="1143" max="1143" width="1.42578125" style="4" customWidth="1"/>
    <col min="1144" max="1144" width="59.5703125" style="4" customWidth="1"/>
    <col min="1145" max="1145" width="9.140625" style="4" customWidth="1"/>
    <col min="1146" max="1147" width="3.85546875" style="4" customWidth="1"/>
    <col min="1148" max="1148" width="10.5703125" style="4" customWidth="1"/>
    <col min="1149" max="1149" width="3.85546875" style="4" customWidth="1"/>
    <col min="1150" max="1152" width="14.42578125" style="4" customWidth="1"/>
    <col min="1153" max="1153" width="4.140625" style="4" customWidth="1"/>
    <col min="1154" max="1154" width="15" style="4" customWidth="1"/>
    <col min="1155" max="1156" width="9.140625" style="4" customWidth="1"/>
    <col min="1157" max="1157" width="11.5703125" style="4" customWidth="1"/>
    <col min="1158" max="1158" width="18.140625" style="4" customWidth="1"/>
    <col min="1159" max="1159" width="13.140625" style="4" customWidth="1"/>
    <col min="1160" max="1160" width="12.28515625" style="4" customWidth="1"/>
    <col min="1161" max="1398" width="9.140625" style="4"/>
    <col min="1399" max="1399" width="1.42578125" style="4" customWidth="1"/>
    <col min="1400" max="1400" width="59.5703125" style="4" customWidth="1"/>
    <col min="1401" max="1401" width="9.140625" style="4" customWidth="1"/>
    <col min="1402" max="1403" width="3.85546875" style="4" customWidth="1"/>
    <col min="1404" max="1404" width="10.5703125" style="4" customWidth="1"/>
    <col min="1405" max="1405" width="3.85546875" style="4" customWidth="1"/>
    <col min="1406" max="1408" width="14.42578125" style="4" customWidth="1"/>
    <col min="1409" max="1409" width="4.140625" style="4" customWidth="1"/>
    <col min="1410" max="1410" width="15" style="4" customWidth="1"/>
    <col min="1411" max="1412" width="9.140625" style="4" customWidth="1"/>
    <col min="1413" max="1413" width="11.5703125" style="4" customWidth="1"/>
    <col min="1414" max="1414" width="18.140625" style="4" customWidth="1"/>
    <col min="1415" max="1415" width="13.140625" style="4" customWidth="1"/>
    <col min="1416" max="1416" width="12.28515625" style="4" customWidth="1"/>
    <col min="1417" max="1654" width="9.140625" style="4"/>
    <col min="1655" max="1655" width="1.42578125" style="4" customWidth="1"/>
    <col min="1656" max="1656" width="59.5703125" style="4" customWidth="1"/>
    <col min="1657" max="1657" width="9.140625" style="4" customWidth="1"/>
    <col min="1658" max="1659" width="3.85546875" style="4" customWidth="1"/>
    <col min="1660" max="1660" width="10.5703125" style="4" customWidth="1"/>
    <col min="1661" max="1661" width="3.85546875" style="4" customWidth="1"/>
    <col min="1662" max="1664" width="14.42578125" style="4" customWidth="1"/>
    <col min="1665" max="1665" width="4.140625" style="4" customWidth="1"/>
    <col min="1666" max="1666" width="15" style="4" customWidth="1"/>
    <col min="1667" max="1668" width="9.140625" style="4" customWidth="1"/>
    <col min="1669" max="1669" width="11.5703125" style="4" customWidth="1"/>
    <col min="1670" max="1670" width="18.140625" style="4" customWidth="1"/>
    <col min="1671" max="1671" width="13.140625" style="4" customWidth="1"/>
    <col min="1672" max="1672" width="12.28515625" style="4" customWidth="1"/>
    <col min="1673" max="1910" width="9.140625" style="4"/>
    <col min="1911" max="1911" width="1.42578125" style="4" customWidth="1"/>
    <col min="1912" max="1912" width="59.5703125" style="4" customWidth="1"/>
    <col min="1913" max="1913" width="9.140625" style="4" customWidth="1"/>
    <col min="1914" max="1915" width="3.85546875" style="4" customWidth="1"/>
    <col min="1916" max="1916" width="10.5703125" style="4" customWidth="1"/>
    <col min="1917" max="1917" width="3.85546875" style="4" customWidth="1"/>
    <col min="1918" max="1920" width="14.42578125" style="4" customWidth="1"/>
    <col min="1921" max="1921" width="4.140625" style="4" customWidth="1"/>
    <col min="1922" max="1922" width="15" style="4" customWidth="1"/>
    <col min="1923" max="1924" width="9.140625" style="4" customWidth="1"/>
    <col min="1925" max="1925" width="11.5703125" style="4" customWidth="1"/>
    <col min="1926" max="1926" width="18.140625" style="4" customWidth="1"/>
    <col min="1927" max="1927" width="13.140625" style="4" customWidth="1"/>
    <col min="1928" max="1928" width="12.28515625" style="4" customWidth="1"/>
    <col min="1929" max="2166" width="9.140625" style="4"/>
    <col min="2167" max="2167" width="1.42578125" style="4" customWidth="1"/>
    <col min="2168" max="2168" width="59.5703125" style="4" customWidth="1"/>
    <col min="2169" max="2169" width="9.140625" style="4" customWidth="1"/>
    <col min="2170" max="2171" width="3.85546875" style="4" customWidth="1"/>
    <col min="2172" max="2172" width="10.5703125" style="4" customWidth="1"/>
    <col min="2173" max="2173" width="3.85546875" style="4" customWidth="1"/>
    <col min="2174" max="2176" width="14.42578125" style="4" customWidth="1"/>
    <col min="2177" max="2177" width="4.140625" style="4" customWidth="1"/>
    <col min="2178" max="2178" width="15" style="4" customWidth="1"/>
    <col min="2179" max="2180" width="9.140625" style="4" customWidth="1"/>
    <col min="2181" max="2181" width="11.5703125" style="4" customWidth="1"/>
    <col min="2182" max="2182" width="18.140625" style="4" customWidth="1"/>
    <col min="2183" max="2183" width="13.140625" style="4" customWidth="1"/>
    <col min="2184" max="2184" width="12.28515625" style="4" customWidth="1"/>
    <col min="2185" max="2422" width="9.140625" style="4"/>
    <col min="2423" max="2423" width="1.42578125" style="4" customWidth="1"/>
    <col min="2424" max="2424" width="59.5703125" style="4" customWidth="1"/>
    <col min="2425" max="2425" width="9.140625" style="4" customWidth="1"/>
    <col min="2426" max="2427" width="3.85546875" style="4" customWidth="1"/>
    <col min="2428" max="2428" width="10.5703125" style="4" customWidth="1"/>
    <col min="2429" max="2429" width="3.85546875" style="4" customWidth="1"/>
    <col min="2430" max="2432" width="14.42578125" style="4" customWidth="1"/>
    <col min="2433" max="2433" width="4.140625" style="4" customWidth="1"/>
    <col min="2434" max="2434" width="15" style="4" customWidth="1"/>
    <col min="2435" max="2436" width="9.140625" style="4" customWidth="1"/>
    <col min="2437" max="2437" width="11.5703125" style="4" customWidth="1"/>
    <col min="2438" max="2438" width="18.140625" style="4" customWidth="1"/>
    <col min="2439" max="2439" width="13.140625" style="4" customWidth="1"/>
    <col min="2440" max="2440" width="12.28515625" style="4" customWidth="1"/>
    <col min="2441" max="2678" width="9.140625" style="4"/>
    <col min="2679" max="2679" width="1.42578125" style="4" customWidth="1"/>
    <col min="2680" max="2680" width="59.5703125" style="4" customWidth="1"/>
    <col min="2681" max="2681" width="9.140625" style="4" customWidth="1"/>
    <col min="2682" max="2683" width="3.85546875" style="4" customWidth="1"/>
    <col min="2684" max="2684" width="10.5703125" style="4" customWidth="1"/>
    <col min="2685" max="2685" width="3.85546875" style="4" customWidth="1"/>
    <col min="2686" max="2688" width="14.42578125" style="4" customWidth="1"/>
    <col min="2689" max="2689" width="4.140625" style="4" customWidth="1"/>
    <col min="2690" max="2690" width="15" style="4" customWidth="1"/>
    <col min="2691" max="2692" width="9.140625" style="4" customWidth="1"/>
    <col min="2693" max="2693" width="11.5703125" style="4" customWidth="1"/>
    <col min="2694" max="2694" width="18.140625" style="4" customWidth="1"/>
    <col min="2695" max="2695" width="13.140625" style="4" customWidth="1"/>
    <col min="2696" max="2696" width="12.28515625" style="4" customWidth="1"/>
    <col min="2697" max="2934" width="9.140625" style="4"/>
    <col min="2935" max="2935" width="1.42578125" style="4" customWidth="1"/>
    <col min="2936" max="2936" width="59.5703125" style="4" customWidth="1"/>
    <col min="2937" max="2937" width="9.140625" style="4" customWidth="1"/>
    <col min="2938" max="2939" width="3.85546875" style="4" customWidth="1"/>
    <col min="2940" max="2940" width="10.5703125" style="4" customWidth="1"/>
    <col min="2941" max="2941" width="3.85546875" style="4" customWidth="1"/>
    <col min="2942" max="2944" width="14.42578125" style="4" customWidth="1"/>
    <col min="2945" max="2945" width="4.140625" style="4" customWidth="1"/>
    <col min="2946" max="2946" width="15" style="4" customWidth="1"/>
    <col min="2947" max="2948" width="9.140625" style="4" customWidth="1"/>
    <col min="2949" max="2949" width="11.5703125" style="4" customWidth="1"/>
    <col min="2950" max="2950" width="18.140625" style="4" customWidth="1"/>
    <col min="2951" max="2951" width="13.140625" style="4" customWidth="1"/>
    <col min="2952" max="2952" width="12.28515625" style="4" customWidth="1"/>
    <col min="2953" max="3190" width="9.140625" style="4"/>
    <col min="3191" max="3191" width="1.42578125" style="4" customWidth="1"/>
    <col min="3192" max="3192" width="59.5703125" style="4" customWidth="1"/>
    <col min="3193" max="3193" width="9.140625" style="4" customWidth="1"/>
    <col min="3194" max="3195" width="3.85546875" style="4" customWidth="1"/>
    <col min="3196" max="3196" width="10.5703125" style="4" customWidth="1"/>
    <col min="3197" max="3197" width="3.85546875" style="4" customWidth="1"/>
    <col min="3198" max="3200" width="14.42578125" style="4" customWidth="1"/>
    <col min="3201" max="3201" width="4.140625" style="4" customWidth="1"/>
    <col min="3202" max="3202" width="15" style="4" customWidth="1"/>
    <col min="3203" max="3204" width="9.140625" style="4" customWidth="1"/>
    <col min="3205" max="3205" width="11.5703125" style="4" customWidth="1"/>
    <col min="3206" max="3206" width="18.140625" style="4" customWidth="1"/>
    <col min="3207" max="3207" width="13.140625" style="4" customWidth="1"/>
    <col min="3208" max="3208" width="12.28515625" style="4" customWidth="1"/>
    <col min="3209" max="3446" width="9.140625" style="4"/>
    <col min="3447" max="3447" width="1.42578125" style="4" customWidth="1"/>
    <col min="3448" max="3448" width="59.5703125" style="4" customWidth="1"/>
    <col min="3449" max="3449" width="9.140625" style="4" customWidth="1"/>
    <col min="3450" max="3451" width="3.85546875" style="4" customWidth="1"/>
    <col min="3452" max="3452" width="10.5703125" style="4" customWidth="1"/>
    <col min="3453" max="3453" width="3.85546875" style="4" customWidth="1"/>
    <col min="3454" max="3456" width="14.42578125" style="4" customWidth="1"/>
    <col min="3457" max="3457" width="4.140625" style="4" customWidth="1"/>
    <col min="3458" max="3458" width="15" style="4" customWidth="1"/>
    <col min="3459" max="3460" width="9.140625" style="4" customWidth="1"/>
    <col min="3461" max="3461" width="11.5703125" style="4" customWidth="1"/>
    <col min="3462" max="3462" width="18.140625" style="4" customWidth="1"/>
    <col min="3463" max="3463" width="13.140625" style="4" customWidth="1"/>
    <col min="3464" max="3464" width="12.28515625" style="4" customWidth="1"/>
    <col min="3465" max="3702" width="9.140625" style="4"/>
    <col min="3703" max="3703" width="1.42578125" style="4" customWidth="1"/>
    <col min="3704" max="3704" width="59.5703125" style="4" customWidth="1"/>
    <col min="3705" max="3705" width="9.140625" style="4" customWidth="1"/>
    <col min="3706" max="3707" width="3.85546875" style="4" customWidth="1"/>
    <col min="3708" max="3708" width="10.5703125" style="4" customWidth="1"/>
    <col min="3709" max="3709" width="3.85546875" style="4" customWidth="1"/>
    <col min="3710" max="3712" width="14.42578125" style="4" customWidth="1"/>
    <col min="3713" max="3713" width="4.140625" style="4" customWidth="1"/>
    <col min="3714" max="3714" width="15" style="4" customWidth="1"/>
    <col min="3715" max="3716" width="9.140625" style="4" customWidth="1"/>
    <col min="3717" max="3717" width="11.5703125" style="4" customWidth="1"/>
    <col min="3718" max="3718" width="18.140625" style="4" customWidth="1"/>
    <col min="3719" max="3719" width="13.140625" style="4" customWidth="1"/>
    <col min="3720" max="3720" width="12.28515625" style="4" customWidth="1"/>
    <col min="3721" max="3958" width="9.140625" style="4"/>
    <col min="3959" max="3959" width="1.42578125" style="4" customWidth="1"/>
    <col min="3960" max="3960" width="59.5703125" style="4" customWidth="1"/>
    <col min="3961" max="3961" width="9.140625" style="4" customWidth="1"/>
    <col min="3962" max="3963" width="3.85546875" style="4" customWidth="1"/>
    <col min="3964" max="3964" width="10.5703125" style="4" customWidth="1"/>
    <col min="3965" max="3965" width="3.85546875" style="4" customWidth="1"/>
    <col min="3966" max="3968" width="14.42578125" style="4" customWidth="1"/>
    <col min="3969" max="3969" width="4.140625" style="4" customWidth="1"/>
    <col min="3970" max="3970" width="15" style="4" customWidth="1"/>
    <col min="3971" max="3972" width="9.140625" style="4" customWidth="1"/>
    <col min="3973" max="3973" width="11.5703125" style="4" customWidth="1"/>
    <col min="3974" max="3974" width="18.140625" style="4" customWidth="1"/>
    <col min="3975" max="3975" width="13.140625" style="4" customWidth="1"/>
    <col min="3976" max="3976" width="12.28515625" style="4" customWidth="1"/>
    <col min="3977" max="4214" width="9.140625" style="4"/>
    <col min="4215" max="4215" width="1.42578125" style="4" customWidth="1"/>
    <col min="4216" max="4216" width="59.5703125" style="4" customWidth="1"/>
    <col min="4217" max="4217" width="9.140625" style="4" customWidth="1"/>
    <col min="4218" max="4219" width="3.85546875" style="4" customWidth="1"/>
    <col min="4220" max="4220" width="10.5703125" style="4" customWidth="1"/>
    <col min="4221" max="4221" width="3.85546875" style="4" customWidth="1"/>
    <col min="4222" max="4224" width="14.42578125" style="4" customWidth="1"/>
    <col min="4225" max="4225" width="4.140625" style="4" customWidth="1"/>
    <col min="4226" max="4226" width="15" style="4" customWidth="1"/>
    <col min="4227" max="4228" width="9.140625" style="4" customWidth="1"/>
    <col min="4229" max="4229" width="11.5703125" style="4" customWidth="1"/>
    <col min="4230" max="4230" width="18.140625" style="4" customWidth="1"/>
    <col min="4231" max="4231" width="13.140625" style="4" customWidth="1"/>
    <col min="4232" max="4232" width="12.28515625" style="4" customWidth="1"/>
    <col min="4233" max="4470" width="9.140625" style="4"/>
    <col min="4471" max="4471" width="1.42578125" style="4" customWidth="1"/>
    <col min="4472" max="4472" width="59.5703125" style="4" customWidth="1"/>
    <col min="4473" max="4473" width="9.140625" style="4" customWidth="1"/>
    <col min="4474" max="4475" width="3.85546875" style="4" customWidth="1"/>
    <col min="4476" max="4476" width="10.5703125" style="4" customWidth="1"/>
    <col min="4477" max="4477" width="3.85546875" style="4" customWidth="1"/>
    <col min="4478" max="4480" width="14.42578125" style="4" customWidth="1"/>
    <col min="4481" max="4481" width="4.140625" style="4" customWidth="1"/>
    <col min="4482" max="4482" width="15" style="4" customWidth="1"/>
    <col min="4483" max="4484" width="9.140625" style="4" customWidth="1"/>
    <col min="4485" max="4485" width="11.5703125" style="4" customWidth="1"/>
    <col min="4486" max="4486" width="18.140625" style="4" customWidth="1"/>
    <col min="4487" max="4487" width="13.140625" style="4" customWidth="1"/>
    <col min="4488" max="4488" width="12.28515625" style="4" customWidth="1"/>
    <col min="4489" max="4726" width="9.140625" style="4"/>
    <col min="4727" max="4727" width="1.42578125" style="4" customWidth="1"/>
    <col min="4728" max="4728" width="59.5703125" style="4" customWidth="1"/>
    <col min="4729" max="4729" width="9.140625" style="4" customWidth="1"/>
    <col min="4730" max="4731" width="3.85546875" style="4" customWidth="1"/>
    <col min="4732" max="4732" width="10.5703125" style="4" customWidth="1"/>
    <col min="4733" max="4733" width="3.85546875" style="4" customWidth="1"/>
    <col min="4734" max="4736" width="14.42578125" style="4" customWidth="1"/>
    <col min="4737" max="4737" width="4.140625" style="4" customWidth="1"/>
    <col min="4738" max="4738" width="15" style="4" customWidth="1"/>
    <col min="4739" max="4740" width="9.140625" style="4" customWidth="1"/>
    <col min="4741" max="4741" width="11.5703125" style="4" customWidth="1"/>
    <col min="4742" max="4742" width="18.140625" style="4" customWidth="1"/>
    <col min="4743" max="4743" width="13.140625" style="4" customWidth="1"/>
    <col min="4744" max="4744" width="12.28515625" style="4" customWidth="1"/>
    <col min="4745" max="4982" width="9.140625" style="4"/>
    <col min="4983" max="4983" width="1.42578125" style="4" customWidth="1"/>
    <col min="4984" max="4984" width="59.5703125" style="4" customWidth="1"/>
    <col min="4985" max="4985" width="9.140625" style="4" customWidth="1"/>
    <col min="4986" max="4987" width="3.85546875" style="4" customWidth="1"/>
    <col min="4988" max="4988" width="10.5703125" style="4" customWidth="1"/>
    <col min="4989" max="4989" width="3.85546875" style="4" customWidth="1"/>
    <col min="4990" max="4992" width="14.42578125" style="4" customWidth="1"/>
    <col min="4993" max="4993" width="4.140625" style="4" customWidth="1"/>
    <col min="4994" max="4994" width="15" style="4" customWidth="1"/>
    <col min="4995" max="4996" width="9.140625" style="4" customWidth="1"/>
    <col min="4997" max="4997" width="11.5703125" style="4" customWidth="1"/>
    <col min="4998" max="4998" width="18.140625" style="4" customWidth="1"/>
    <col min="4999" max="4999" width="13.140625" style="4" customWidth="1"/>
    <col min="5000" max="5000" width="12.28515625" style="4" customWidth="1"/>
    <col min="5001" max="5238" width="9.140625" style="4"/>
    <col min="5239" max="5239" width="1.42578125" style="4" customWidth="1"/>
    <col min="5240" max="5240" width="59.5703125" style="4" customWidth="1"/>
    <col min="5241" max="5241" width="9.140625" style="4" customWidth="1"/>
    <col min="5242" max="5243" width="3.85546875" style="4" customWidth="1"/>
    <col min="5244" max="5244" width="10.5703125" style="4" customWidth="1"/>
    <col min="5245" max="5245" width="3.85546875" style="4" customWidth="1"/>
    <col min="5246" max="5248" width="14.42578125" style="4" customWidth="1"/>
    <col min="5249" max="5249" width="4.140625" style="4" customWidth="1"/>
    <col min="5250" max="5250" width="15" style="4" customWidth="1"/>
    <col min="5251" max="5252" width="9.140625" style="4" customWidth="1"/>
    <col min="5253" max="5253" width="11.5703125" style="4" customWidth="1"/>
    <col min="5254" max="5254" width="18.140625" style="4" customWidth="1"/>
    <col min="5255" max="5255" width="13.140625" style="4" customWidth="1"/>
    <col min="5256" max="5256" width="12.28515625" style="4" customWidth="1"/>
    <col min="5257" max="5494" width="9.140625" style="4"/>
    <col min="5495" max="5495" width="1.42578125" style="4" customWidth="1"/>
    <col min="5496" max="5496" width="59.5703125" style="4" customWidth="1"/>
    <col min="5497" max="5497" width="9.140625" style="4" customWidth="1"/>
    <col min="5498" max="5499" width="3.85546875" style="4" customWidth="1"/>
    <col min="5500" max="5500" width="10.5703125" style="4" customWidth="1"/>
    <col min="5501" max="5501" width="3.85546875" style="4" customWidth="1"/>
    <col min="5502" max="5504" width="14.42578125" style="4" customWidth="1"/>
    <col min="5505" max="5505" width="4.140625" style="4" customWidth="1"/>
    <col min="5506" max="5506" width="15" style="4" customWidth="1"/>
    <col min="5507" max="5508" width="9.140625" style="4" customWidth="1"/>
    <col min="5509" max="5509" width="11.5703125" style="4" customWidth="1"/>
    <col min="5510" max="5510" width="18.140625" style="4" customWidth="1"/>
    <col min="5511" max="5511" width="13.140625" style="4" customWidth="1"/>
    <col min="5512" max="5512" width="12.28515625" style="4" customWidth="1"/>
    <col min="5513" max="5750" width="9.140625" style="4"/>
    <col min="5751" max="5751" width="1.42578125" style="4" customWidth="1"/>
    <col min="5752" max="5752" width="59.5703125" style="4" customWidth="1"/>
    <col min="5753" max="5753" width="9.140625" style="4" customWidth="1"/>
    <col min="5754" max="5755" width="3.85546875" style="4" customWidth="1"/>
    <col min="5756" max="5756" width="10.5703125" style="4" customWidth="1"/>
    <col min="5757" max="5757" width="3.85546875" style="4" customWidth="1"/>
    <col min="5758" max="5760" width="14.42578125" style="4" customWidth="1"/>
    <col min="5761" max="5761" width="4.140625" style="4" customWidth="1"/>
    <col min="5762" max="5762" width="15" style="4" customWidth="1"/>
    <col min="5763" max="5764" width="9.140625" style="4" customWidth="1"/>
    <col min="5765" max="5765" width="11.5703125" style="4" customWidth="1"/>
    <col min="5766" max="5766" width="18.140625" style="4" customWidth="1"/>
    <col min="5767" max="5767" width="13.140625" style="4" customWidth="1"/>
    <col min="5768" max="5768" width="12.28515625" style="4" customWidth="1"/>
    <col min="5769" max="6006" width="9.140625" style="4"/>
    <col min="6007" max="6007" width="1.42578125" style="4" customWidth="1"/>
    <col min="6008" max="6008" width="59.5703125" style="4" customWidth="1"/>
    <col min="6009" max="6009" width="9.140625" style="4" customWidth="1"/>
    <col min="6010" max="6011" width="3.85546875" style="4" customWidth="1"/>
    <col min="6012" max="6012" width="10.5703125" style="4" customWidth="1"/>
    <col min="6013" max="6013" width="3.85546875" style="4" customWidth="1"/>
    <col min="6014" max="6016" width="14.42578125" style="4" customWidth="1"/>
    <col min="6017" max="6017" width="4.140625" style="4" customWidth="1"/>
    <col min="6018" max="6018" width="15" style="4" customWidth="1"/>
    <col min="6019" max="6020" width="9.140625" style="4" customWidth="1"/>
    <col min="6021" max="6021" width="11.5703125" style="4" customWidth="1"/>
    <col min="6022" max="6022" width="18.140625" style="4" customWidth="1"/>
    <col min="6023" max="6023" width="13.140625" style="4" customWidth="1"/>
    <col min="6024" max="6024" width="12.28515625" style="4" customWidth="1"/>
    <col min="6025" max="6262" width="9.140625" style="4"/>
    <col min="6263" max="6263" width="1.42578125" style="4" customWidth="1"/>
    <col min="6264" max="6264" width="59.5703125" style="4" customWidth="1"/>
    <col min="6265" max="6265" width="9.140625" style="4" customWidth="1"/>
    <col min="6266" max="6267" width="3.85546875" style="4" customWidth="1"/>
    <col min="6268" max="6268" width="10.5703125" style="4" customWidth="1"/>
    <col min="6269" max="6269" width="3.85546875" style="4" customWidth="1"/>
    <col min="6270" max="6272" width="14.42578125" style="4" customWidth="1"/>
    <col min="6273" max="6273" width="4.140625" style="4" customWidth="1"/>
    <col min="6274" max="6274" width="15" style="4" customWidth="1"/>
    <col min="6275" max="6276" width="9.140625" style="4" customWidth="1"/>
    <col min="6277" max="6277" width="11.5703125" style="4" customWidth="1"/>
    <col min="6278" max="6278" width="18.140625" style="4" customWidth="1"/>
    <col min="6279" max="6279" width="13.140625" style="4" customWidth="1"/>
    <col min="6280" max="6280" width="12.28515625" style="4" customWidth="1"/>
    <col min="6281" max="6518" width="9.140625" style="4"/>
    <col min="6519" max="6519" width="1.42578125" style="4" customWidth="1"/>
    <col min="6520" max="6520" width="59.5703125" style="4" customWidth="1"/>
    <col min="6521" max="6521" width="9.140625" style="4" customWidth="1"/>
    <col min="6522" max="6523" width="3.85546875" style="4" customWidth="1"/>
    <col min="6524" max="6524" width="10.5703125" style="4" customWidth="1"/>
    <col min="6525" max="6525" width="3.85546875" style="4" customWidth="1"/>
    <col min="6526" max="6528" width="14.42578125" style="4" customWidth="1"/>
    <col min="6529" max="6529" width="4.140625" style="4" customWidth="1"/>
    <col min="6530" max="6530" width="15" style="4" customWidth="1"/>
    <col min="6531" max="6532" width="9.140625" style="4" customWidth="1"/>
    <col min="6533" max="6533" width="11.5703125" style="4" customWidth="1"/>
    <col min="6534" max="6534" width="18.140625" style="4" customWidth="1"/>
    <col min="6535" max="6535" width="13.140625" style="4" customWidth="1"/>
    <col min="6536" max="6536" width="12.28515625" style="4" customWidth="1"/>
    <col min="6537" max="6774" width="9.140625" style="4"/>
    <col min="6775" max="6775" width="1.42578125" style="4" customWidth="1"/>
    <col min="6776" max="6776" width="59.5703125" style="4" customWidth="1"/>
    <col min="6777" max="6777" width="9.140625" style="4" customWidth="1"/>
    <col min="6778" max="6779" width="3.85546875" style="4" customWidth="1"/>
    <col min="6780" max="6780" width="10.5703125" style="4" customWidth="1"/>
    <col min="6781" max="6781" width="3.85546875" style="4" customWidth="1"/>
    <col min="6782" max="6784" width="14.42578125" style="4" customWidth="1"/>
    <col min="6785" max="6785" width="4.140625" style="4" customWidth="1"/>
    <col min="6786" max="6786" width="15" style="4" customWidth="1"/>
    <col min="6787" max="6788" width="9.140625" style="4" customWidth="1"/>
    <col min="6789" max="6789" width="11.5703125" style="4" customWidth="1"/>
    <col min="6790" max="6790" width="18.140625" style="4" customWidth="1"/>
    <col min="6791" max="6791" width="13.140625" style="4" customWidth="1"/>
    <col min="6792" max="6792" width="12.28515625" style="4" customWidth="1"/>
    <col min="6793" max="7030" width="9.140625" style="4"/>
    <col min="7031" max="7031" width="1.42578125" style="4" customWidth="1"/>
    <col min="7032" max="7032" width="59.5703125" style="4" customWidth="1"/>
    <col min="7033" max="7033" width="9.140625" style="4" customWidth="1"/>
    <col min="7034" max="7035" width="3.85546875" style="4" customWidth="1"/>
    <col min="7036" max="7036" width="10.5703125" style="4" customWidth="1"/>
    <col min="7037" max="7037" width="3.85546875" style="4" customWidth="1"/>
    <col min="7038" max="7040" width="14.42578125" style="4" customWidth="1"/>
    <col min="7041" max="7041" width="4.140625" style="4" customWidth="1"/>
    <col min="7042" max="7042" width="15" style="4" customWidth="1"/>
    <col min="7043" max="7044" width="9.140625" style="4" customWidth="1"/>
    <col min="7045" max="7045" width="11.5703125" style="4" customWidth="1"/>
    <col min="7046" max="7046" width="18.140625" style="4" customWidth="1"/>
    <col min="7047" max="7047" width="13.140625" style="4" customWidth="1"/>
    <col min="7048" max="7048" width="12.28515625" style="4" customWidth="1"/>
    <col min="7049" max="7286" width="9.140625" style="4"/>
    <col min="7287" max="7287" width="1.42578125" style="4" customWidth="1"/>
    <col min="7288" max="7288" width="59.5703125" style="4" customWidth="1"/>
    <col min="7289" max="7289" width="9.140625" style="4" customWidth="1"/>
    <col min="7290" max="7291" width="3.85546875" style="4" customWidth="1"/>
    <col min="7292" max="7292" width="10.5703125" style="4" customWidth="1"/>
    <col min="7293" max="7293" width="3.85546875" style="4" customWidth="1"/>
    <col min="7294" max="7296" width="14.42578125" style="4" customWidth="1"/>
    <col min="7297" max="7297" width="4.140625" style="4" customWidth="1"/>
    <col min="7298" max="7298" width="15" style="4" customWidth="1"/>
    <col min="7299" max="7300" width="9.140625" style="4" customWidth="1"/>
    <col min="7301" max="7301" width="11.5703125" style="4" customWidth="1"/>
    <col min="7302" max="7302" width="18.140625" style="4" customWidth="1"/>
    <col min="7303" max="7303" width="13.140625" style="4" customWidth="1"/>
    <col min="7304" max="7304" width="12.28515625" style="4" customWidth="1"/>
    <col min="7305" max="7542" width="9.140625" style="4"/>
    <col min="7543" max="7543" width="1.42578125" style="4" customWidth="1"/>
    <col min="7544" max="7544" width="59.5703125" style="4" customWidth="1"/>
    <col min="7545" max="7545" width="9.140625" style="4" customWidth="1"/>
    <col min="7546" max="7547" width="3.85546875" style="4" customWidth="1"/>
    <col min="7548" max="7548" width="10.5703125" style="4" customWidth="1"/>
    <col min="7549" max="7549" width="3.85546875" style="4" customWidth="1"/>
    <col min="7550" max="7552" width="14.42578125" style="4" customWidth="1"/>
    <col min="7553" max="7553" width="4.140625" style="4" customWidth="1"/>
    <col min="7554" max="7554" width="15" style="4" customWidth="1"/>
    <col min="7555" max="7556" width="9.140625" style="4" customWidth="1"/>
    <col min="7557" max="7557" width="11.5703125" style="4" customWidth="1"/>
    <col min="7558" max="7558" width="18.140625" style="4" customWidth="1"/>
    <col min="7559" max="7559" width="13.140625" style="4" customWidth="1"/>
    <col min="7560" max="7560" width="12.28515625" style="4" customWidth="1"/>
    <col min="7561" max="7798" width="9.140625" style="4"/>
    <col min="7799" max="7799" width="1.42578125" style="4" customWidth="1"/>
    <col min="7800" max="7800" width="59.5703125" style="4" customWidth="1"/>
    <col min="7801" max="7801" width="9.140625" style="4" customWidth="1"/>
    <col min="7802" max="7803" width="3.85546875" style="4" customWidth="1"/>
    <col min="7804" max="7804" width="10.5703125" style="4" customWidth="1"/>
    <col min="7805" max="7805" width="3.85546875" style="4" customWidth="1"/>
    <col min="7806" max="7808" width="14.42578125" style="4" customWidth="1"/>
    <col min="7809" max="7809" width="4.140625" style="4" customWidth="1"/>
    <col min="7810" max="7810" width="15" style="4" customWidth="1"/>
    <col min="7811" max="7812" width="9.140625" style="4" customWidth="1"/>
    <col min="7813" max="7813" width="11.5703125" style="4" customWidth="1"/>
    <col min="7814" max="7814" width="18.140625" style="4" customWidth="1"/>
    <col min="7815" max="7815" width="13.140625" style="4" customWidth="1"/>
    <col min="7816" max="7816" width="12.28515625" style="4" customWidth="1"/>
    <col min="7817" max="8054" width="9.140625" style="4"/>
    <col min="8055" max="8055" width="1.42578125" style="4" customWidth="1"/>
    <col min="8056" max="8056" width="59.5703125" style="4" customWidth="1"/>
    <col min="8057" max="8057" width="9.140625" style="4" customWidth="1"/>
    <col min="8058" max="8059" width="3.85546875" style="4" customWidth="1"/>
    <col min="8060" max="8060" width="10.5703125" style="4" customWidth="1"/>
    <col min="8061" max="8061" width="3.85546875" style="4" customWidth="1"/>
    <col min="8062" max="8064" width="14.42578125" style="4" customWidth="1"/>
    <col min="8065" max="8065" width="4.140625" style="4" customWidth="1"/>
    <col min="8066" max="8066" width="15" style="4" customWidth="1"/>
    <col min="8067" max="8068" width="9.140625" style="4" customWidth="1"/>
    <col min="8069" max="8069" width="11.5703125" style="4" customWidth="1"/>
    <col min="8070" max="8070" width="18.140625" style="4" customWidth="1"/>
    <col min="8071" max="8071" width="13.140625" style="4" customWidth="1"/>
    <col min="8072" max="8072" width="12.28515625" style="4" customWidth="1"/>
    <col min="8073" max="8310" width="9.140625" style="4"/>
    <col min="8311" max="8311" width="1.42578125" style="4" customWidth="1"/>
    <col min="8312" max="8312" width="59.5703125" style="4" customWidth="1"/>
    <col min="8313" max="8313" width="9.140625" style="4" customWidth="1"/>
    <col min="8314" max="8315" width="3.85546875" style="4" customWidth="1"/>
    <col min="8316" max="8316" width="10.5703125" style="4" customWidth="1"/>
    <col min="8317" max="8317" width="3.85546875" style="4" customWidth="1"/>
    <col min="8318" max="8320" width="14.42578125" style="4" customWidth="1"/>
    <col min="8321" max="8321" width="4.140625" style="4" customWidth="1"/>
    <col min="8322" max="8322" width="15" style="4" customWidth="1"/>
    <col min="8323" max="8324" width="9.140625" style="4" customWidth="1"/>
    <col min="8325" max="8325" width="11.5703125" style="4" customWidth="1"/>
    <col min="8326" max="8326" width="18.140625" style="4" customWidth="1"/>
    <col min="8327" max="8327" width="13.140625" style="4" customWidth="1"/>
    <col min="8328" max="8328" width="12.28515625" style="4" customWidth="1"/>
    <col min="8329" max="8566" width="9.140625" style="4"/>
    <col min="8567" max="8567" width="1.42578125" style="4" customWidth="1"/>
    <col min="8568" max="8568" width="59.5703125" style="4" customWidth="1"/>
    <col min="8569" max="8569" width="9.140625" style="4" customWidth="1"/>
    <col min="8570" max="8571" width="3.85546875" style="4" customWidth="1"/>
    <col min="8572" max="8572" width="10.5703125" style="4" customWidth="1"/>
    <col min="8573" max="8573" width="3.85546875" style="4" customWidth="1"/>
    <col min="8574" max="8576" width="14.42578125" style="4" customWidth="1"/>
    <col min="8577" max="8577" width="4.140625" style="4" customWidth="1"/>
    <col min="8578" max="8578" width="15" style="4" customWidth="1"/>
    <col min="8579" max="8580" width="9.140625" style="4" customWidth="1"/>
    <col min="8581" max="8581" width="11.5703125" style="4" customWidth="1"/>
    <col min="8582" max="8582" width="18.140625" style="4" customWidth="1"/>
    <col min="8583" max="8583" width="13.140625" style="4" customWidth="1"/>
    <col min="8584" max="8584" width="12.28515625" style="4" customWidth="1"/>
    <col min="8585" max="8822" width="9.140625" style="4"/>
    <col min="8823" max="8823" width="1.42578125" style="4" customWidth="1"/>
    <col min="8824" max="8824" width="59.5703125" style="4" customWidth="1"/>
    <col min="8825" max="8825" width="9.140625" style="4" customWidth="1"/>
    <col min="8826" max="8827" width="3.85546875" style="4" customWidth="1"/>
    <col min="8828" max="8828" width="10.5703125" style="4" customWidth="1"/>
    <col min="8829" max="8829" width="3.85546875" style="4" customWidth="1"/>
    <col min="8830" max="8832" width="14.42578125" style="4" customWidth="1"/>
    <col min="8833" max="8833" width="4.140625" style="4" customWidth="1"/>
    <col min="8834" max="8834" width="15" style="4" customWidth="1"/>
    <col min="8835" max="8836" width="9.140625" style="4" customWidth="1"/>
    <col min="8837" max="8837" width="11.5703125" style="4" customWidth="1"/>
    <col min="8838" max="8838" width="18.140625" style="4" customWidth="1"/>
    <col min="8839" max="8839" width="13.140625" style="4" customWidth="1"/>
    <col min="8840" max="8840" width="12.28515625" style="4" customWidth="1"/>
    <col min="8841" max="9078" width="9.140625" style="4"/>
    <col min="9079" max="9079" width="1.42578125" style="4" customWidth="1"/>
    <col min="9080" max="9080" width="59.5703125" style="4" customWidth="1"/>
    <col min="9081" max="9081" width="9.140625" style="4" customWidth="1"/>
    <col min="9082" max="9083" width="3.85546875" style="4" customWidth="1"/>
    <col min="9084" max="9084" width="10.5703125" style="4" customWidth="1"/>
    <col min="9085" max="9085" width="3.85546875" style="4" customWidth="1"/>
    <col min="9086" max="9088" width="14.42578125" style="4" customWidth="1"/>
    <col min="9089" max="9089" width="4.140625" style="4" customWidth="1"/>
    <col min="9090" max="9090" width="15" style="4" customWidth="1"/>
    <col min="9091" max="9092" width="9.140625" style="4" customWidth="1"/>
    <col min="9093" max="9093" width="11.5703125" style="4" customWidth="1"/>
    <col min="9094" max="9094" width="18.140625" style="4" customWidth="1"/>
    <col min="9095" max="9095" width="13.140625" style="4" customWidth="1"/>
    <col min="9096" max="9096" width="12.28515625" style="4" customWidth="1"/>
    <col min="9097" max="9334" width="9.140625" style="4"/>
    <col min="9335" max="9335" width="1.42578125" style="4" customWidth="1"/>
    <col min="9336" max="9336" width="59.5703125" style="4" customWidth="1"/>
    <col min="9337" max="9337" width="9.140625" style="4" customWidth="1"/>
    <col min="9338" max="9339" width="3.85546875" style="4" customWidth="1"/>
    <col min="9340" max="9340" width="10.5703125" style="4" customWidth="1"/>
    <col min="9341" max="9341" width="3.85546875" style="4" customWidth="1"/>
    <col min="9342" max="9344" width="14.42578125" style="4" customWidth="1"/>
    <col min="9345" max="9345" width="4.140625" style="4" customWidth="1"/>
    <col min="9346" max="9346" width="15" style="4" customWidth="1"/>
    <col min="9347" max="9348" width="9.140625" style="4" customWidth="1"/>
    <col min="9349" max="9349" width="11.5703125" style="4" customWidth="1"/>
    <col min="9350" max="9350" width="18.140625" style="4" customWidth="1"/>
    <col min="9351" max="9351" width="13.140625" style="4" customWidth="1"/>
    <col min="9352" max="9352" width="12.28515625" style="4" customWidth="1"/>
    <col min="9353" max="9590" width="9.140625" style="4"/>
    <col min="9591" max="9591" width="1.42578125" style="4" customWidth="1"/>
    <col min="9592" max="9592" width="59.5703125" style="4" customWidth="1"/>
    <col min="9593" max="9593" width="9.140625" style="4" customWidth="1"/>
    <col min="9594" max="9595" width="3.85546875" style="4" customWidth="1"/>
    <col min="9596" max="9596" width="10.5703125" style="4" customWidth="1"/>
    <col min="9597" max="9597" width="3.85546875" style="4" customWidth="1"/>
    <col min="9598" max="9600" width="14.42578125" style="4" customWidth="1"/>
    <col min="9601" max="9601" width="4.140625" style="4" customWidth="1"/>
    <col min="9602" max="9602" width="15" style="4" customWidth="1"/>
    <col min="9603" max="9604" width="9.140625" style="4" customWidth="1"/>
    <col min="9605" max="9605" width="11.5703125" style="4" customWidth="1"/>
    <col min="9606" max="9606" width="18.140625" style="4" customWidth="1"/>
    <col min="9607" max="9607" width="13.140625" style="4" customWidth="1"/>
    <col min="9608" max="9608" width="12.28515625" style="4" customWidth="1"/>
    <col min="9609" max="9846" width="9.140625" style="4"/>
    <col min="9847" max="9847" width="1.42578125" style="4" customWidth="1"/>
    <col min="9848" max="9848" width="59.5703125" style="4" customWidth="1"/>
    <col min="9849" max="9849" width="9.140625" style="4" customWidth="1"/>
    <col min="9850" max="9851" width="3.85546875" style="4" customWidth="1"/>
    <col min="9852" max="9852" width="10.5703125" style="4" customWidth="1"/>
    <col min="9853" max="9853" width="3.85546875" style="4" customWidth="1"/>
    <col min="9854" max="9856" width="14.42578125" style="4" customWidth="1"/>
    <col min="9857" max="9857" width="4.140625" style="4" customWidth="1"/>
    <col min="9858" max="9858" width="15" style="4" customWidth="1"/>
    <col min="9859" max="9860" width="9.140625" style="4" customWidth="1"/>
    <col min="9861" max="9861" width="11.5703125" style="4" customWidth="1"/>
    <col min="9862" max="9862" width="18.140625" style="4" customWidth="1"/>
    <col min="9863" max="9863" width="13.140625" style="4" customWidth="1"/>
    <col min="9864" max="9864" width="12.28515625" style="4" customWidth="1"/>
    <col min="9865" max="10102" width="9.140625" style="4"/>
    <col min="10103" max="10103" width="1.42578125" style="4" customWidth="1"/>
    <col min="10104" max="10104" width="59.5703125" style="4" customWidth="1"/>
    <col min="10105" max="10105" width="9.140625" style="4" customWidth="1"/>
    <col min="10106" max="10107" width="3.85546875" style="4" customWidth="1"/>
    <col min="10108" max="10108" width="10.5703125" style="4" customWidth="1"/>
    <col min="10109" max="10109" width="3.85546875" style="4" customWidth="1"/>
    <col min="10110" max="10112" width="14.42578125" style="4" customWidth="1"/>
    <col min="10113" max="10113" width="4.140625" style="4" customWidth="1"/>
    <col min="10114" max="10114" width="15" style="4" customWidth="1"/>
    <col min="10115" max="10116" width="9.140625" style="4" customWidth="1"/>
    <col min="10117" max="10117" width="11.5703125" style="4" customWidth="1"/>
    <col min="10118" max="10118" width="18.140625" style="4" customWidth="1"/>
    <col min="10119" max="10119" width="13.140625" style="4" customWidth="1"/>
    <col min="10120" max="10120" width="12.28515625" style="4" customWidth="1"/>
    <col min="10121" max="10358" width="9.140625" style="4"/>
    <col min="10359" max="10359" width="1.42578125" style="4" customWidth="1"/>
    <col min="10360" max="10360" width="59.5703125" style="4" customWidth="1"/>
    <col min="10361" max="10361" width="9.140625" style="4" customWidth="1"/>
    <col min="10362" max="10363" width="3.85546875" style="4" customWidth="1"/>
    <col min="10364" max="10364" width="10.5703125" style="4" customWidth="1"/>
    <col min="10365" max="10365" width="3.85546875" style="4" customWidth="1"/>
    <col min="10366" max="10368" width="14.42578125" style="4" customWidth="1"/>
    <col min="10369" max="10369" width="4.140625" style="4" customWidth="1"/>
    <col min="10370" max="10370" width="15" style="4" customWidth="1"/>
    <col min="10371" max="10372" width="9.140625" style="4" customWidth="1"/>
    <col min="10373" max="10373" width="11.5703125" style="4" customWidth="1"/>
    <col min="10374" max="10374" width="18.140625" style="4" customWidth="1"/>
    <col min="10375" max="10375" width="13.140625" style="4" customWidth="1"/>
    <col min="10376" max="10376" width="12.28515625" style="4" customWidth="1"/>
    <col min="10377" max="10614" width="9.140625" style="4"/>
    <col min="10615" max="10615" width="1.42578125" style="4" customWidth="1"/>
    <col min="10616" max="10616" width="59.5703125" style="4" customWidth="1"/>
    <col min="10617" max="10617" width="9.140625" style="4" customWidth="1"/>
    <col min="10618" max="10619" width="3.85546875" style="4" customWidth="1"/>
    <col min="10620" max="10620" width="10.5703125" style="4" customWidth="1"/>
    <col min="10621" max="10621" width="3.85546875" style="4" customWidth="1"/>
    <col min="10622" max="10624" width="14.42578125" style="4" customWidth="1"/>
    <col min="10625" max="10625" width="4.140625" style="4" customWidth="1"/>
    <col min="10626" max="10626" width="15" style="4" customWidth="1"/>
    <col min="10627" max="10628" width="9.140625" style="4" customWidth="1"/>
    <col min="10629" max="10629" width="11.5703125" style="4" customWidth="1"/>
    <col min="10630" max="10630" width="18.140625" style="4" customWidth="1"/>
    <col min="10631" max="10631" width="13.140625" style="4" customWidth="1"/>
    <col min="10632" max="10632" width="12.28515625" style="4" customWidth="1"/>
    <col min="10633" max="10870" width="9.140625" style="4"/>
    <col min="10871" max="10871" width="1.42578125" style="4" customWidth="1"/>
    <col min="10872" max="10872" width="59.5703125" style="4" customWidth="1"/>
    <col min="10873" max="10873" width="9.140625" style="4" customWidth="1"/>
    <col min="10874" max="10875" width="3.85546875" style="4" customWidth="1"/>
    <col min="10876" max="10876" width="10.5703125" style="4" customWidth="1"/>
    <col min="10877" max="10877" width="3.85546875" style="4" customWidth="1"/>
    <col min="10878" max="10880" width="14.42578125" style="4" customWidth="1"/>
    <col min="10881" max="10881" width="4.140625" style="4" customWidth="1"/>
    <col min="10882" max="10882" width="15" style="4" customWidth="1"/>
    <col min="10883" max="10884" width="9.140625" style="4" customWidth="1"/>
    <col min="10885" max="10885" width="11.5703125" style="4" customWidth="1"/>
    <col min="10886" max="10886" width="18.140625" style="4" customWidth="1"/>
    <col min="10887" max="10887" width="13.140625" style="4" customWidth="1"/>
    <col min="10888" max="10888" width="12.28515625" style="4" customWidth="1"/>
    <col min="10889" max="11126" width="9.140625" style="4"/>
    <col min="11127" max="11127" width="1.42578125" style="4" customWidth="1"/>
    <col min="11128" max="11128" width="59.5703125" style="4" customWidth="1"/>
    <col min="11129" max="11129" width="9.140625" style="4" customWidth="1"/>
    <col min="11130" max="11131" width="3.85546875" style="4" customWidth="1"/>
    <col min="11132" max="11132" width="10.5703125" style="4" customWidth="1"/>
    <col min="11133" max="11133" width="3.85546875" style="4" customWidth="1"/>
    <col min="11134" max="11136" width="14.42578125" style="4" customWidth="1"/>
    <col min="11137" max="11137" width="4.140625" style="4" customWidth="1"/>
    <col min="11138" max="11138" width="15" style="4" customWidth="1"/>
    <col min="11139" max="11140" width="9.140625" style="4" customWidth="1"/>
    <col min="11141" max="11141" width="11.5703125" style="4" customWidth="1"/>
    <col min="11142" max="11142" width="18.140625" style="4" customWidth="1"/>
    <col min="11143" max="11143" width="13.140625" style="4" customWidth="1"/>
    <col min="11144" max="11144" width="12.28515625" style="4" customWidth="1"/>
    <col min="11145" max="11382" width="9.140625" style="4"/>
    <col min="11383" max="11383" width="1.42578125" style="4" customWidth="1"/>
    <col min="11384" max="11384" width="59.5703125" style="4" customWidth="1"/>
    <col min="11385" max="11385" width="9.140625" style="4" customWidth="1"/>
    <col min="11386" max="11387" width="3.85546875" style="4" customWidth="1"/>
    <col min="11388" max="11388" width="10.5703125" style="4" customWidth="1"/>
    <col min="11389" max="11389" width="3.85546875" style="4" customWidth="1"/>
    <col min="11390" max="11392" width="14.42578125" style="4" customWidth="1"/>
    <col min="11393" max="11393" width="4.140625" style="4" customWidth="1"/>
    <col min="11394" max="11394" width="15" style="4" customWidth="1"/>
    <col min="11395" max="11396" width="9.140625" style="4" customWidth="1"/>
    <col min="11397" max="11397" width="11.5703125" style="4" customWidth="1"/>
    <col min="11398" max="11398" width="18.140625" style="4" customWidth="1"/>
    <col min="11399" max="11399" width="13.140625" style="4" customWidth="1"/>
    <col min="11400" max="11400" width="12.28515625" style="4" customWidth="1"/>
    <col min="11401" max="11638" width="9.140625" style="4"/>
    <col min="11639" max="11639" width="1.42578125" style="4" customWidth="1"/>
    <col min="11640" max="11640" width="59.5703125" style="4" customWidth="1"/>
    <col min="11641" max="11641" width="9.140625" style="4" customWidth="1"/>
    <col min="11642" max="11643" width="3.85546875" style="4" customWidth="1"/>
    <col min="11644" max="11644" width="10.5703125" style="4" customWidth="1"/>
    <col min="11645" max="11645" width="3.85546875" style="4" customWidth="1"/>
    <col min="11646" max="11648" width="14.42578125" style="4" customWidth="1"/>
    <col min="11649" max="11649" width="4.140625" style="4" customWidth="1"/>
    <col min="11650" max="11650" width="15" style="4" customWidth="1"/>
    <col min="11651" max="11652" width="9.140625" style="4" customWidth="1"/>
    <col min="11653" max="11653" width="11.5703125" style="4" customWidth="1"/>
    <col min="11654" max="11654" width="18.140625" style="4" customWidth="1"/>
    <col min="11655" max="11655" width="13.140625" style="4" customWidth="1"/>
    <col min="11656" max="11656" width="12.28515625" style="4" customWidth="1"/>
    <col min="11657" max="11894" width="9.140625" style="4"/>
    <col min="11895" max="11895" width="1.42578125" style="4" customWidth="1"/>
    <col min="11896" max="11896" width="59.5703125" style="4" customWidth="1"/>
    <col min="11897" max="11897" width="9.140625" style="4" customWidth="1"/>
    <col min="11898" max="11899" width="3.85546875" style="4" customWidth="1"/>
    <col min="11900" max="11900" width="10.5703125" style="4" customWidth="1"/>
    <col min="11901" max="11901" width="3.85546875" style="4" customWidth="1"/>
    <col min="11902" max="11904" width="14.42578125" style="4" customWidth="1"/>
    <col min="11905" max="11905" width="4.140625" style="4" customWidth="1"/>
    <col min="11906" max="11906" width="15" style="4" customWidth="1"/>
    <col min="11907" max="11908" width="9.140625" style="4" customWidth="1"/>
    <col min="11909" max="11909" width="11.5703125" style="4" customWidth="1"/>
    <col min="11910" max="11910" width="18.140625" style="4" customWidth="1"/>
    <col min="11911" max="11911" width="13.140625" style="4" customWidth="1"/>
    <col min="11912" max="11912" width="12.28515625" style="4" customWidth="1"/>
    <col min="11913" max="12150" width="9.140625" style="4"/>
    <col min="12151" max="12151" width="1.42578125" style="4" customWidth="1"/>
    <col min="12152" max="12152" width="59.5703125" style="4" customWidth="1"/>
    <col min="12153" max="12153" width="9.140625" style="4" customWidth="1"/>
    <col min="12154" max="12155" width="3.85546875" style="4" customWidth="1"/>
    <col min="12156" max="12156" width="10.5703125" style="4" customWidth="1"/>
    <col min="12157" max="12157" width="3.85546875" style="4" customWidth="1"/>
    <col min="12158" max="12160" width="14.42578125" style="4" customWidth="1"/>
    <col min="12161" max="12161" width="4.140625" style="4" customWidth="1"/>
    <col min="12162" max="12162" width="15" style="4" customWidth="1"/>
    <col min="12163" max="12164" width="9.140625" style="4" customWidth="1"/>
    <col min="12165" max="12165" width="11.5703125" style="4" customWidth="1"/>
    <col min="12166" max="12166" width="18.140625" style="4" customWidth="1"/>
    <col min="12167" max="12167" width="13.140625" style="4" customWidth="1"/>
    <col min="12168" max="12168" width="12.28515625" style="4" customWidth="1"/>
    <col min="12169" max="12406" width="9.140625" style="4"/>
    <col min="12407" max="12407" width="1.42578125" style="4" customWidth="1"/>
    <col min="12408" max="12408" width="59.5703125" style="4" customWidth="1"/>
    <col min="12409" max="12409" width="9.140625" style="4" customWidth="1"/>
    <col min="12410" max="12411" width="3.85546875" style="4" customWidth="1"/>
    <col min="12412" max="12412" width="10.5703125" style="4" customWidth="1"/>
    <col min="12413" max="12413" width="3.85546875" style="4" customWidth="1"/>
    <col min="12414" max="12416" width="14.42578125" style="4" customWidth="1"/>
    <col min="12417" max="12417" width="4.140625" style="4" customWidth="1"/>
    <col min="12418" max="12418" width="15" style="4" customWidth="1"/>
    <col min="12419" max="12420" width="9.140625" style="4" customWidth="1"/>
    <col min="12421" max="12421" width="11.5703125" style="4" customWidth="1"/>
    <col min="12422" max="12422" width="18.140625" style="4" customWidth="1"/>
    <col min="12423" max="12423" width="13.140625" style="4" customWidth="1"/>
    <col min="12424" max="12424" width="12.28515625" style="4" customWidth="1"/>
    <col min="12425" max="12662" width="9.140625" style="4"/>
    <col min="12663" max="12663" width="1.42578125" style="4" customWidth="1"/>
    <col min="12664" max="12664" width="59.5703125" style="4" customWidth="1"/>
    <col min="12665" max="12665" width="9.140625" style="4" customWidth="1"/>
    <col min="12666" max="12667" width="3.85546875" style="4" customWidth="1"/>
    <col min="12668" max="12668" width="10.5703125" style="4" customWidth="1"/>
    <col min="12669" max="12669" width="3.85546875" style="4" customWidth="1"/>
    <col min="12670" max="12672" width="14.42578125" style="4" customWidth="1"/>
    <col min="12673" max="12673" width="4.140625" style="4" customWidth="1"/>
    <col min="12674" max="12674" width="15" style="4" customWidth="1"/>
    <col min="12675" max="12676" width="9.140625" style="4" customWidth="1"/>
    <col min="12677" max="12677" width="11.5703125" style="4" customWidth="1"/>
    <col min="12678" max="12678" width="18.140625" style="4" customWidth="1"/>
    <col min="12679" max="12679" width="13.140625" style="4" customWidth="1"/>
    <col min="12680" max="12680" width="12.28515625" style="4" customWidth="1"/>
    <col min="12681" max="12918" width="9.140625" style="4"/>
    <col min="12919" max="12919" width="1.42578125" style="4" customWidth="1"/>
    <col min="12920" max="12920" width="59.5703125" style="4" customWidth="1"/>
    <col min="12921" max="12921" width="9.140625" style="4" customWidth="1"/>
    <col min="12922" max="12923" width="3.85546875" style="4" customWidth="1"/>
    <col min="12924" max="12924" width="10.5703125" style="4" customWidth="1"/>
    <col min="12925" max="12925" width="3.85546875" style="4" customWidth="1"/>
    <col min="12926" max="12928" width="14.42578125" style="4" customWidth="1"/>
    <col min="12929" max="12929" width="4.140625" style="4" customWidth="1"/>
    <col min="12930" max="12930" width="15" style="4" customWidth="1"/>
    <col min="12931" max="12932" width="9.140625" style="4" customWidth="1"/>
    <col min="12933" max="12933" width="11.5703125" style="4" customWidth="1"/>
    <col min="12934" max="12934" width="18.140625" style="4" customWidth="1"/>
    <col min="12935" max="12935" width="13.140625" style="4" customWidth="1"/>
    <col min="12936" max="12936" width="12.28515625" style="4" customWidth="1"/>
    <col min="12937" max="13174" width="9.140625" style="4"/>
    <col min="13175" max="13175" width="1.42578125" style="4" customWidth="1"/>
    <col min="13176" max="13176" width="59.5703125" style="4" customWidth="1"/>
    <col min="13177" max="13177" width="9.140625" style="4" customWidth="1"/>
    <col min="13178" max="13179" width="3.85546875" style="4" customWidth="1"/>
    <col min="13180" max="13180" width="10.5703125" style="4" customWidth="1"/>
    <col min="13181" max="13181" width="3.85546875" style="4" customWidth="1"/>
    <col min="13182" max="13184" width="14.42578125" style="4" customWidth="1"/>
    <col min="13185" max="13185" width="4.140625" style="4" customWidth="1"/>
    <col min="13186" max="13186" width="15" style="4" customWidth="1"/>
    <col min="13187" max="13188" width="9.140625" style="4" customWidth="1"/>
    <col min="13189" max="13189" width="11.5703125" style="4" customWidth="1"/>
    <col min="13190" max="13190" width="18.140625" style="4" customWidth="1"/>
    <col min="13191" max="13191" width="13.140625" style="4" customWidth="1"/>
    <col min="13192" max="13192" width="12.28515625" style="4" customWidth="1"/>
    <col min="13193" max="13430" width="9.140625" style="4"/>
    <col min="13431" max="13431" width="1.42578125" style="4" customWidth="1"/>
    <col min="13432" max="13432" width="59.5703125" style="4" customWidth="1"/>
    <col min="13433" max="13433" width="9.140625" style="4" customWidth="1"/>
    <col min="13434" max="13435" width="3.85546875" style="4" customWidth="1"/>
    <col min="13436" max="13436" width="10.5703125" style="4" customWidth="1"/>
    <col min="13437" max="13437" width="3.85546875" style="4" customWidth="1"/>
    <col min="13438" max="13440" width="14.42578125" style="4" customWidth="1"/>
    <col min="13441" max="13441" width="4.140625" style="4" customWidth="1"/>
    <col min="13442" max="13442" width="15" style="4" customWidth="1"/>
    <col min="13443" max="13444" width="9.140625" style="4" customWidth="1"/>
    <col min="13445" max="13445" width="11.5703125" style="4" customWidth="1"/>
    <col min="13446" max="13446" width="18.140625" style="4" customWidth="1"/>
    <col min="13447" max="13447" width="13.140625" style="4" customWidth="1"/>
    <col min="13448" max="13448" width="12.28515625" style="4" customWidth="1"/>
    <col min="13449" max="13686" width="9.140625" style="4"/>
    <col min="13687" max="13687" width="1.42578125" style="4" customWidth="1"/>
    <col min="13688" max="13688" width="59.5703125" style="4" customWidth="1"/>
    <col min="13689" max="13689" width="9.140625" style="4" customWidth="1"/>
    <col min="13690" max="13691" width="3.85546875" style="4" customWidth="1"/>
    <col min="13692" max="13692" width="10.5703125" style="4" customWidth="1"/>
    <col min="13693" max="13693" width="3.85546875" style="4" customWidth="1"/>
    <col min="13694" max="13696" width="14.42578125" style="4" customWidth="1"/>
    <col min="13697" max="13697" width="4.140625" style="4" customWidth="1"/>
    <col min="13698" max="13698" width="15" style="4" customWidth="1"/>
    <col min="13699" max="13700" width="9.140625" style="4" customWidth="1"/>
    <col min="13701" max="13701" width="11.5703125" style="4" customWidth="1"/>
    <col min="13702" max="13702" width="18.140625" style="4" customWidth="1"/>
    <col min="13703" max="13703" width="13.140625" style="4" customWidth="1"/>
    <col min="13704" max="13704" width="12.28515625" style="4" customWidth="1"/>
    <col min="13705" max="13942" width="9.140625" style="4"/>
    <col min="13943" max="13943" width="1.42578125" style="4" customWidth="1"/>
    <col min="13944" max="13944" width="59.5703125" style="4" customWidth="1"/>
    <col min="13945" max="13945" width="9.140625" style="4" customWidth="1"/>
    <col min="13946" max="13947" width="3.85546875" style="4" customWidth="1"/>
    <col min="13948" max="13948" width="10.5703125" style="4" customWidth="1"/>
    <col min="13949" max="13949" width="3.85546875" style="4" customWidth="1"/>
    <col min="13950" max="13952" width="14.42578125" style="4" customWidth="1"/>
    <col min="13953" max="13953" width="4.140625" style="4" customWidth="1"/>
    <col min="13954" max="13954" width="15" style="4" customWidth="1"/>
    <col min="13955" max="13956" width="9.140625" style="4" customWidth="1"/>
    <col min="13957" max="13957" width="11.5703125" style="4" customWidth="1"/>
    <col min="13958" max="13958" width="18.140625" style="4" customWidth="1"/>
    <col min="13959" max="13959" width="13.140625" style="4" customWidth="1"/>
    <col min="13960" max="13960" width="12.28515625" style="4" customWidth="1"/>
    <col min="13961" max="14198" width="9.140625" style="4"/>
    <col min="14199" max="14199" width="1.42578125" style="4" customWidth="1"/>
    <col min="14200" max="14200" width="59.5703125" style="4" customWidth="1"/>
    <col min="14201" max="14201" width="9.140625" style="4" customWidth="1"/>
    <col min="14202" max="14203" width="3.85546875" style="4" customWidth="1"/>
    <col min="14204" max="14204" width="10.5703125" style="4" customWidth="1"/>
    <col min="14205" max="14205" width="3.85546875" style="4" customWidth="1"/>
    <col min="14206" max="14208" width="14.42578125" style="4" customWidth="1"/>
    <col min="14209" max="14209" width="4.140625" style="4" customWidth="1"/>
    <col min="14210" max="14210" width="15" style="4" customWidth="1"/>
    <col min="14211" max="14212" width="9.140625" style="4" customWidth="1"/>
    <col min="14213" max="14213" width="11.5703125" style="4" customWidth="1"/>
    <col min="14214" max="14214" width="18.140625" style="4" customWidth="1"/>
    <col min="14215" max="14215" width="13.140625" style="4" customWidth="1"/>
    <col min="14216" max="14216" width="12.28515625" style="4" customWidth="1"/>
    <col min="14217" max="14454" width="9.140625" style="4"/>
    <col min="14455" max="14455" width="1.42578125" style="4" customWidth="1"/>
    <col min="14456" max="14456" width="59.5703125" style="4" customWidth="1"/>
    <col min="14457" max="14457" width="9.140625" style="4" customWidth="1"/>
    <col min="14458" max="14459" width="3.85546875" style="4" customWidth="1"/>
    <col min="14460" max="14460" width="10.5703125" style="4" customWidth="1"/>
    <col min="14461" max="14461" width="3.85546875" style="4" customWidth="1"/>
    <col min="14462" max="14464" width="14.42578125" style="4" customWidth="1"/>
    <col min="14465" max="14465" width="4.140625" style="4" customWidth="1"/>
    <col min="14466" max="14466" width="15" style="4" customWidth="1"/>
    <col min="14467" max="14468" width="9.140625" style="4" customWidth="1"/>
    <col min="14469" max="14469" width="11.5703125" style="4" customWidth="1"/>
    <col min="14470" max="14470" width="18.140625" style="4" customWidth="1"/>
    <col min="14471" max="14471" width="13.140625" style="4" customWidth="1"/>
    <col min="14472" max="14472" width="12.28515625" style="4" customWidth="1"/>
    <col min="14473" max="14710" width="9.140625" style="4"/>
    <col min="14711" max="14711" width="1.42578125" style="4" customWidth="1"/>
    <col min="14712" max="14712" width="59.5703125" style="4" customWidth="1"/>
    <col min="14713" max="14713" width="9.140625" style="4" customWidth="1"/>
    <col min="14714" max="14715" width="3.85546875" style="4" customWidth="1"/>
    <col min="14716" max="14716" width="10.5703125" style="4" customWidth="1"/>
    <col min="14717" max="14717" width="3.85546875" style="4" customWidth="1"/>
    <col min="14718" max="14720" width="14.42578125" style="4" customWidth="1"/>
    <col min="14721" max="14721" width="4.140625" style="4" customWidth="1"/>
    <col min="14722" max="14722" width="15" style="4" customWidth="1"/>
    <col min="14723" max="14724" width="9.140625" style="4" customWidth="1"/>
    <col min="14725" max="14725" width="11.5703125" style="4" customWidth="1"/>
    <col min="14726" max="14726" width="18.140625" style="4" customWidth="1"/>
    <col min="14727" max="14727" width="13.140625" style="4" customWidth="1"/>
    <col min="14728" max="14728" width="12.28515625" style="4" customWidth="1"/>
    <col min="14729" max="14966" width="9.140625" style="4"/>
    <col min="14967" max="14967" width="1.42578125" style="4" customWidth="1"/>
    <col min="14968" max="14968" width="59.5703125" style="4" customWidth="1"/>
    <col min="14969" max="14969" width="9.140625" style="4" customWidth="1"/>
    <col min="14970" max="14971" width="3.85546875" style="4" customWidth="1"/>
    <col min="14972" max="14972" width="10.5703125" style="4" customWidth="1"/>
    <col min="14973" max="14973" width="3.85546875" style="4" customWidth="1"/>
    <col min="14974" max="14976" width="14.42578125" style="4" customWidth="1"/>
    <col min="14977" max="14977" width="4.140625" style="4" customWidth="1"/>
    <col min="14978" max="14978" width="15" style="4" customWidth="1"/>
    <col min="14979" max="14980" width="9.140625" style="4" customWidth="1"/>
    <col min="14981" max="14981" width="11.5703125" style="4" customWidth="1"/>
    <col min="14982" max="14982" width="18.140625" style="4" customWidth="1"/>
    <col min="14983" max="14983" width="13.140625" style="4" customWidth="1"/>
    <col min="14984" max="14984" width="12.28515625" style="4" customWidth="1"/>
    <col min="14985" max="15222" width="9.140625" style="4"/>
    <col min="15223" max="15223" width="1.42578125" style="4" customWidth="1"/>
    <col min="15224" max="15224" width="59.5703125" style="4" customWidth="1"/>
    <col min="15225" max="15225" width="9.140625" style="4" customWidth="1"/>
    <col min="15226" max="15227" width="3.85546875" style="4" customWidth="1"/>
    <col min="15228" max="15228" width="10.5703125" style="4" customWidth="1"/>
    <col min="15229" max="15229" width="3.85546875" style="4" customWidth="1"/>
    <col min="15230" max="15232" width="14.42578125" style="4" customWidth="1"/>
    <col min="15233" max="15233" width="4.140625" style="4" customWidth="1"/>
    <col min="15234" max="15234" width="15" style="4" customWidth="1"/>
    <col min="15235" max="15236" width="9.140625" style="4" customWidth="1"/>
    <col min="15237" max="15237" width="11.5703125" style="4" customWidth="1"/>
    <col min="15238" max="15238" width="18.140625" style="4" customWidth="1"/>
    <col min="15239" max="15239" width="13.140625" style="4" customWidth="1"/>
    <col min="15240" max="15240" width="12.28515625" style="4" customWidth="1"/>
    <col min="15241" max="15478" width="9.140625" style="4"/>
    <col min="15479" max="15479" width="1.42578125" style="4" customWidth="1"/>
    <col min="15480" max="15480" width="59.5703125" style="4" customWidth="1"/>
    <col min="15481" max="15481" width="9.140625" style="4" customWidth="1"/>
    <col min="15482" max="15483" width="3.85546875" style="4" customWidth="1"/>
    <col min="15484" max="15484" width="10.5703125" style="4" customWidth="1"/>
    <col min="15485" max="15485" width="3.85546875" style="4" customWidth="1"/>
    <col min="15486" max="15488" width="14.42578125" style="4" customWidth="1"/>
    <col min="15489" max="15489" width="4.140625" style="4" customWidth="1"/>
    <col min="15490" max="15490" width="15" style="4" customWidth="1"/>
    <col min="15491" max="15492" width="9.140625" style="4" customWidth="1"/>
    <col min="15493" max="15493" width="11.5703125" style="4" customWidth="1"/>
    <col min="15494" max="15494" width="18.140625" style="4" customWidth="1"/>
    <col min="15495" max="15495" width="13.140625" style="4" customWidth="1"/>
    <col min="15496" max="15496" width="12.28515625" style="4" customWidth="1"/>
    <col min="15497" max="15734" width="9.140625" style="4"/>
    <col min="15735" max="15735" width="1.42578125" style="4" customWidth="1"/>
    <col min="15736" max="15736" width="59.5703125" style="4" customWidth="1"/>
    <col min="15737" max="15737" width="9.140625" style="4" customWidth="1"/>
    <col min="15738" max="15739" width="3.85546875" style="4" customWidth="1"/>
    <col min="15740" max="15740" width="10.5703125" style="4" customWidth="1"/>
    <col min="15741" max="15741" width="3.85546875" style="4" customWidth="1"/>
    <col min="15742" max="15744" width="14.42578125" style="4" customWidth="1"/>
    <col min="15745" max="15745" width="4.140625" style="4" customWidth="1"/>
    <col min="15746" max="15746" width="15" style="4" customWidth="1"/>
    <col min="15747" max="15748" width="9.140625" style="4" customWidth="1"/>
    <col min="15749" max="15749" width="11.5703125" style="4" customWidth="1"/>
    <col min="15750" max="15750" width="18.140625" style="4" customWidth="1"/>
    <col min="15751" max="15751" width="13.140625" style="4" customWidth="1"/>
    <col min="15752" max="15752" width="12.28515625" style="4" customWidth="1"/>
    <col min="15753" max="15990" width="9.140625" style="4"/>
    <col min="15991" max="15991" width="1.42578125" style="4" customWidth="1"/>
    <col min="15992" max="15992" width="59.5703125" style="4" customWidth="1"/>
    <col min="15993" max="15993" width="9.140625" style="4" customWidth="1"/>
    <col min="15994" max="15995" width="3.85546875" style="4" customWidth="1"/>
    <col min="15996" max="15996" width="10.5703125" style="4" customWidth="1"/>
    <col min="15997" max="15997" width="3.85546875" style="4" customWidth="1"/>
    <col min="15998" max="16000" width="14.42578125" style="4" customWidth="1"/>
    <col min="16001" max="16001" width="4.140625" style="4" customWidth="1"/>
    <col min="16002" max="16002" width="15" style="4" customWidth="1"/>
    <col min="16003" max="16004" width="9.140625" style="4" customWidth="1"/>
    <col min="16005" max="16005" width="11.5703125" style="4" customWidth="1"/>
    <col min="16006" max="16006" width="18.140625" style="4" customWidth="1"/>
    <col min="16007" max="16007" width="13.140625" style="4" customWidth="1"/>
    <col min="16008" max="16008" width="12.28515625" style="4" customWidth="1"/>
    <col min="16009" max="16384" width="9.140625" style="4"/>
  </cols>
  <sheetData>
    <row r="1" spans="1:9" ht="15" customHeight="1" x14ac:dyDescent="0.25">
      <c r="E1" s="3" t="s">
        <v>0</v>
      </c>
      <c r="F1" s="3"/>
      <c r="G1" s="3"/>
      <c r="H1" s="3"/>
      <c r="I1" s="3"/>
    </row>
    <row r="2" spans="1:9" ht="77.25" customHeight="1" x14ac:dyDescent="0.25">
      <c r="E2" s="3" t="s">
        <v>1</v>
      </c>
      <c r="F2" s="3"/>
      <c r="G2" s="3"/>
      <c r="H2" s="3"/>
      <c r="I2" s="3"/>
    </row>
    <row r="3" spans="1:9" ht="18.75" customHeight="1" x14ac:dyDescent="0.25">
      <c r="A3" s="5"/>
      <c r="B3" s="6"/>
      <c r="C3" s="6"/>
      <c r="D3" s="6"/>
      <c r="E3" s="3" t="s">
        <v>2</v>
      </c>
      <c r="F3" s="3"/>
      <c r="G3" s="3"/>
      <c r="H3" s="3"/>
      <c r="I3" s="3"/>
    </row>
    <row r="4" spans="1:9" ht="50.25" customHeight="1" x14ac:dyDescent="0.25">
      <c r="B4" s="6"/>
      <c r="C4" s="7"/>
      <c r="D4" s="7"/>
      <c r="E4" s="3" t="s">
        <v>3</v>
      </c>
      <c r="F4" s="3"/>
      <c r="G4" s="3"/>
      <c r="H4" s="3"/>
      <c r="I4" s="3"/>
    </row>
    <row r="5" spans="1:9" ht="34.5" customHeight="1" x14ac:dyDescent="0.25">
      <c r="A5" s="8" t="s">
        <v>4</v>
      </c>
      <c r="B5" s="8"/>
      <c r="C5" s="8"/>
      <c r="D5" s="8"/>
      <c r="E5" s="8"/>
      <c r="F5" s="8"/>
      <c r="G5" s="8"/>
      <c r="H5" s="8"/>
      <c r="I5" s="8"/>
    </row>
    <row r="6" spans="1:9" s="1" customFormat="1" ht="14.25" customHeight="1" x14ac:dyDescent="0.25">
      <c r="A6" s="9"/>
      <c r="B6" s="10"/>
      <c r="C6" s="10"/>
      <c r="D6" s="10"/>
      <c r="E6" s="9"/>
      <c r="F6" s="10"/>
      <c r="G6" s="11"/>
      <c r="H6" s="11"/>
      <c r="I6" s="11" t="s">
        <v>5</v>
      </c>
    </row>
    <row r="7" spans="1:9" ht="28.5" customHeight="1" x14ac:dyDescent="0.25">
      <c r="A7" s="12" t="s">
        <v>6</v>
      </c>
      <c r="B7" s="13" t="s">
        <v>7</v>
      </c>
      <c r="C7" s="13" t="s">
        <v>8</v>
      </c>
      <c r="D7" s="13" t="s">
        <v>9</v>
      </c>
      <c r="E7" s="13" t="s">
        <v>10</v>
      </c>
      <c r="F7" s="13" t="s">
        <v>11</v>
      </c>
      <c r="G7" s="14" t="s">
        <v>12</v>
      </c>
      <c r="H7" s="14" t="s">
        <v>13</v>
      </c>
      <c r="I7" s="14" t="s">
        <v>14</v>
      </c>
    </row>
    <row r="8" spans="1:9" x14ac:dyDescent="0.25">
      <c r="A8" s="15" t="s">
        <v>15</v>
      </c>
      <c r="B8" s="16">
        <v>851</v>
      </c>
      <c r="C8" s="16"/>
      <c r="D8" s="16"/>
      <c r="E8" s="17" t="s">
        <v>16</v>
      </c>
      <c r="F8" s="18"/>
      <c r="G8" s="19">
        <f>G9+G93+G102+G114+G140+G175+G180+G194+G237+G253</f>
        <v>689295.6800000004</v>
      </c>
      <c r="H8" s="20">
        <v>0</v>
      </c>
      <c r="I8" s="20">
        <v>0</v>
      </c>
    </row>
    <row r="9" spans="1:9" x14ac:dyDescent="0.25">
      <c r="A9" s="21" t="s">
        <v>17</v>
      </c>
      <c r="B9" s="22">
        <v>851</v>
      </c>
      <c r="C9" s="16" t="s">
        <v>18</v>
      </c>
      <c r="D9" s="16"/>
      <c r="E9" s="23" t="s">
        <v>16</v>
      </c>
      <c r="F9" s="18"/>
      <c r="G9" s="24">
        <f>G10+G76+G80</f>
        <v>24636.309999999969</v>
      </c>
      <c r="H9" s="20">
        <v>0</v>
      </c>
      <c r="I9" s="20">
        <v>0</v>
      </c>
    </row>
    <row r="10" spans="1:9" ht="45.75" customHeight="1" x14ac:dyDescent="0.25">
      <c r="A10" s="21" t="s">
        <v>19</v>
      </c>
      <c r="B10" s="22">
        <v>851</v>
      </c>
      <c r="C10" s="16" t="s">
        <v>18</v>
      </c>
      <c r="D10" s="16" t="s">
        <v>20</v>
      </c>
      <c r="E10" s="23" t="s">
        <v>16</v>
      </c>
      <c r="F10" s="18"/>
      <c r="G10" s="24">
        <f>G11+G16+G21+G26+G55+G31+G36+G39+G58+G46+G49+G52+G61+G64+G67+G70+G73</f>
        <v>270501.20999999996</v>
      </c>
      <c r="H10" s="24">
        <f t="shared" ref="H10:I10" si="0">H11+H16+H21+H26+H55+H31+H36+H39+H58+H46+H49+H52+H55+H61+H64+H67+H70+H73</f>
        <v>0</v>
      </c>
      <c r="I10" s="24">
        <f t="shared" si="0"/>
        <v>0</v>
      </c>
    </row>
    <row r="11" spans="1:9" ht="149.25" customHeight="1" x14ac:dyDescent="0.25">
      <c r="A11" s="15" t="s">
        <v>21</v>
      </c>
      <c r="B11" s="22">
        <v>851</v>
      </c>
      <c r="C11" s="16" t="s">
        <v>18</v>
      </c>
      <c r="D11" s="16" t="s">
        <v>20</v>
      </c>
      <c r="E11" s="23" t="s">
        <v>22</v>
      </c>
      <c r="F11" s="18"/>
      <c r="G11" s="24">
        <f t="shared" ref="G11" si="1">G12+G14</f>
        <v>0</v>
      </c>
      <c r="H11" s="20">
        <v>0</v>
      </c>
      <c r="I11" s="20">
        <v>0</v>
      </c>
    </row>
    <row r="12" spans="1:9" ht="76.5" customHeight="1" x14ac:dyDescent="0.25">
      <c r="A12" s="15" t="s">
        <v>23</v>
      </c>
      <c r="B12" s="22">
        <v>851</v>
      </c>
      <c r="C12" s="16" t="s">
        <v>18</v>
      </c>
      <c r="D12" s="16" t="s">
        <v>20</v>
      </c>
      <c r="E12" s="23" t="s">
        <v>22</v>
      </c>
      <c r="F12" s="18" t="s">
        <v>24</v>
      </c>
      <c r="G12" s="24">
        <f t="shared" ref="G12" si="2">G13</f>
        <v>57457.94</v>
      </c>
      <c r="H12" s="20">
        <v>0</v>
      </c>
      <c r="I12" s="20">
        <v>0</v>
      </c>
    </row>
    <row r="13" spans="1:9" ht="32.25" customHeight="1" x14ac:dyDescent="0.25">
      <c r="A13" s="15" t="s">
        <v>25</v>
      </c>
      <c r="B13" s="22">
        <v>851</v>
      </c>
      <c r="C13" s="16" t="s">
        <v>18</v>
      </c>
      <c r="D13" s="16" t="s">
        <v>20</v>
      </c>
      <c r="E13" s="23" t="s">
        <v>22</v>
      </c>
      <c r="F13" s="18" t="s">
        <v>26</v>
      </c>
      <c r="G13" s="24">
        <v>57457.94</v>
      </c>
      <c r="H13" s="20">
        <v>0</v>
      </c>
      <c r="I13" s="20">
        <v>0</v>
      </c>
    </row>
    <row r="14" spans="1:9" ht="32.25" customHeight="1" x14ac:dyDescent="0.25">
      <c r="A14" s="15" t="s">
        <v>27</v>
      </c>
      <c r="B14" s="22">
        <v>851</v>
      </c>
      <c r="C14" s="16" t="s">
        <v>18</v>
      </c>
      <c r="D14" s="16" t="s">
        <v>20</v>
      </c>
      <c r="E14" s="23" t="s">
        <v>22</v>
      </c>
      <c r="F14" s="18" t="s">
        <v>28</v>
      </c>
      <c r="G14" s="24">
        <f t="shared" ref="G14" si="3">G15</f>
        <v>-57457.94</v>
      </c>
      <c r="H14" s="20">
        <v>0</v>
      </c>
      <c r="I14" s="20">
        <v>0</v>
      </c>
    </row>
    <row r="15" spans="1:9" ht="32.25" customHeight="1" x14ac:dyDescent="0.25">
      <c r="A15" s="15" t="s">
        <v>29</v>
      </c>
      <c r="B15" s="22">
        <v>851</v>
      </c>
      <c r="C15" s="16" t="s">
        <v>18</v>
      </c>
      <c r="D15" s="16" t="s">
        <v>20</v>
      </c>
      <c r="E15" s="23" t="s">
        <v>22</v>
      </c>
      <c r="F15" s="18" t="s">
        <v>30</v>
      </c>
      <c r="G15" s="24">
        <v>-57457.94</v>
      </c>
      <c r="H15" s="20">
        <v>0</v>
      </c>
      <c r="I15" s="20">
        <v>0</v>
      </c>
    </row>
    <row r="16" spans="1:9" ht="145.5" customHeight="1" x14ac:dyDescent="0.25">
      <c r="A16" s="15" t="s">
        <v>31</v>
      </c>
      <c r="B16" s="22">
        <v>851</v>
      </c>
      <c r="C16" s="16" t="s">
        <v>18</v>
      </c>
      <c r="D16" s="16" t="s">
        <v>20</v>
      </c>
      <c r="E16" s="23" t="s">
        <v>32</v>
      </c>
      <c r="F16" s="18"/>
      <c r="G16" s="24">
        <f t="shared" ref="G16" si="4">G17+G19</f>
        <v>0</v>
      </c>
      <c r="H16" s="20">
        <v>0</v>
      </c>
      <c r="I16" s="20">
        <v>0</v>
      </c>
    </row>
    <row r="17" spans="1:9" ht="77.25" customHeight="1" x14ac:dyDescent="0.25">
      <c r="A17" s="15" t="s">
        <v>23</v>
      </c>
      <c r="B17" s="22">
        <v>851</v>
      </c>
      <c r="C17" s="16" t="s">
        <v>18</v>
      </c>
      <c r="D17" s="16" t="s">
        <v>20</v>
      </c>
      <c r="E17" s="23" t="s">
        <v>32</v>
      </c>
      <c r="F17" s="18" t="s">
        <v>24</v>
      </c>
      <c r="G17" s="24">
        <f t="shared" ref="G17" si="5">G18</f>
        <v>-8043.33</v>
      </c>
      <c r="H17" s="20">
        <v>0</v>
      </c>
      <c r="I17" s="20">
        <v>0</v>
      </c>
    </row>
    <row r="18" spans="1:9" ht="32.25" customHeight="1" x14ac:dyDescent="0.25">
      <c r="A18" s="15" t="s">
        <v>25</v>
      </c>
      <c r="B18" s="22">
        <v>851</v>
      </c>
      <c r="C18" s="16" t="s">
        <v>18</v>
      </c>
      <c r="D18" s="16" t="s">
        <v>20</v>
      </c>
      <c r="E18" s="23" t="s">
        <v>32</v>
      </c>
      <c r="F18" s="18" t="s">
        <v>26</v>
      </c>
      <c r="G18" s="24">
        <v>-8043.33</v>
      </c>
      <c r="H18" s="20">
        <v>0</v>
      </c>
      <c r="I18" s="20">
        <v>0</v>
      </c>
    </row>
    <row r="19" spans="1:9" ht="32.25" customHeight="1" x14ac:dyDescent="0.25">
      <c r="A19" s="15" t="s">
        <v>27</v>
      </c>
      <c r="B19" s="22">
        <v>851</v>
      </c>
      <c r="C19" s="16" t="s">
        <v>18</v>
      </c>
      <c r="D19" s="16" t="s">
        <v>20</v>
      </c>
      <c r="E19" s="23" t="s">
        <v>32</v>
      </c>
      <c r="F19" s="18" t="s">
        <v>28</v>
      </c>
      <c r="G19" s="24">
        <f t="shared" ref="G19" si="6">G20</f>
        <v>8043.33</v>
      </c>
      <c r="H19" s="20">
        <v>0</v>
      </c>
      <c r="I19" s="20">
        <v>0</v>
      </c>
    </row>
    <row r="20" spans="1:9" ht="32.25" customHeight="1" x14ac:dyDescent="0.25">
      <c r="A20" s="15" t="s">
        <v>29</v>
      </c>
      <c r="B20" s="22">
        <v>851</v>
      </c>
      <c r="C20" s="16" t="s">
        <v>18</v>
      </c>
      <c r="D20" s="16" t="s">
        <v>20</v>
      </c>
      <c r="E20" s="23" t="s">
        <v>32</v>
      </c>
      <c r="F20" s="18" t="s">
        <v>30</v>
      </c>
      <c r="G20" s="24">
        <v>8043.33</v>
      </c>
      <c r="H20" s="20">
        <v>0</v>
      </c>
      <c r="I20" s="20">
        <v>0</v>
      </c>
    </row>
    <row r="21" spans="1:9" ht="45.75" hidden="1" customHeight="1" x14ac:dyDescent="0.25">
      <c r="A21" s="15" t="s">
        <v>33</v>
      </c>
      <c r="B21" s="22">
        <v>851</v>
      </c>
      <c r="C21" s="16" t="s">
        <v>18</v>
      </c>
      <c r="D21" s="16" t="s">
        <v>20</v>
      </c>
      <c r="E21" s="23" t="s">
        <v>34</v>
      </c>
      <c r="F21" s="18"/>
      <c r="G21" s="24">
        <f t="shared" ref="G21" si="7">G22+G24</f>
        <v>0</v>
      </c>
      <c r="H21" s="20">
        <v>0</v>
      </c>
      <c r="I21" s="20">
        <v>0</v>
      </c>
    </row>
    <row r="22" spans="1:9" ht="32.25" hidden="1" customHeight="1" x14ac:dyDescent="0.25">
      <c r="A22" s="15" t="s">
        <v>27</v>
      </c>
      <c r="B22" s="22">
        <v>851</v>
      </c>
      <c r="C22" s="16" t="s">
        <v>18</v>
      </c>
      <c r="D22" s="16" t="s">
        <v>20</v>
      </c>
      <c r="E22" s="23" t="s">
        <v>34</v>
      </c>
      <c r="F22" s="18" t="s">
        <v>28</v>
      </c>
      <c r="G22" s="24">
        <f t="shared" ref="G22" si="8">G23</f>
        <v>0</v>
      </c>
      <c r="H22" s="20">
        <v>0</v>
      </c>
      <c r="I22" s="20">
        <v>0</v>
      </c>
    </row>
    <row r="23" spans="1:9" ht="32.25" hidden="1" customHeight="1" x14ac:dyDescent="0.25">
      <c r="A23" s="15" t="s">
        <v>29</v>
      </c>
      <c r="B23" s="22">
        <v>851</v>
      </c>
      <c r="C23" s="16" t="s">
        <v>18</v>
      </c>
      <c r="D23" s="16" t="s">
        <v>20</v>
      </c>
      <c r="E23" s="23" t="s">
        <v>34</v>
      </c>
      <c r="F23" s="18" t="s">
        <v>30</v>
      </c>
      <c r="G23" s="24"/>
      <c r="H23" s="20">
        <v>0</v>
      </c>
      <c r="I23" s="20">
        <v>0</v>
      </c>
    </row>
    <row r="24" spans="1:9" ht="34.5" hidden="1" customHeight="1" x14ac:dyDescent="0.25">
      <c r="A24" s="15" t="s">
        <v>35</v>
      </c>
      <c r="B24" s="22">
        <v>851</v>
      </c>
      <c r="C24" s="16" t="s">
        <v>18</v>
      </c>
      <c r="D24" s="16" t="s">
        <v>20</v>
      </c>
      <c r="E24" s="23" t="s">
        <v>34</v>
      </c>
      <c r="F24" s="18" t="s">
        <v>36</v>
      </c>
      <c r="G24" s="24">
        <f t="shared" ref="G24" si="9">G25</f>
        <v>0</v>
      </c>
      <c r="H24" s="20">
        <v>0</v>
      </c>
      <c r="I24" s="20">
        <v>0</v>
      </c>
    </row>
    <row r="25" spans="1:9" ht="34.5" hidden="1" customHeight="1" x14ac:dyDescent="0.25">
      <c r="A25" s="15" t="s">
        <v>37</v>
      </c>
      <c r="B25" s="22">
        <v>851</v>
      </c>
      <c r="C25" s="16" t="s">
        <v>18</v>
      </c>
      <c r="D25" s="16" t="s">
        <v>20</v>
      </c>
      <c r="E25" s="23" t="s">
        <v>34</v>
      </c>
      <c r="F25" s="18" t="s">
        <v>38</v>
      </c>
      <c r="G25" s="24"/>
      <c r="H25" s="20">
        <v>0</v>
      </c>
      <c r="I25" s="20">
        <v>0</v>
      </c>
    </row>
    <row r="26" spans="1:9" ht="87.75" hidden="1" customHeight="1" x14ac:dyDescent="0.25">
      <c r="A26" s="15" t="s">
        <v>39</v>
      </c>
      <c r="B26" s="22">
        <v>851</v>
      </c>
      <c r="C26" s="16" t="s">
        <v>18</v>
      </c>
      <c r="D26" s="16" t="s">
        <v>20</v>
      </c>
      <c r="E26" s="23" t="s">
        <v>40</v>
      </c>
      <c r="F26" s="25"/>
      <c r="G26" s="24">
        <f t="shared" ref="G26" si="10">G27+G29</f>
        <v>0</v>
      </c>
      <c r="H26" s="20">
        <v>0</v>
      </c>
      <c r="I26" s="20">
        <v>0</v>
      </c>
    </row>
    <row r="27" spans="1:9" ht="32.25" hidden="1" customHeight="1" x14ac:dyDescent="0.25">
      <c r="A27" s="15" t="s">
        <v>23</v>
      </c>
      <c r="B27" s="22">
        <v>851</v>
      </c>
      <c r="C27" s="16" t="s">
        <v>18</v>
      </c>
      <c r="D27" s="16" t="s">
        <v>20</v>
      </c>
      <c r="E27" s="23" t="s">
        <v>40</v>
      </c>
      <c r="F27" s="18" t="s">
        <v>24</v>
      </c>
      <c r="G27" s="24">
        <f t="shared" ref="G27" si="11">G28</f>
        <v>0</v>
      </c>
      <c r="H27" s="20">
        <v>0</v>
      </c>
      <c r="I27" s="20">
        <v>0</v>
      </c>
    </row>
    <row r="28" spans="1:9" ht="32.25" hidden="1" customHeight="1" x14ac:dyDescent="0.25">
      <c r="A28" s="15" t="s">
        <v>25</v>
      </c>
      <c r="B28" s="22">
        <v>851</v>
      </c>
      <c r="C28" s="16" t="s">
        <v>18</v>
      </c>
      <c r="D28" s="16" t="s">
        <v>20</v>
      </c>
      <c r="E28" s="23" t="s">
        <v>40</v>
      </c>
      <c r="F28" s="18" t="s">
        <v>26</v>
      </c>
      <c r="G28" s="24"/>
      <c r="H28" s="20">
        <v>0</v>
      </c>
      <c r="I28" s="20">
        <v>0</v>
      </c>
    </row>
    <row r="29" spans="1:9" ht="32.25" hidden="1" customHeight="1" x14ac:dyDescent="0.25">
      <c r="A29" s="15" t="s">
        <v>27</v>
      </c>
      <c r="B29" s="22">
        <v>851</v>
      </c>
      <c r="C29" s="16" t="s">
        <v>18</v>
      </c>
      <c r="D29" s="16" t="s">
        <v>20</v>
      </c>
      <c r="E29" s="23" t="s">
        <v>40</v>
      </c>
      <c r="F29" s="18" t="s">
        <v>28</v>
      </c>
      <c r="G29" s="24">
        <f t="shared" ref="G29" si="12">G30</f>
        <v>0</v>
      </c>
      <c r="H29" s="20">
        <v>0</v>
      </c>
      <c r="I29" s="20">
        <v>0</v>
      </c>
    </row>
    <row r="30" spans="1:9" ht="32.25" hidden="1" customHeight="1" x14ac:dyDescent="0.25">
      <c r="A30" s="15" t="s">
        <v>29</v>
      </c>
      <c r="B30" s="22">
        <v>851</v>
      </c>
      <c r="C30" s="16" t="s">
        <v>18</v>
      </c>
      <c r="D30" s="16" t="s">
        <v>20</v>
      </c>
      <c r="E30" s="23" t="s">
        <v>40</v>
      </c>
      <c r="F30" s="18" t="s">
        <v>30</v>
      </c>
      <c r="G30" s="24"/>
      <c r="H30" s="20">
        <v>0</v>
      </c>
      <c r="I30" s="20">
        <v>0</v>
      </c>
    </row>
    <row r="31" spans="1:9" ht="45" customHeight="1" x14ac:dyDescent="0.25">
      <c r="A31" s="15" t="s">
        <v>41</v>
      </c>
      <c r="B31" s="22">
        <v>851</v>
      </c>
      <c r="C31" s="16" t="s">
        <v>18</v>
      </c>
      <c r="D31" s="16" t="s">
        <v>20</v>
      </c>
      <c r="E31" s="23" t="s">
        <v>42</v>
      </c>
      <c r="F31" s="25"/>
      <c r="G31" s="24">
        <f t="shared" ref="G31" si="13">G32+G34</f>
        <v>0</v>
      </c>
      <c r="H31" s="20">
        <v>0</v>
      </c>
      <c r="I31" s="20">
        <v>0</v>
      </c>
    </row>
    <row r="32" spans="1:9" ht="78" customHeight="1" x14ac:dyDescent="0.25">
      <c r="A32" s="15" t="s">
        <v>23</v>
      </c>
      <c r="B32" s="22">
        <v>851</v>
      </c>
      <c r="C32" s="16" t="s">
        <v>18</v>
      </c>
      <c r="D32" s="16" t="s">
        <v>20</v>
      </c>
      <c r="E32" s="23" t="s">
        <v>42</v>
      </c>
      <c r="F32" s="18" t="s">
        <v>24</v>
      </c>
      <c r="G32" s="24">
        <f t="shared" ref="G32" si="14">G33</f>
        <v>-29438.26</v>
      </c>
      <c r="H32" s="20">
        <v>0</v>
      </c>
      <c r="I32" s="20">
        <v>0</v>
      </c>
    </row>
    <row r="33" spans="1:9" ht="32.25" customHeight="1" x14ac:dyDescent="0.25">
      <c r="A33" s="15" t="s">
        <v>25</v>
      </c>
      <c r="B33" s="22">
        <v>851</v>
      </c>
      <c r="C33" s="16" t="s">
        <v>18</v>
      </c>
      <c r="D33" s="16" t="s">
        <v>20</v>
      </c>
      <c r="E33" s="23" t="s">
        <v>42</v>
      </c>
      <c r="F33" s="18" t="s">
        <v>26</v>
      </c>
      <c r="G33" s="24">
        <v>-29438.26</v>
      </c>
      <c r="H33" s="20">
        <v>0</v>
      </c>
      <c r="I33" s="20">
        <v>0</v>
      </c>
    </row>
    <row r="34" spans="1:9" ht="32.25" customHeight="1" x14ac:dyDescent="0.25">
      <c r="A34" s="15" t="s">
        <v>27</v>
      </c>
      <c r="B34" s="22">
        <v>851</v>
      </c>
      <c r="C34" s="16" t="s">
        <v>18</v>
      </c>
      <c r="D34" s="16" t="s">
        <v>20</v>
      </c>
      <c r="E34" s="23" t="s">
        <v>42</v>
      </c>
      <c r="F34" s="18" t="s">
        <v>28</v>
      </c>
      <c r="G34" s="24">
        <f t="shared" ref="G34" si="15">G35</f>
        <v>29438.26</v>
      </c>
      <c r="H34" s="20">
        <v>0</v>
      </c>
      <c r="I34" s="20">
        <v>0</v>
      </c>
    </row>
    <row r="35" spans="1:9" ht="32.25" customHeight="1" x14ac:dyDescent="0.25">
      <c r="A35" s="15" t="s">
        <v>29</v>
      </c>
      <c r="B35" s="22">
        <v>851</v>
      </c>
      <c r="C35" s="16" t="s">
        <v>18</v>
      </c>
      <c r="D35" s="16" t="s">
        <v>20</v>
      </c>
      <c r="E35" s="23" t="s">
        <v>42</v>
      </c>
      <c r="F35" s="18" t="s">
        <v>30</v>
      </c>
      <c r="G35" s="24">
        <v>29438.26</v>
      </c>
      <c r="H35" s="20">
        <v>0</v>
      </c>
      <c r="I35" s="20">
        <v>0</v>
      </c>
    </row>
    <row r="36" spans="1:9" ht="45" customHeight="1" x14ac:dyDescent="0.25">
      <c r="A36" s="15" t="s">
        <v>43</v>
      </c>
      <c r="B36" s="22">
        <v>851</v>
      </c>
      <c r="C36" s="16" t="s">
        <v>18</v>
      </c>
      <c r="D36" s="16" t="s">
        <v>20</v>
      </c>
      <c r="E36" s="23" t="s">
        <v>44</v>
      </c>
      <c r="F36" s="18"/>
      <c r="G36" s="24">
        <f t="shared" ref="G36:G37" si="16">G37</f>
        <v>194704.28</v>
      </c>
      <c r="H36" s="20">
        <v>0</v>
      </c>
      <c r="I36" s="20">
        <v>0</v>
      </c>
    </row>
    <row r="37" spans="1:9" ht="81" customHeight="1" x14ac:dyDescent="0.25">
      <c r="A37" s="15" t="s">
        <v>23</v>
      </c>
      <c r="B37" s="22">
        <v>851</v>
      </c>
      <c r="C37" s="16" t="s">
        <v>45</v>
      </c>
      <c r="D37" s="16" t="s">
        <v>20</v>
      </c>
      <c r="E37" s="23" t="s">
        <v>44</v>
      </c>
      <c r="F37" s="18" t="s">
        <v>24</v>
      </c>
      <c r="G37" s="24">
        <f t="shared" si="16"/>
        <v>194704.28</v>
      </c>
      <c r="H37" s="20">
        <v>0</v>
      </c>
      <c r="I37" s="20">
        <v>0</v>
      </c>
    </row>
    <row r="38" spans="1:9" ht="32.25" customHeight="1" x14ac:dyDescent="0.25">
      <c r="A38" s="15" t="s">
        <v>25</v>
      </c>
      <c r="B38" s="22">
        <v>851</v>
      </c>
      <c r="C38" s="16" t="s">
        <v>18</v>
      </c>
      <c r="D38" s="16" t="s">
        <v>20</v>
      </c>
      <c r="E38" s="23" t="s">
        <v>44</v>
      </c>
      <c r="F38" s="18" t="s">
        <v>26</v>
      </c>
      <c r="G38" s="24">
        <v>194704.28</v>
      </c>
      <c r="H38" s="20">
        <v>0</v>
      </c>
      <c r="I38" s="20">
        <v>0</v>
      </c>
    </row>
    <row r="39" spans="1:9" ht="33" customHeight="1" x14ac:dyDescent="0.25">
      <c r="A39" s="15" t="s">
        <v>46</v>
      </c>
      <c r="B39" s="22">
        <v>851</v>
      </c>
      <c r="C39" s="16" t="s">
        <v>45</v>
      </c>
      <c r="D39" s="16" t="s">
        <v>20</v>
      </c>
      <c r="E39" s="23" t="s">
        <v>47</v>
      </c>
      <c r="F39" s="18"/>
      <c r="G39" s="24">
        <f t="shared" ref="G39" si="17">G40+G42+G44</f>
        <v>-378249.86</v>
      </c>
      <c r="H39" s="20">
        <v>0</v>
      </c>
      <c r="I39" s="20">
        <v>0</v>
      </c>
    </row>
    <row r="40" spans="1:9" ht="71.25" customHeight="1" x14ac:dyDescent="0.25">
      <c r="A40" s="15" t="s">
        <v>23</v>
      </c>
      <c r="B40" s="22">
        <v>851</v>
      </c>
      <c r="C40" s="16" t="s">
        <v>18</v>
      </c>
      <c r="D40" s="16" t="s">
        <v>20</v>
      </c>
      <c r="E40" s="23" t="s">
        <v>47</v>
      </c>
      <c r="F40" s="18" t="s">
        <v>24</v>
      </c>
      <c r="G40" s="24">
        <f t="shared" ref="G40" si="18">G41</f>
        <v>-104096</v>
      </c>
      <c r="H40" s="20">
        <v>0</v>
      </c>
      <c r="I40" s="20">
        <v>0</v>
      </c>
    </row>
    <row r="41" spans="1:9" ht="32.25" customHeight="1" x14ac:dyDescent="0.25">
      <c r="A41" s="15" t="s">
        <v>25</v>
      </c>
      <c r="B41" s="22">
        <v>851</v>
      </c>
      <c r="C41" s="16" t="s">
        <v>18</v>
      </c>
      <c r="D41" s="16" t="s">
        <v>20</v>
      </c>
      <c r="E41" s="23" t="s">
        <v>47</v>
      </c>
      <c r="F41" s="18" t="s">
        <v>26</v>
      </c>
      <c r="G41" s="24">
        <v>-104096</v>
      </c>
      <c r="H41" s="20">
        <v>0</v>
      </c>
      <c r="I41" s="20">
        <v>0</v>
      </c>
    </row>
    <row r="42" spans="1:9" ht="32.25" customHeight="1" x14ac:dyDescent="0.25">
      <c r="A42" s="15" t="s">
        <v>27</v>
      </c>
      <c r="B42" s="22">
        <v>851</v>
      </c>
      <c r="C42" s="16" t="s">
        <v>18</v>
      </c>
      <c r="D42" s="16" t="s">
        <v>20</v>
      </c>
      <c r="E42" s="23" t="s">
        <v>47</v>
      </c>
      <c r="F42" s="18" t="s">
        <v>28</v>
      </c>
      <c r="G42" s="24">
        <f t="shared" ref="G42" si="19">G43</f>
        <v>-271471.86</v>
      </c>
      <c r="H42" s="20">
        <v>0</v>
      </c>
      <c r="I42" s="20">
        <v>0</v>
      </c>
    </row>
    <row r="43" spans="1:9" ht="37.5" customHeight="1" x14ac:dyDescent="0.25">
      <c r="A43" s="15" t="s">
        <v>29</v>
      </c>
      <c r="B43" s="22">
        <v>851</v>
      </c>
      <c r="C43" s="16" t="s">
        <v>18</v>
      </c>
      <c r="D43" s="16" t="s">
        <v>20</v>
      </c>
      <c r="E43" s="23" t="s">
        <v>47</v>
      </c>
      <c r="F43" s="18" t="s">
        <v>30</v>
      </c>
      <c r="G43" s="24">
        <f>-417455.73+146000-16.13</f>
        <v>-271471.86</v>
      </c>
      <c r="H43" s="20">
        <v>0</v>
      </c>
      <c r="I43" s="20">
        <v>0</v>
      </c>
    </row>
    <row r="44" spans="1:9" ht="18" customHeight="1" x14ac:dyDescent="0.25">
      <c r="A44" s="15" t="s">
        <v>48</v>
      </c>
      <c r="B44" s="22">
        <v>851</v>
      </c>
      <c r="C44" s="16" t="s">
        <v>18</v>
      </c>
      <c r="D44" s="16" t="s">
        <v>20</v>
      </c>
      <c r="E44" s="23" t="s">
        <v>47</v>
      </c>
      <c r="F44" s="18" t="s">
        <v>49</v>
      </c>
      <c r="G44" s="24">
        <f t="shared" ref="G44" si="20">G45</f>
        <v>-2682</v>
      </c>
      <c r="H44" s="20">
        <v>0</v>
      </c>
      <c r="I44" s="20">
        <v>0</v>
      </c>
    </row>
    <row r="45" spans="1:9" ht="18" customHeight="1" x14ac:dyDescent="0.25">
      <c r="A45" s="15" t="s">
        <v>50</v>
      </c>
      <c r="B45" s="22">
        <v>851</v>
      </c>
      <c r="C45" s="16" t="s">
        <v>18</v>
      </c>
      <c r="D45" s="16" t="s">
        <v>20</v>
      </c>
      <c r="E45" s="23" t="s">
        <v>47</v>
      </c>
      <c r="F45" s="18" t="s">
        <v>51</v>
      </c>
      <c r="G45" s="24">
        <v>-2682</v>
      </c>
      <c r="H45" s="20">
        <v>0</v>
      </c>
      <c r="I45" s="20">
        <v>0</v>
      </c>
    </row>
    <row r="46" spans="1:9" ht="32.25" hidden="1" customHeight="1" x14ac:dyDescent="0.25">
      <c r="A46" s="15" t="s">
        <v>52</v>
      </c>
      <c r="B46" s="22">
        <v>851</v>
      </c>
      <c r="C46" s="16" t="s">
        <v>18</v>
      </c>
      <c r="D46" s="16" t="s">
        <v>20</v>
      </c>
      <c r="E46" s="23" t="s">
        <v>53</v>
      </c>
      <c r="F46" s="18"/>
      <c r="G46" s="24">
        <f t="shared" ref="G46:G47" si="21">G47</f>
        <v>0</v>
      </c>
      <c r="H46" s="20">
        <v>0</v>
      </c>
      <c r="I46" s="20">
        <v>0</v>
      </c>
    </row>
    <row r="47" spans="1:9" ht="32.25" hidden="1" customHeight="1" x14ac:dyDescent="0.25">
      <c r="A47" s="15" t="s">
        <v>27</v>
      </c>
      <c r="B47" s="22">
        <v>851</v>
      </c>
      <c r="C47" s="16" t="s">
        <v>18</v>
      </c>
      <c r="D47" s="16" t="s">
        <v>20</v>
      </c>
      <c r="E47" s="23" t="s">
        <v>53</v>
      </c>
      <c r="F47" s="18" t="s">
        <v>28</v>
      </c>
      <c r="G47" s="24">
        <f t="shared" si="21"/>
        <v>0</v>
      </c>
      <c r="H47" s="20">
        <v>0</v>
      </c>
      <c r="I47" s="20">
        <v>0</v>
      </c>
    </row>
    <row r="48" spans="1:9" ht="32.25" hidden="1" customHeight="1" x14ac:dyDescent="0.25">
      <c r="A48" s="15" t="s">
        <v>29</v>
      </c>
      <c r="B48" s="22">
        <v>851</v>
      </c>
      <c r="C48" s="16" t="s">
        <v>18</v>
      </c>
      <c r="D48" s="16" t="s">
        <v>20</v>
      </c>
      <c r="E48" s="23" t="s">
        <v>53</v>
      </c>
      <c r="F48" s="18" t="s">
        <v>30</v>
      </c>
      <c r="G48" s="24"/>
      <c r="H48" s="20">
        <v>0</v>
      </c>
      <c r="I48" s="20">
        <v>0</v>
      </c>
    </row>
    <row r="49" spans="1:9" ht="32.25" customHeight="1" x14ac:dyDescent="0.25">
      <c r="A49" s="26" t="s">
        <v>54</v>
      </c>
      <c r="B49" s="22">
        <v>851</v>
      </c>
      <c r="C49" s="16" t="s">
        <v>18</v>
      </c>
      <c r="D49" s="16" t="s">
        <v>20</v>
      </c>
      <c r="E49" s="23" t="s">
        <v>55</v>
      </c>
      <c r="F49" s="18"/>
      <c r="G49" s="24">
        <f t="shared" ref="G49:G50" si="22">G50</f>
        <v>-48124.639999999999</v>
      </c>
      <c r="H49" s="20">
        <v>0</v>
      </c>
      <c r="I49" s="20">
        <v>0</v>
      </c>
    </row>
    <row r="50" spans="1:9" ht="32.25" customHeight="1" x14ac:dyDescent="0.25">
      <c r="A50" s="15" t="s">
        <v>27</v>
      </c>
      <c r="B50" s="22">
        <v>851</v>
      </c>
      <c r="C50" s="16" t="s">
        <v>18</v>
      </c>
      <c r="D50" s="16" t="s">
        <v>20</v>
      </c>
      <c r="E50" s="23" t="s">
        <v>55</v>
      </c>
      <c r="F50" s="18" t="s">
        <v>28</v>
      </c>
      <c r="G50" s="24">
        <f t="shared" si="22"/>
        <v>-48124.639999999999</v>
      </c>
      <c r="H50" s="20">
        <v>0</v>
      </c>
      <c r="I50" s="20">
        <v>0</v>
      </c>
    </row>
    <row r="51" spans="1:9" ht="32.25" customHeight="1" x14ac:dyDescent="0.25">
      <c r="A51" s="15" t="s">
        <v>29</v>
      </c>
      <c r="B51" s="22">
        <v>851</v>
      </c>
      <c r="C51" s="16" t="s">
        <v>18</v>
      </c>
      <c r="D51" s="16" t="s">
        <v>20</v>
      </c>
      <c r="E51" s="23" t="s">
        <v>55</v>
      </c>
      <c r="F51" s="18" t="s">
        <v>30</v>
      </c>
      <c r="G51" s="24">
        <v>-48124.639999999999</v>
      </c>
      <c r="H51" s="20">
        <v>0</v>
      </c>
      <c r="I51" s="20">
        <v>0</v>
      </c>
    </row>
    <row r="52" spans="1:9" ht="32.25" hidden="1" customHeight="1" x14ac:dyDescent="0.25">
      <c r="A52" s="15" t="s">
        <v>56</v>
      </c>
      <c r="B52" s="22">
        <v>851</v>
      </c>
      <c r="C52" s="16" t="s">
        <v>18</v>
      </c>
      <c r="D52" s="16" t="s">
        <v>20</v>
      </c>
      <c r="E52" s="23" t="s">
        <v>57</v>
      </c>
      <c r="F52" s="18"/>
      <c r="G52" s="24">
        <f t="shared" ref="G52:G53" si="23">G53</f>
        <v>0</v>
      </c>
      <c r="H52" s="20">
        <v>0</v>
      </c>
      <c r="I52" s="20">
        <v>0</v>
      </c>
    </row>
    <row r="53" spans="1:9" ht="32.25" hidden="1" customHeight="1" x14ac:dyDescent="0.25">
      <c r="A53" s="15" t="s">
        <v>48</v>
      </c>
      <c r="B53" s="22">
        <v>851</v>
      </c>
      <c r="C53" s="16" t="s">
        <v>18</v>
      </c>
      <c r="D53" s="16" t="s">
        <v>20</v>
      </c>
      <c r="E53" s="23" t="s">
        <v>57</v>
      </c>
      <c r="F53" s="18" t="s">
        <v>49</v>
      </c>
      <c r="G53" s="24">
        <f t="shared" si="23"/>
        <v>0</v>
      </c>
      <c r="H53" s="20">
        <v>0</v>
      </c>
      <c r="I53" s="20">
        <v>0</v>
      </c>
    </row>
    <row r="54" spans="1:9" ht="32.25" hidden="1" customHeight="1" x14ac:dyDescent="0.25">
      <c r="A54" s="15" t="s">
        <v>50</v>
      </c>
      <c r="B54" s="22">
        <v>851</v>
      </c>
      <c r="C54" s="16" t="s">
        <v>18</v>
      </c>
      <c r="D54" s="16" t="s">
        <v>20</v>
      </c>
      <c r="E54" s="23" t="s">
        <v>57</v>
      </c>
      <c r="F54" s="18" t="s">
        <v>51</v>
      </c>
      <c r="G54" s="24"/>
      <c r="H54" s="20">
        <v>0</v>
      </c>
      <c r="I54" s="20">
        <v>0</v>
      </c>
    </row>
    <row r="55" spans="1:9" ht="32.25" customHeight="1" x14ac:dyDescent="0.25">
      <c r="A55" s="15" t="s">
        <v>58</v>
      </c>
      <c r="B55" s="22">
        <v>851</v>
      </c>
      <c r="C55" s="16" t="s">
        <v>18</v>
      </c>
      <c r="D55" s="16" t="s">
        <v>20</v>
      </c>
      <c r="E55" s="23" t="s">
        <v>59</v>
      </c>
      <c r="F55" s="18"/>
      <c r="G55" s="24">
        <f>G56</f>
        <v>502171.43</v>
      </c>
      <c r="H55" s="20">
        <v>0</v>
      </c>
      <c r="I55" s="20">
        <v>0</v>
      </c>
    </row>
    <row r="56" spans="1:9" ht="32.25" customHeight="1" x14ac:dyDescent="0.25">
      <c r="A56" s="15" t="s">
        <v>23</v>
      </c>
      <c r="B56" s="22">
        <v>851</v>
      </c>
      <c r="C56" s="16" t="s">
        <v>18</v>
      </c>
      <c r="D56" s="16" t="s">
        <v>20</v>
      </c>
      <c r="E56" s="23" t="s">
        <v>59</v>
      </c>
      <c r="F56" s="18" t="s">
        <v>24</v>
      </c>
      <c r="G56" s="24">
        <f>G57</f>
        <v>502171.43</v>
      </c>
      <c r="H56" s="20">
        <v>0</v>
      </c>
      <c r="I56" s="20">
        <v>0</v>
      </c>
    </row>
    <row r="57" spans="1:9" ht="32.25" customHeight="1" x14ac:dyDescent="0.25">
      <c r="A57" s="15" t="s">
        <v>25</v>
      </c>
      <c r="B57" s="22">
        <v>851</v>
      </c>
      <c r="C57" s="16" t="s">
        <v>18</v>
      </c>
      <c r="D57" s="16" t="s">
        <v>20</v>
      </c>
      <c r="E57" s="23" t="s">
        <v>59</v>
      </c>
      <c r="F57" s="18" t="s">
        <v>26</v>
      </c>
      <c r="G57" s="24">
        <v>502171.43</v>
      </c>
      <c r="H57" s="20">
        <v>0</v>
      </c>
      <c r="I57" s="20">
        <v>0</v>
      </c>
    </row>
    <row r="58" spans="1:9" ht="32.25" hidden="1" customHeight="1" x14ac:dyDescent="0.25">
      <c r="A58" s="15" t="s">
        <v>60</v>
      </c>
      <c r="B58" s="22">
        <v>851</v>
      </c>
      <c r="C58" s="16" t="s">
        <v>18</v>
      </c>
      <c r="D58" s="16" t="s">
        <v>20</v>
      </c>
      <c r="E58" s="23" t="s">
        <v>61</v>
      </c>
      <c r="F58" s="18"/>
      <c r="G58" s="24">
        <f t="shared" ref="G58:G59" si="24">G59</f>
        <v>0</v>
      </c>
      <c r="H58" s="20">
        <v>0</v>
      </c>
      <c r="I58" s="20">
        <v>0</v>
      </c>
    </row>
    <row r="59" spans="1:9" ht="32.25" hidden="1" customHeight="1" x14ac:dyDescent="0.25">
      <c r="A59" s="15" t="s">
        <v>27</v>
      </c>
      <c r="B59" s="22">
        <v>851</v>
      </c>
      <c r="C59" s="16" t="s">
        <v>18</v>
      </c>
      <c r="D59" s="16" t="s">
        <v>20</v>
      </c>
      <c r="E59" s="23" t="s">
        <v>61</v>
      </c>
      <c r="F59" s="18" t="s">
        <v>28</v>
      </c>
      <c r="G59" s="24">
        <f t="shared" si="24"/>
        <v>0</v>
      </c>
      <c r="H59" s="20">
        <v>0</v>
      </c>
      <c r="I59" s="20">
        <v>0</v>
      </c>
    </row>
    <row r="60" spans="1:9" ht="32.25" hidden="1" customHeight="1" x14ac:dyDescent="0.25">
      <c r="A60" s="15" t="s">
        <v>29</v>
      </c>
      <c r="B60" s="22">
        <v>851</v>
      </c>
      <c r="C60" s="16" t="s">
        <v>18</v>
      </c>
      <c r="D60" s="16" t="s">
        <v>20</v>
      </c>
      <c r="E60" s="23" t="s">
        <v>61</v>
      </c>
      <c r="F60" s="18" t="s">
        <v>30</v>
      </c>
      <c r="G60" s="24"/>
      <c r="H60" s="20">
        <v>0</v>
      </c>
      <c r="I60" s="20">
        <v>0</v>
      </c>
    </row>
    <row r="61" spans="1:9" ht="54.75" hidden="1" customHeight="1" x14ac:dyDescent="0.25">
      <c r="A61" s="15" t="s">
        <v>62</v>
      </c>
      <c r="B61" s="22">
        <v>851</v>
      </c>
      <c r="C61" s="16" t="s">
        <v>18</v>
      </c>
      <c r="D61" s="16" t="s">
        <v>20</v>
      </c>
      <c r="E61" s="23" t="s">
        <v>63</v>
      </c>
      <c r="F61" s="18"/>
      <c r="G61" s="24">
        <f t="shared" ref="G61:G71" si="25">G62</f>
        <v>0</v>
      </c>
      <c r="H61" s="20">
        <v>0</v>
      </c>
      <c r="I61" s="20">
        <v>0</v>
      </c>
    </row>
    <row r="62" spans="1:9" ht="32.25" hidden="1" customHeight="1" x14ac:dyDescent="0.25">
      <c r="A62" s="15" t="s">
        <v>27</v>
      </c>
      <c r="B62" s="22">
        <v>851</v>
      </c>
      <c r="C62" s="16" t="s">
        <v>18</v>
      </c>
      <c r="D62" s="16" t="s">
        <v>20</v>
      </c>
      <c r="E62" s="23" t="s">
        <v>63</v>
      </c>
      <c r="F62" s="18" t="s">
        <v>28</v>
      </c>
      <c r="G62" s="24">
        <f t="shared" si="25"/>
        <v>0</v>
      </c>
      <c r="H62" s="20">
        <v>0</v>
      </c>
      <c r="I62" s="20">
        <v>0</v>
      </c>
    </row>
    <row r="63" spans="1:9" ht="32.25" hidden="1" customHeight="1" x14ac:dyDescent="0.25">
      <c r="A63" s="15" t="s">
        <v>29</v>
      </c>
      <c r="B63" s="22">
        <v>851</v>
      </c>
      <c r="C63" s="16" t="s">
        <v>18</v>
      </c>
      <c r="D63" s="16" t="s">
        <v>20</v>
      </c>
      <c r="E63" s="23" t="s">
        <v>63</v>
      </c>
      <c r="F63" s="18" t="s">
        <v>30</v>
      </c>
      <c r="G63" s="24"/>
      <c r="H63" s="20">
        <v>0</v>
      </c>
      <c r="I63" s="20">
        <v>0</v>
      </c>
    </row>
    <row r="64" spans="1:9" ht="62.25" hidden="1" customHeight="1" x14ac:dyDescent="0.25">
      <c r="A64" s="27" t="s">
        <v>64</v>
      </c>
      <c r="B64" s="22">
        <v>851</v>
      </c>
      <c r="C64" s="16" t="s">
        <v>18</v>
      </c>
      <c r="D64" s="16" t="s">
        <v>20</v>
      </c>
      <c r="E64" s="23" t="s">
        <v>65</v>
      </c>
      <c r="F64" s="18"/>
      <c r="G64" s="24">
        <f t="shared" si="25"/>
        <v>0</v>
      </c>
      <c r="H64" s="20">
        <v>0</v>
      </c>
      <c r="I64" s="20">
        <v>0</v>
      </c>
    </row>
    <row r="65" spans="1:9" ht="32.25" hidden="1" customHeight="1" x14ac:dyDescent="0.25">
      <c r="A65" s="15" t="s">
        <v>27</v>
      </c>
      <c r="B65" s="22">
        <v>851</v>
      </c>
      <c r="C65" s="16" t="s">
        <v>18</v>
      </c>
      <c r="D65" s="16" t="s">
        <v>20</v>
      </c>
      <c r="E65" s="23" t="s">
        <v>65</v>
      </c>
      <c r="F65" s="18" t="s">
        <v>28</v>
      </c>
      <c r="G65" s="24">
        <f t="shared" si="25"/>
        <v>0</v>
      </c>
      <c r="H65" s="20">
        <v>0</v>
      </c>
      <c r="I65" s="20">
        <v>0</v>
      </c>
    </row>
    <row r="66" spans="1:9" ht="32.25" hidden="1" customHeight="1" x14ac:dyDescent="0.25">
      <c r="A66" s="15" t="s">
        <v>29</v>
      </c>
      <c r="B66" s="22">
        <v>851</v>
      </c>
      <c r="C66" s="16" t="s">
        <v>18</v>
      </c>
      <c r="D66" s="16" t="s">
        <v>20</v>
      </c>
      <c r="E66" s="23" t="s">
        <v>65</v>
      </c>
      <c r="F66" s="18" t="s">
        <v>30</v>
      </c>
      <c r="G66" s="24"/>
      <c r="H66" s="20">
        <v>0</v>
      </c>
      <c r="I66" s="20">
        <v>0</v>
      </c>
    </row>
    <row r="67" spans="1:9" ht="101.25" hidden="1" customHeight="1" x14ac:dyDescent="0.25">
      <c r="A67" s="27" t="s">
        <v>66</v>
      </c>
      <c r="B67" s="22">
        <v>851</v>
      </c>
      <c r="C67" s="16" t="s">
        <v>18</v>
      </c>
      <c r="D67" s="16" t="s">
        <v>20</v>
      </c>
      <c r="E67" s="23" t="s">
        <v>67</v>
      </c>
      <c r="F67" s="18"/>
      <c r="G67" s="24">
        <f t="shared" si="25"/>
        <v>0</v>
      </c>
      <c r="H67" s="20">
        <v>0</v>
      </c>
      <c r="I67" s="20">
        <v>0</v>
      </c>
    </row>
    <row r="68" spans="1:9" ht="32.25" hidden="1" customHeight="1" x14ac:dyDescent="0.25">
      <c r="A68" s="15" t="s">
        <v>27</v>
      </c>
      <c r="B68" s="22">
        <v>851</v>
      </c>
      <c r="C68" s="16" t="s">
        <v>18</v>
      </c>
      <c r="D68" s="16" t="s">
        <v>20</v>
      </c>
      <c r="E68" s="23" t="s">
        <v>67</v>
      </c>
      <c r="F68" s="18" t="s">
        <v>28</v>
      </c>
      <c r="G68" s="24">
        <f t="shared" si="25"/>
        <v>0</v>
      </c>
      <c r="H68" s="20">
        <v>0</v>
      </c>
      <c r="I68" s="20">
        <v>0</v>
      </c>
    </row>
    <row r="69" spans="1:9" ht="32.25" hidden="1" customHeight="1" x14ac:dyDescent="0.25">
      <c r="A69" s="15" t="s">
        <v>29</v>
      </c>
      <c r="B69" s="22">
        <v>851</v>
      </c>
      <c r="C69" s="16" t="s">
        <v>18</v>
      </c>
      <c r="D69" s="16" t="s">
        <v>20</v>
      </c>
      <c r="E69" s="23" t="s">
        <v>67</v>
      </c>
      <c r="F69" s="18" t="s">
        <v>30</v>
      </c>
      <c r="G69" s="24"/>
      <c r="H69" s="20">
        <v>0</v>
      </c>
      <c r="I69" s="20">
        <v>0</v>
      </c>
    </row>
    <row r="70" spans="1:9" ht="90.75" hidden="1" customHeight="1" x14ac:dyDescent="0.25">
      <c r="A70" s="27" t="s">
        <v>68</v>
      </c>
      <c r="B70" s="22">
        <v>851</v>
      </c>
      <c r="C70" s="16" t="s">
        <v>18</v>
      </c>
      <c r="D70" s="16" t="s">
        <v>20</v>
      </c>
      <c r="E70" s="23" t="s">
        <v>69</v>
      </c>
      <c r="F70" s="18"/>
      <c r="G70" s="24">
        <f t="shared" si="25"/>
        <v>0</v>
      </c>
      <c r="H70" s="20">
        <v>0</v>
      </c>
      <c r="I70" s="20">
        <v>0</v>
      </c>
    </row>
    <row r="71" spans="1:9" ht="32.25" hidden="1" customHeight="1" x14ac:dyDescent="0.25">
      <c r="A71" s="15" t="s">
        <v>27</v>
      </c>
      <c r="B71" s="22">
        <v>851</v>
      </c>
      <c r="C71" s="16" t="s">
        <v>18</v>
      </c>
      <c r="D71" s="16" t="s">
        <v>20</v>
      </c>
      <c r="E71" s="23" t="s">
        <v>69</v>
      </c>
      <c r="F71" s="18" t="s">
        <v>28</v>
      </c>
      <c r="G71" s="24">
        <f t="shared" si="25"/>
        <v>0</v>
      </c>
      <c r="H71" s="20">
        <v>0</v>
      </c>
      <c r="I71" s="20">
        <v>0</v>
      </c>
    </row>
    <row r="72" spans="1:9" ht="32.25" hidden="1" customHeight="1" x14ac:dyDescent="0.25">
      <c r="A72" s="15" t="s">
        <v>29</v>
      </c>
      <c r="B72" s="22">
        <v>851</v>
      </c>
      <c r="C72" s="16" t="s">
        <v>18</v>
      </c>
      <c r="D72" s="16" t="s">
        <v>20</v>
      </c>
      <c r="E72" s="23" t="s">
        <v>69</v>
      </c>
      <c r="F72" s="18" t="s">
        <v>30</v>
      </c>
      <c r="G72" s="24"/>
      <c r="H72" s="20">
        <v>0</v>
      </c>
      <c r="I72" s="20">
        <v>0</v>
      </c>
    </row>
    <row r="73" spans="1:9" ht="32.25" hidden="1" customHeight="1" x14ac:dyDescent="0.25">
      <c r="A73" s="15" t="s">
        <v>70</v>
      </c>
      <c r="B73" s="22">
        <v>851</v>
      </c>
      <c r="C73" s="16" t="s">
        <v>18</v>
      </c>
      <c r="D73" s="16" t="s">
        <v>20</v>
      </c>
      <c r="E73" s="28" t="s">
        <v>71</v>
      </c>
      <c r="F73" s="18"/>
      <c r="G73" s="24">
        <f t="shared" ref="G73:G74" si="26">G74</f>
        <v>0</v>
      </c>
      <c r="H73" s="20">
        <v>0</v>
      </c>
      <c r="I73" s="20">
        <v>0</v>
      </c>
    </row>
    <row r="74" spans="1:9" ht="32.25" hidden="1" customHeight="1" x14ac:dyDescent="0.25">
      <c r="A74" s="15" t="s">
        <v>23</v>
      </c>
      <c r="B74" s="22">
        <v>851</v>
      </c>
      <c r="C74" s="16" t="s">
        <v>18</v>
      </c>
      <c r="D74" s="16" t="s">
        <v>20</v>
      </c>
      <c r="E74" s="28" t="s">
        <v>71</v>
      </c>
      <c r="F74" s="18" t="s">
        <v>24</v>
      </c>
      <c r="G74" s="24">
        <f t="shared" si="26"/>
        <v>0</v>
      </c>
      <c r="H74" s="20">
        <v>0</v>
      </c>
      <c r="I74" s="20">
        <v>0</v>
      </c>
    </row>
    <row r="75" spans="1:9" ht="32.25" hidden="1" customHeight="1" x14ac:dyDescent="0.25">
      <c r="A75" s="15" t="s">
        <v>25</v>
      </c>
      <c r="B75" s="22">
        <v>851</v>
      </c>
      <c r="C75" s="16" t="s">
        <v>18</v>
      </c>
      <c r="D75" s="16" t="s">
        <v>20</v>
      </c>
      <c r="E75" s="28" t="s">
        <v>71</v>
      </c>
      <c r="F75" s="18" t="s">
        <v>26</v>
      </c>
      <c r="G75" s="24"/>
      <c r="H75" s="20">
        <v>0</v>
      </c>
      <c r="I75" s="20">
        <v>0</v>
      </c>
    </row>
    <row r="76" spans="1:9" ht="17.25" hidden="1" customHeight="1" x14ac:dyDescent="0.25">
      <c r="A76" s="21" t="s">
        <v>72</v>
      </c>
      <c r="B76" s="22">
        <v>851</v>
      </c>
      <c r="C76" s="16" t="s">
        <v>18</v>
      </c>
      <c r="D76" s="16" t="s">
        <v>73</v>
      </c>
      <c r="E76" s="23" t="s">
        <v>16</v>
      </c>
      <c r="F76" s="18"/>
      <c r="G76" s="24">
        <f t="shared" ref="G76:G78" si="27">G77</f>
        <v>0</v>
      </c>
      <c r="H76" s="20">
        <v>0</v>
      </c>
      <c r="I76" s="20">
        <v>0</v>
      </c>
    </row>
    <row r="77" spans="1:9" ht="74.25" hidden="1" customHeight="1" x14ac:dyDescent="0.25">
      <c r="A77" s="15" t="s">
        <v>74</v>
      </c>
      <c r="B77" s="22">
        <v>851</v>
      </c>
      <c r="C77" s="16" t="s">
        <v>18</v>
      </c>
      <c r="D77" s="16" t="s">
        <v>73</v>
      </c>
      <c r="E77" s="23" t="s">
        <v>75</v>
      </c>
      <c r="F77" s="18"/>
      <c r="G77" s="24">
        <f t="shared" si="27"/>
        <v>0</v>
      </c>
      <c r="H77" s="20">
        <v>0</v>
      </c>
      <c r="I77" s="20">
        <v>0</v>
      </c>
    </row>
    <row r="78" spans="1:9" ht="32.25" hidden="1" customHeight="1" x14ac:dyDescent="0.25">
      <c r="A78" s="15" t="s">
        <v>27</v>
      </c>
      <c r="B78" s="22">
        <v>851</v>
      </c>
      <c r="C78" s="16" t="s">
        <v>18</v>
      </c>
      <c r="D78" s="16" t="s">
        <v>73</v>
      </c>
      <c r="E78" s="23" t="s">
        <v>75</v>
      </c>
      <c r="F78" s="18" t="s">
        <v>28</v>
      </c>
      <c r="G78" s="24">
        <f t="shared" si="27"/>
        <v>0</v>
      </c>
      <c r="H78" s="20">
        <v>0</v>
      </c>
      <c r="I78" s="20">
        <v>0</v>
      </c>
    </row>
    <row r="79" spans="1:9" ht="32.25" hidden="1" customHeight="1" x14ac:dyDescent="0.25">
      <c r="A79" s="15" t="s">
        <v>29</v>
      </c>
      <c r="B79" s="22">
        <v>851</v>
      </c>
      <c r="C79" s="16" t="s">
        <v>18</v>
      </c>
      <c r="D79" s="16" t="s">
        <v>73</v>
      </c>
      <c r="E79" s="23" t="s">
        <v>75</v>
      </c>
      <c r="F79" s="18" t="s">
        <v>30</v>
      </c>
      <c r="G79" s="24"/>
      <c r="H79" s="20">
        <v>0</v>
      </c>
      <c r="I79" s="20">
        <v>0</v>
      </c>
    </row>
    <row r="80" spans="1:9" ht="18" customHeight="1" x14ac:dyDescent="0.25">
      <c r="A80" s="21" t="s">
        <v>76</v>
      </c>
      <c r="B80" s="22">
        <v>851</v>
      </c>
      <c r="C80" s="16" t="s">
        <v>18</v>
      </c>
      <c r="D80" s="16" t="s">
        <v>77</v>
      </c>
      <c r="E80" s="23" t="s">
        <v>16</v>
      </c>
      <c r="F80" s="18"/>
      <c r="G80" s="24">
        <f t="shared" ref="G80" si="28">G84+G81+G87+G90</f>
        <v>-245864.9</v>
      </c>
      <c r="H80" s="20">
        <v>0</v>
      </c>
      <c r="I80" s="20">
        <v>0</v>
      </c>
    </row>
    <row r="81" spans="1:9" ht="38.25" hidden="1" customHeight="1" x14ac:dyDescent="0.25">
      <c r="A81" s="15" t="s">
        <v>78</v>
      </c>
      <c r="B81" s="22">
        <v>851</v>
      </c>
      <c r="C81" s="16" t="s">
        <v>18</v>
      </c>
      <c r="D81" s="22" t="s">
        <v>77</v>
      </c>
      <c r="E81" s="23" t="s">
        <v>79</v>
      </c>
      <c r="F81" s="18"/>
      <c r="G81" s="24">
        <f t="shared" ref="G81:G82" si="29">G82</f>
        <v>0</v>
      </c>
      <c r="H81" s="20">
        <v>0</v>
      </c>
      <c r="I81" s="20">
        <v>0</v>
      </c>
    </row>
    <row r="82" spans="1:9" ht="32.25" hidden="1" customHeight="1" x14ac:dyDescent="0.25">
      <c r="A82" s="15" t="s">
        <v>27</v>
      </c>
      <c r="B82" s="22">
        <v>851</v>
      </c>
      <c r="C82" s="16" t="s">
        <v>18</v>
      </c>
      <c r="D82" s="22" t="s">
        <v>77</v>
      </c>
      <c r="E82" s="23" t="s">
        <v>79</v>
      </c>
      <c r="F82" s="18" t="s">
        <v>28</v>
      </c>
      <c r="G82" s="24">
        <f t="shared" si="29"/>
        <v>0</v>
      </c>
      <c r="H82" s="20">
        <v>0</v>
      </c>
      <c r="I82" s="20">
        <v>0</v>
      </c>
    </row>
    <row r="83" spans="1:9" ht="32.25" hidden="1" customHeight="1" x14ac:dyDescent="0.25">
      <c r="A83" s="15" t="s">
        <v>29</v>
      </c>
      <c r="B83" s="22">
        <v>851</v>
      </c>
      <c r="C83" s="16" t="s">
        <v>18</v>
      </c>
      <c r="D83" s="22" t="s">
        <v>77</v>
      </c>
      <c r="E83" s="23" t="s">
        <v>79</v>
      </c>
      <c r="F83" s="18" t="s">
        <v>30</v>
      </c>
      <c r="G83" s="24"/>
      <c r="H83" s="20">
        <v>0</v>
      </c>
      <c r="I83" s="20">
        <v>0</v>
      </c>
    </row>
    <row r="84" spans="1:9" ht="32.25" customHeight="1" x14ac:dyDescent="0.25">
      <c r="A84" s="15" t="s">
        <v>80</v>
      </c>
      <c r="B84" s="22">
        <v>851</v>
      </c>
      <c r="C84" s="16" t="s">
        <v>45</v>
      </c>
      <c r="D84" s="22" t="s">
        <v>77</v>
      </c>
      <c r="E84" s="23" t="s">
        <v>81</v>
      </c>
      <c r="F84" s="18"/>
      <c r="G84" s="24">
        <f t="shared" ref="G84:G85" si="30">G85</f>
        <v>-49334.9</v>
      </c>
      <c r="H84" s="20">
        <v>0</v>
      </c>
      <c r="I84" s="20">
        <v>0</v>
      </c>
    </row>
    <row r="85" spans="1:9" ht="32.25" customHeight="1" x14ac:dyDescent="0.25">
      <c r="A85" s="15" t="s">
        <v>27</v>
      </c>
      <c r="B85" s="22">
        <v>851</v>
      </c>
      <c r="C85" s="16" t="s">
        <v>18</v>
      </c>
      <c r="D85" s="16" t="s">
        <v>77</v>
      </c>
      <c r="E85" s="23" t="s">
        <v>81</v>
      </c>
      <c r="F85" s="18" t="s">
        <v>28</v>
      </c>
      <c r="G85" s="24">
        <f t="shared" si="30"/>
        <v>-49334.9</v>
      </c>
      <c r="H85" s="20">
        <v>0</v>
      </c>
      <c r="I85" s="20">
        <v>0</v>
      </c>
    </row>
    <row r="86" spans="1:9" ht="32.25" customHeight="1" x14ac:dyDescent="0.25">
      <c r="A86" s="15" t="s">
        <v>29</v>
      </c>
      <c r="B86" s="22">
        <v>851</v>
      </c>
      <c r="C86" s="16" t="s">
        <v>18</v>
      </c>
      <c r="D86" s="16" t="s">
        <v>77</v>
      </c>
      <c r="E86" s="23" t="s">
        <v>81</v>
      </c>
      <c r="F86" s="18" t="s">
        <v>30</v>
      </c>
      <c r="G86" s="24">
        <v>-49334.9</v>
      </c>
      <c r="H86" s="20">
        <v>0</v>
      </c>
      <c r="I86" s="20">
        <v>0</v>
      </c>
    </row>
    <row r="87" spans="1:9" ht="47.25" customHeight="1" x14ac:dyDescent="0.25">
      <c r="A87" s="15" t="s">
        <v>82</v>
      </c>
      <c r="B87" s="22" t="s">
        <v>83</v>
      </c>
      <c r="C87" s="16" t="s">
        <v>18</v>
      </c>
      <c r="D87" s="16" t="s">
        <v>77</v>
      </c>
      <c r="E87" s="23" t="s">
        <v>84</v>
      </c>
      <c r="F87" s="18"/>
      <c r="G87" s="24">
        <f t="shared" ref="G87:G88" si="31">G88</f>
        <v>84470</v>
      </c>
      <c r="H87" s="20">
        <v>0</v>
      </c>
      <c r="I87" s="20">
        <v>0</v>
      </c>
    </row>
    <row r="88" spans="1:9" ht="32.25" customHeight="1" x14ac:dyDescent="0.25">
      <c r="A88" s="15" t="s">
        <v>27</v>
      </c>
      <c r="B88" s="22">
        <v>851</v>
      </c>
      <c r="C88" s="16" t="s">
        <v>18</v>
      </c>
      <c r="D88" s="16" t="s">
        <v>77</v>
      </c>
      <c r="E88" s="23" t="s">
        <v>84</v>
      </c>
      <c r="F88" s="18" t="s">
        <v>28</v>
      </c>
      <c r="G88" s="24">
        <f t="shared" si="31"/>
        <v>84470</v>
      </c>
      <c r="H88" s="20">
        <v>0</v>
      </c>
      <c r="I88" s="20">
        <v>0</v>
      </c>
    </row>
    <row r="89" spans="1:9" ht="32.25" customHeight="1" x14ac:dyDescent="0.25">
      <c r="A89" s="15" t="s">
        <v>29</v>
      </c>
      <c r="B89" s="22">
        <v>851</v>
      </c>
      <c r="C89" s="16" t="s">
        <v>18</v>
      </c>
      <c r="D89" s="16" t="s">
        <v>77</v>
      </c>
      <c r="E89" s="23" t="s">
        <v>84</v>
      </c>
      <c r="F89" s="18" t="s">
        <v>30</v>
      </c>
      <c r="G89" s="24">
        <v>84470</v>
      </c>
      <c r="H89" s="20">
        <v>0</v>
      </c>
      <c r="I89" s="20">
        <v>0</v>
      </c>
    </row>
    <row r="90" spans="1:9" s="1" customFormat="1" ht="33" customHeight="1" x14ac:dyDescent="0.25">
      <c r="A90" s="15" t="s">
        <v>85</v>
      </c>
      <c r="B90" s="22">
        <v>851</v>
      </c>
      <c r="C90" s="22" t="s">
        <v>18</v>
      </c>
      <c r="D90" s="22" t="s">
        <v>77</v>
      </c>
      <c r="E90" s="23" t="s">
        <v>86</v>
      </c>
      <c r="F90" s="25"/>
      <c r="G90" s="24">
        <f t="shared" ref="G90:G91" si="32">G91</f>
        <v>-281000</v>
      </c>
      <c r="H90" s="20">
        <v>0</v>
      </c>
      <c r="I90" s="20">
        <v>0</v>
      </c>
    </row>
    <row r="91" spans="1:9" ht="32.25" customHeight="1" x14ac:dyDescent="0.25">
      <c r="A91" s="15" t="s">
        <v>87</v>
      </c>
      <c r="B91" s="22">
        <v>851</v>
      </c>
      <c r="C91" s="16" t="s">
        <v>18</v>
      </c>
      <c r="D91" s="16" t="s">
        <v>77</v>
      </c>
      <c r="E91" s="23" t="s">
        <v>86</v>
      </c>
      <c r="F91" s="18">
        <v>600</v>
      </c>
      <c r="G91" s="24">
        <f t="shared" si="32"/>
        <v>-281000</v>
      </c>
      <c r="H91" s="20">
        <v>0</v>
      </c>
      <c r="I91" s="20">
        <v>0</v>
      </c>
    </row>
    <row r="92" spans="1:9" ht="18" customHeight="1" x14ac:dyDescent="0.25">
      <c r="A92" s="15" t="s">
        <v>88</v>
      </c>
      <c r="B92" s="22">
        <v>851</v>
      </c>
      <c r="C92" s="16" t="s">
        <v>18</v>
      </c>
      <c r="D92" s="16" t="s">
        <v>77</v>
      </c>
      <c r="E92" s="23" t="s">
        <v>86</v>
      </c>
      <c r="F92" s="18">
        <v>610</v>
      </c>
      <c r="G92" s="24">
        <v>-281000</v>
      </c>
      <c r="H92" s="20">
        <v>0</v>
      </c>
      <c r="I92" s="20">
        <v>0</v>
      </c>
    </row>
    <row r="93" spans="1:9" ht="22.5" hidden="1" customHeight="1" x14ac:dyDescent="0.25">
      <c r="A93" s="21" t="s">
        <v>89</v>
      </c>
      <c r="B93" s="16">
        <v>851</v>
      </c>
      <c r="C93" s="16" t="s">
        <v>90</v>
      </c>
      <c r="D93" s="16"/>
      <c r="E93" s="23" t="s">
        <v>16</v>
      </c>
      <c r="F93" s="18"/>
      <c r="G93" s="24">
        <f t="shared" ref="G93:G94" si="33">G94</f>
        <v>0</v>
      </c>
      <c r="H93" s="20">
        <v>0</v>
      </c>
      <c r="I93" s="20">
        <v>0</v>
      </c>
    </row>
    <row r="94" spans="1:9" s="29" customFormat="1" ht="32.25" hidden="1" customHeight="1" x14ac:dyDescent="0.25">
      <c r="A94" s="21" t="s">
        <v>91</v>
      </c>
      <c r="B94" s="16">
        <v>851</v>
      </c>
      <c r="C94" s="16" t="s">
        <v>90</v>
      </c>
      <c r="D94" s="16" t="s">
        <v>92</v>
      </c>
      <c r="E94" s="23" t="s">
        <v>16</v>
      </c>
      <c r="F94" s="18"/>
      <c r="G94" s="24">
        <f t="shared" si="33"/>
        <v>0</v>
      </c>
      <c r="H94" s="20">
        <v>0</v>
      </c>
      <c r="I94" s="20">
        <v>0</v>
      </c>
    </row>
    <row r="95" spans="1:9" s="1" customFormat="1" ht="57.75" hidden="1" customHeight="1" x14ac:dyDescent="0.25">
      <c r="A95" s="15" t="s">
        <v>93</v>
      </c>
      <c r="B95" s="16">
        <v>851</v>
      </c>
      <c r="C95" s="22" t="s">
        <v>90</v>
      </c>
      <c r="D95" s="22" t="s">
        <v>92</v>
      </c>
      <c r="E95" s="23" t="s">
        <v>94</v>
      </c>
      <c r="F95" s="25" t="s">
        <v>16</v>
      </c>
      <c r="G95" s="24">
        <f t="shared" ref="G95" si="34">G96+G98+G100</f>
        <v>0</v>
      </c>
      <c r="H95" s="20">
        <v>0</v>
      </c>
      <c r="I95" s="20">
        <v>0</v>
      </c>
    </row>
    <row r="96" spans="1:9" ht="79.5" customHeight="1" x14ac:dyDescent="0.25">
      <c r="A96" s="15" t="s">
        <v>23</v>
      </c>
      <c r="B96" s="22">
        <v>851</v>
      </c>
      <c r="C96" s="16" t="s">
        <v>90</v>
      </c>
      <c r="D96" s="16" t="s">
        <v>92</v>
      </c>
      <c r="E96" s="23" t="s">
        <v>94</v>
      </c>
      <c r="F96" s="18" t="s">
        <v>24</v>
      </c>
      <c r="G96" s="24">
        <f t="shared" ref="G96" si="35">G97</f>
        <v>2268.5</v>
      </c>
      <c r="H96" s="20">
        <v>0</v>
      </c>
      <c r="I96" s="20">
        <v>0</v>
      </c>
    </row>
    <row r="97" spans="1:9" ht="32.25" customHeight="1" x14ac:dyDescent="0.25">
      <c r="A97" s="15" t="s">
        <v>25</v>
      </c>
      <c r="B97" s="22">
        <v>851</v>
      </c>
      <c r="C97" s="16" t="s">
        <v>90</v>
      </c>
      <c r="D97" s="16" t="s">
        <v>92</v>
      </c>
      <c r="E97" s="23" t="s">
        <v>94</v>
      </c>
      <c r="F97" s="18" t="s">
        <v>26</v>
      </c>
      <c r="G97" s="24">
        <v>2268.5</v>
      </c>
      <c r="H97" s="20">
        <v>0</v>
      </c>
      <c r="I97" s="20">
        <v>0</v>
      </c>
    </row>
    <row r="98" spans="1:9" ht="32.25" customHeight="1" x14ac:dyDescent="0.25">
      <c r="A98" s="15" t="s">
        <v>27</v>
      </c>
      <c r="B98" s="22">
        <v>851</v>
      </c>
      <c r="C98" s="16" t="s">
        <v>90</v>
      </c>
      <c r="D98" s="16" t="s">
        <v>92</v>
      </c>
      <c r="E98" s="23" t="s">
        <v>94</v>
      </c>
      <c r="F98" s="18" t="s">
        <v>28</v>
      </c>
      <c r="G98" s="24">
        <f t="shared" ref="G98" si="36">G99</f>
        <v>-2268.5</v>
      </c>
      <c r="H98" s="20">
        <v>0</v>
      </c>
      <c r="I98" s="20">
        <v>0</v>
      </c>
    </row>
    <row r="99" spans="1:9" ht="32.25" customHeight="1" x14ac:dyDescent="0.25">
      <c r="A99" s="15" t="s">
        <v>29</v>
      </c>
      <c r="B99" s="22">
        <v>851</v>
      </c>
      <c r="C99" s="16" t="s">
        <v>90</v>
      </c>
      <c r="D99" s="16" t="s">
        <v>92</v>
      </c>
      <c r="E99" s="23" t="s">
        <v>94</v>
      </c>
      <c r="F99" s="18" t="s">
        <v>30</v>
      </c>
      <c r="G99" s="24">
        <v>-2268.5</v>
      </c>
      <c r="H99" s="20">
        <v>0</v>
      </c>
      <c r="I99" s="20">
        <v>0</v>
      </c>
    </row>
    <row r="100" spans="1:9" ht="32.25" hidden="1" customHeight="1" x14ac:dyDescent="0.25">
      <c r="A100" s="15" t="s">
        <v>35</v>
      </c>
      <c r="B100" s="22">
        <v>851</v>
      </c>
      <c r="C100" s="22" t="s">
        <v>90</v>
      </c>
      <c r="D100" s="22" t="s">
        <v>92</v>
      </c>
      <c r="E100" s="23" t="s">
        <v>94</v>
      </c>
      <c r="F100" s="25" t="s">
        <v>36</v>
      </c>
      <c r="G100" s="24">
        <f t="shared" ref="G100" si="37">G101</f>
        <v>0</v>
      </c>
      <c r="H100" s="20">
        <v>0</v>
      </c>
      <c r="I100" s="20">
        <v>0</v>
      </c>
    </row>
    <row r="101" spans="1:9" ht="29.25" hidden="1" customHeight="1" x14ac:dyDescent="0.25">
      <c r="A101" s="15" t="s">
        <v>37</v>
      </c>
      <c r="B101" s="22">
        <v>851</v>
      </c>
      <c r="C101" s="22" t="s">
        <v>90</v>
      </c>
      <c r="D101" s="22" t="s">
        <v>92</v>
      </c>
      <c r="E101" s="23" t="s">
        <v>94</v>
      </c>
      <c r="F101" s="25" t="s">
        <v>38</v>
      </c>
      <c r="G101" s="24"/>
      <c r="H101" s="20">
        <v>0</v>
      </c>
      <c r="I101" s="20">
        <v>0</v>
      </c>
    </row>
    <row r="102" spans="1:9" ht="32.25" customHeight="1" x14ac:dyDescent="0.25">
      <c r="A102" s="21" t="s">
        <v>95</v>
      </c>
      <c r="B102" s="22">
        <v>851</v>
      </c>
      <c r="C102" s="16" t="s">
        <v>92</v>
      </c>
      <c r="D102" s="16"/>
      <c r="E102" s="23" t="s">
        <v>16</v>
      </c>
      <c r="F102" s="18"/>
      <c r="G102" s="24">
        <f t="shared" ref="G102" si="38">G103</f>
        <v>81107.899999999994</v>
      </c>
      <c r="H102" s="20">
        <v>0</v>
      </c>
      <c r="I102" s="20">
        <v>0</v>
      </c>
    </row>
    <row r="103" spans="1:9" ht="47.25" customHeight="1" x14ac:dyDescent="0.25">
      <c r="A103" s="21" t="s">
        <v>96</v>
      </c>
      <c r="B103" s="22">
        <v>851</v>
      </c>
      <c r="C103" s="16" t="s">
        <v>92</v>
      </c>
      <c r="D103" s="16" t="s">
        <v>97</v>
      </c>
      <c r="E103" s="23" t="s">
        <v>16</v>
      </c>
      <c r="F103" s="18"/>
      <c r="G103" s="24">
        <f t="shared" ref="G103" si="39">G104+G111</f>
        <v>81107.899999999994</v>
      </c>
      <c r="H103" s="20">
        <v>0</v>
      </c>
      <c r="I103" s="20">
        <v>0</v>
      </c>
    </row>
    <row r="104" spans="1:9" ht="19.5" customHeight="1" x14ac:dyDescent="0.25">
      <c r="A104" s="15" t="s">
        <v>98</v>
      </c>
      <c r="B104" s="22">
        <v>851</v>
      </c>
      <c r="C104" s="16" t="s">
        <v>92</v>
      </c>
      <c r="D104" s="16" t="s">
        <v>97</v>
      </c>
      <c r="E104" s="23" t="s">
        <v>99</v>
      </c>
      <c r="F104" s="18"/>
      <c r="G104" s="24">
        <f t="shared" ref="G104" si="40">G105+G107+G109</f>
        <v>-5692.1000000000022</v>
      </c>
      <c r="H104" s="20">
        <v>0</v>
      </c>
      <c r="I104" s="20">
        <v>0</v>
      </c>
    </row>
    <row r="105" spans="1:9" ht="78" customHeight="1" x14ac:dyDescent="0.25">
      <c r="A105" s="15" t="s">
        <v>23</v>
      </c>
      <c r="B105" s="22">
        <v>851</v>
      </c>
      <c r="C105" s="16" t="s">
        <v>92</v>
      </c>
      <c r="D105" s="22" t="s">
        <v>97</v>
      </c>
      <c r="E105" s="23" t="s">
        <v>99</v>
      </c>
      <c r="F105" s="18" t="s">
        <v>24</v>
      </c>
      <c r="G105" s="24">
        <f t="shared" ref="G105" si="41">G106</f>
        <v>-37934.33</v>
      </c>
      <c r="H105" s="20">
        <v>0</v>
      </c>
      <c r="I105" s="20">
        <v>0</v>
      </c>
    </row>
    <row r="106" spans="1:9" ht="18" customHeight="1" x14ac:dyDescent="0.25">
      <c r="A106" s="15" t="s">
        <v>100</v>
      </c>
      <c r="B106" s="22">
        <v>851</v>
      </c>
      <c r="C106" s="16" t="s">
        <v>92</v>
      </c>
      <c r="D106" s="22" t="s">
        <v>97</v>
      </c>
      <c r="E106" s="23" t="s">
        <v>99</v>
      </c>
      <c r="F106" s="18" t="s">
        <v>101</v>
      </c>
      <c r="G106" s="24">
        <v>-37934.33</v>
      </c>
      <c r="H106" s="20">
        <v>0</v>
      </c>
      <c r="I106" s="20">
        <v>0</v>
      </c>
    </row>
    <row r="107" spans="1:9" ht="32.25" customHeight="1" x14ac:dyDescent="0.25">
      <c r="A107" s="15" t="s">
        <v>27</v>
      </c>
      <c r="B107" s="22">
        <v>851</v>
      </c>
      <c r="C107" s="16" t="s">
        <v>92</v>
      </c>
      <c r="D107" s="22" t="s">
        <v>97</v>
      </c>
      <c r="E107" s="23" t="s">
        <v>99</v>
      </c>
      <c r="F107" s="18" t="s">
        <v>28</v>
      </c>
      <c r="G107" s="24">
        <f t="shared" ref="G107" si="42">G108</f>
        <v>32242.23</v>
      </c>
      <c r="H107" s="20">
        <v>0</v>
      </c>
      <c r="I107" s="20">
        <v>0</v>
      </c>
    </row>
    <row r="108" spans="1:9" ht="32.25" customHeight="1" x14ac:dyDescent="0.25">
      <c r="A108" s="15" t="s">
        <v>29</v>
      </c>
      <c r="B108" s="22">
        <v>851</v>
      </c>
      <c r="C108" s="16" t="s">
        <v>92</v>
      </c>
      <c r="D108" s="22" t="s">
        <v>97</v>
      </c>
      <c r="E108" s="23" t="s">
        <v>99</v>
      </c>
      <c r="F108" s="18" t="s">
        <v>30</v>
      </c>
      <c r="G108" s="24">
        <v>32242.23</v>
      </c>
      <c r="H108" s="20">
        <v>0</v>
      </c>
      <c r="I108" s="20">
        <v>0</v>
      </c>
    </row>
    <row r="109" spans="1:9" ht="32.25" hidden="1" customHeight="1" x14ac:dyDescent="0.25">
      <c r="A109" s="15" t="s">
        <v>48</v>
      </c>
      <c r="B109" s="22">
        <v>851</v>
      </c>
      <c r="C109" s="16" t="s">
        <v>92</v>
      </c>
      <c r="D109" s="22" t="s">
        <v>97</v>
      </c>
      <c r="E109" s="23" t="s">
        <v>99</v>
      </c>
      <c r="F109" s="18" t="s">
        <v>49</v>
      </c>
      <c r="G109" s="24">
        <f t="shared" ref="G109" si="43">G110</f>
        <v>0</v>
      </c>
      <c r="H109" s="20">
        <v>0</v>
      </c>
      <c r="I109" s="20">
        <v>0</v>
      </c>
    </row>
    <row r="110" spans="1:9" ht="32.25" hidden="1" customHeight="1" x14ac:dyDescent="0.25">
      <c r="A110" s="15" t="s">
        <v>50</v>
      </c>
      <c r="B110" s="22">
        <v>851</v>
      </c>
      <c r="C110" s="16" t="s">
        <v>92</v>
      </c>
      <c r="D110" s="22" t="s">
        <v>97</v>
      </c>
      <c r="E110" s="23" t="s">
        <v>99</v>
      </c>
      <c r="F110" s="18" t="s">
        <v>51</v>
      </c>
      <c r="G110" s="24"/>
      <c r="H110" s="20">
        <v>0</v>
      </c>
      <c r="I110" s="20">
        <v>0</v>
      </c>
    </row>
    <row r="111" spans="1:9" ht="47.25" customHeight="1" x14ac:dyDescent="0.25">
      <c r="A111" s="15" t="s">
        <v>102</v>
      </c>
      <c r="B111" s="22">
        <v>851</v>
      </c>
      <c r="C111" s="16" t="s">
        <v>92</v>
      </c>
      <c r="D111" s="16" t="s">
        <v>97</v>
      </c>
      <c r="E111" s="23" t="s">
        <v>103</v>
      </c>
      <c r="F111" s="18"/>
      <c r="G111" s="24">
        <f t="shared" ref="G111:G112" si="44">G112</f>
        <v>86800</v>
      </c>
      <c r="H111" s="20">
        <v>0</v>
      </c>
      <c r="I111" s="20">
        <v>0</v>
      </c>
    </row>
    <row r="112" spans="1:9" ht="32.25" customHeight="1" x14ac:dyDescent="0.25">
      <c r="A112" s="15" t="s">
        <v>27</v>
      </c>
      <c r="B112" s="22">
        <v>851</v>
      </c>
      <c r="C112" s="16" t="s">
        <v>92</v>
      </c>
      <c r="D112" s="22" t="s">
        <v>97</v>
      </c>
      <c r="E112" s="23" t="s">
        <v>103</v>
      </c>
      <c r="F112" s="18" t="s">
        <v>28</v>
      </c>
      <c r="G112" s="24">
        <f t="shared" si="44"/>
        <v>86800</v>
      </c>
      <c r="H112" s="20">
        <v>0</v>
      </c>
      <c r="I112" s="20">
        <v>0</v>
      </c>
    </row>
    <row r="113" spans="1:9" ht="32.25" customHeight="1" x14ac:dyDescent="0.25">
      <c r="A113" s="15" t="s">
        <v>29</v>
      </c>
      <c r="B113" s="22">
        <v>851</v>
      </c>
      <c r="C113" s="16" t="s">
        <v>92</v>
      </c>
      <c r="D113" s="22" t="s">
        <v>97</v>
      </c>
      <c r="E113" s="23" t="s">
        <v>103</v>
      </c>
      <c r="F113" s="18" t="s">
        <v>30</v>
      </c>
      <c r="G113" s="24">
        <v>86800</v>
      </c>
      <c r="H113" s="20">
        <v>0</v>
      </c>
      <c r="I113" s="20">
        <v>0</v>
      </c>
    </row>
    <row r="114" spans="1:9" ht="18" customHeight="1" x14ac:dyDescent="0.25">
      <c r="A114" s="21" t="s">
        <v>104</v>
      </c>
      <c r="B114" s="22">
        <v>851</v>
      </c>
      <c r="C114" s="16" t="s">
        <v>20</v>
      </c>
      <c r="D114" s="16"/>
      <c r="E114" s="23" t="s">
        <v>16</v>
      </c>
      <c r="F114" s="18"/>
      <c r="G114" s="24">
        <f t="shared" ref="G114" si="45">G115+G119+G132+G136</f>
        <v>136642</v>
      </c>
      <c r="H114" s="20">
        <v>0</v>
      </c>
      <c r="I114" s="20">
        <v>0</v>
      </c>
    </row>
    <row r="115" spans="1:9" ht="32.25" hidden="1" customHeight="1" x14ac:dyDescent="0.25">
      <c r="A115" s="21" t="s">
        <v>105</v>
      </c>
      <c r="B115" s="22">
        <v>851</v>
      </c>
      <c r="C115" s="16" t="s">
        <v>20</v>
      </c>
      <c r="D115" s="16" t="s">
        <v>73</v>
      </c>
      <c r="E115" s="23"/>
      <c r="F115" s="18"/>
      <c r="G115" s="24">
        <f t="shared" ref="G115:G117" si="46">G116</f>
        <v>0</v>
      </c>
      <c r="H115" s="20">
        <v>0</v>
      </c>
      <c r="I115" s="20">
        <v>0</v>
      </c>
    </row>
    <row r="116" spans="1:9" ht="74.25" hidden="1" customHeight="1" x14ac:dyDescent="0.25">
      <c r="A116" s="15" t="s">
        <v>106</v>
      </c>
      <c r="B116" s="22">
        <v>851</v>
      </c>
      <c r="C116" s="16" t="s">
        <v>20</v>
      </c>
      <c r="D116" s="16" t="s">
        <v>73</v>
      </c>
      <c r="E116" s="23" t="s">
        <v>107</v>
      </c>
      <c r="F116" s="18"/>
      <c r="G116" s="24">
        <f t="shared" si="46"/>
        <v>0</v>
      </c>
      <c r="H116" s="20">
        <v>0</v>
      </c>
      <c r="I116" s="20">
        <v>0</v>
      </c>
    </row>
    <row r="117" spans="1:9" ht="32.25" hidden="1" customHeight="1" x14ac:dyDescent="0.25">
      <c r="A117" s="15" t="s">
        <v>27</v>
      </c>
      <c r="B117" s="22">
        <v>851</v>
      </c>
      <c r="C117" s="16" t="s">
        <v>20</v>
      </c>
      <c r="D117" s="16" t="s">
        <v>73</v>
      </c>
      <c r="E117" s="23" t="s">
        <v>107</v>
      </c>
      <c r="F117" s="18" t="s">
        <v>28</v>
      </c>
      <c r="G117" s="24">
        <f t="shared" si="46"/>
        <v>0</v>
      </c>
      <c r="H117" s="20">
        <v>0</v>
      </c>
      <c r="I117" s="20">
        <v>0</v>
      </c>
    </row>
    <row r="118" spans="1:9" ht="32.25" hidden="1" customHeight="1" x14ac:dyDescent="0.25">
      <c r="A118" s="15" t="s">
        <v>29</v>
      </c>
      <c r="B118" s="22">
        <v>851</v>
      </c>
      <c r="C118" s="16" t="s">
        <v>20</v>
      </c>
      <c r="D118" s="16" t="s">
        <v>73</v>
      </c>
      <c r="E118" s="23" t="s">
        <v>107</v>
      </c>
      <c r="F118" s="18" t="s">
        <v>30</v>
      </c>
      <c r="G118" s="24"/>
      <c r="H118" s="20">
        <v>0</v>
      </c>
      <c r="I118" s="20">
        <v>0</v>
      </c>
    </row>
    <row r="119" spans="1:9" ht="17.25" customHeight="1" x14ac:dyDescent="0.25">
      <c r="A119" s="21" t="s">
        <v>108</v>
      </c>
      <c r="B119" s="22">
        <v>851</v>
      </c>
      <c r="C119" s="16" t="s">
        <v>20</v>
      </c>
      <c r="D119" s="16" t="s">
        <v>109</v>
      </c>
      <c r="E119" s="23" t="s">
        <v>16</v>
      </c>
      <c r="F119" s="18"/>
      <c r="G119" s="24">
        <f t="shared" ref="G119" si="47">G120+G123+G126+G129</f>
        <v>136642</v>
      </c>
      <c r="H119" s="20">
        <v>0</v>
      </c>
      <c r="I119" s="20">
        <v>0</v>
      </c>
    </row>
    <row r="120" spans="1:9" ht="32.25" hidden="1" customHeight="1" x14ac:dyDescent="0.25">
      <c r="A120" s="26" t="s">
        <v>110</v>
      </c>
      <c r="B120" s="22">
        <v>851</v>
      </c>
      <c r="C120" s="16" t="s">
        <v>20</v>
      </c>
      <c r="D120" s="16" t="s">
        <v>109</v>
      </c>
      <c r="E120" s="23" t="s">
        <v>111</v>
      </c>
      <c r="F120" s="18"/>
      <c r="G120" s="30">
        <f>G121</f>
        <v>0</v>
      </c>
      <c r="H120" s="20">
        <v>0</v>
      </c>
      <c r="I120" s="20">
        <v>0</v>
      </c>
    </row>
    <row r="121" spans="1:9" ht="32.25" hidden="1" customHeight="1" x14ac:dyDescent="0.25">
      <c r="A121" s="27" t="s">
        <v>27</v>
      </c>
      <c r="B121" s="22">
        <v>851</v>
      </c>
      <c r="C121" s="16" t="s">
        <v>20</v>
      </c>
      <c r="D121" s="16" t="s">
        <v>109</v>
      </c>
      <c r="E121" s="23" t="s">
        <v>111</v>
      </c>
      <c r="F121" s="18" t="s">
        <v>28</v>
      </c>
      <c r="G121" s="30">
        <f>G122</f>
        <v>0</v>
      </c>
      <c r="H121" s="20">
        <v>0</v>
      </c>
      <c r="I121" s="20">
        <v>0</v>
      </c>
    </row>
    <row r="122" spans="1:9" ht="32.25" hidden="1" customHeight="1" x14ac:dyDescent="0.25">
      <c r="A122" s="27" t="s">
        <v>29</v>
      </c>
      <c r="B122" s="22">
        <v>851</v>
      </c>
      <c r="C122" s="16" t="s">
        <v>20</v>
      </c>
      <c r="D122" s="16" t="s">
        <v>109</v>
      </c>
      <c r="E122" s="23" t="s">
        <v>111</v>
      </c>
      <c r="F122" s="18" t="s">
        <v>30</v>
      </c>
      <c r="G122" s="30"/>
      <c r="H122" s="20">
        <v>0</v>
      </c>
      <c r="I122" s="20">
        <v>0</v>
      </c>
    </row>
    <row r="123" spans="1:9" ht="107.25" hidden="1" customHeight="1" x14ac:dyDescent="0.25">
      <c r="A123" s="15" t="s">
        <v>112</v>
      </c>
      <c r="B123" s="22">
        <v>851</v>
      </c>
      <c r="C123" s="16" t="s">
        <v>20</v>
      </c>
      <c r="D123" s="16" t="s">
        <v>109</v>
      </c>
      <c r="E123" s="23" t="s">
        <v>113</v>
      </c>
      <c r="F123" s="18"/>
      <c r="G123" s="24">
        <f t="shared" ref="G123:G124" si="48">G124</f>
        <v>0</v>
      </c>
      <c r="H123" s="20">
        <v>0</v>
      </c>
      <c r="I123" s="20">
        <v>0</v>
      </c>
    </row>
    <row r="124" spans="1:9" ht="32.25" hidden="1" customHeight="1" x14ac:dyDescent="0.25">
      <c r="A124" s="15" t="s">
        <v>48</v>
      </c>
      <c r="B124" s="22">
        <v>851</v>
      </c>
      <c r="C124" s="16" t="s">
        <v>20</v>
      </c>
      <c r="D124" s="16" t="s">
        <v>109</v>
      </c>
      <c r="E124" s="23" t="s">
        <v>113</v>
      </c>
      <c r="F124" s="18" t="s">
        <v>49</v>
      </c>
      <c r="G124" s="24">
        <f t="shared" si="48"/>
        <v>0</v>
      </c>
      <c r="H124" s="20">
        <v>0</v>
      </c>
      <c r="I124" s="20">
        <v>0</v>
      </c>
    </row>
    <row r="125" spans="1:9" ht="32.25" hidden="1" customHeight="1" x14ac:dyDescent="0.25">
      <c r="A125" s="15" t="s">
        <v>114</v>
      </c>
      <c r="B125" s="22">
        <v>851</v>
      </c>
      <c r="C125" s="16" t="s">
        <v>20</v>
      </c>
      <c r="D125" s="16" t="s">
        <v>109</v>
      </c>
      <c r="E125" s="23" t="s">
        <v>113</v>
      </c>
      <c r="F125" s="18" t="s">
        <v>115</v>
      </c>
      <c r="G125" s="24"/>
      <c r="H125" s="20">
        <v>0</v>
      </c>
      <c r="I125" s="20">
        <v>0</v>
      </c>
    </row>
    <row r="126" spans="1:9" ht="32.25" customHeight="1" x14ac:dyDescent="0.25">
      <c r="A126" s="15" t="s">
        <v>116</v>
      </c>
      <c r="B126" s="22">
        <v>851</v>
      </c>
      <c r="C126" s="16" t="s">
        <v>20</v>
      </c>
      <c r="D126" s="16" t="s">
        <v>109</v>
      </c>
      <c r="E126" s="23" t="s">
        <v>117</v>
      </c>
      <c r="F126" s="18"/>
      <c r="G126" s="24">
        <f t="shared" ref="G126:G127" si="49">G127</f>
        <v>125000</v>
      </c>
      <c r="H126" s="20">
        <v>0</v>
      </c>
      <c r="I126" s="20">
        <v>0</v>
      </c>
    </row>
    <row r="127" spans="1:9" ht="32.25" customHeight="1" x14ac:dyDescent="0.25">
      <c r="A127" s="27" t="s">
        <v>27</v>
      </c>
      <c r="B127" s="22">
        <v>851</v>
      </c>
      <c r="C127" s="16" t="s">
        <v>20</v>
      </c>
      <c r="D127" s="16" t="s">
        <v>109</v>
      </c>
      <c r="E127" s="23" t="s">
        <v>117</v>
      </c>
      <c r="F127" s="18" t="s">
        <v>28</v>
      </c>
      <c r="G127" s="24">
        <f t="shared" si="49"/>
        <v>125000</v>
      </c>
      <c r="H127" s="20">
        <v>0</v>
      </c>
      <c r="I127" s="20">
        <v>0</v>
      </c>
    </row>
    <row r="128" spans="1:9" ht="32.25" customHeight="1" x14ac:dyDescent="0.25">
      <c r="A128" s="27" t="s">
        <v>29</v>
      </c>
      <c r="B128" s="22">
        <v>851</v>
      </c>
      <c r="C128" s="16" t="s">
        <v>20</v>
      </c>
      <c r="D128" s="16" t="s">
        <v>109</v>
      </c>
      <c r="E128" s="23" t="s">
        <v>117</v>
      </c>
      <c r="F128" s="18" t="s">
        <v>30</v>
      </c>
      <c r="G128" s="24">
        <v>125000</v>
      </c>
      <c r="H128" s="20">
        <v>0</v>
      </c>
      <c r="I128" s="20">
        <v>0</v>
      </c>
    </row>
    <row r="129" spans="1:9" ht="18" customHeight="1" x14ac:dyDescent="0.25">
      <c r="A129" s="15" t="s">
        <v>118</v>
      </c>
      <c r="B129" s="22">
        <v>851</v>
      </c>
      <c r="C129" s="16" t="s">
        <v>20</v>
      </c>
      <c r="D129" s="16" t="s">
        <v>109</v>
      </c>
      <c r="E129" s="23" t="s">
        <v>119</v>
      </c>
      <c r="F129" s="18"/>
      <c r="G129" s="24">
        <f t="shared" ref="G129:G130" si="50">G130</f>
        <v>11642</v>
      </c>
      <c r="H129" s="20">
        <v>0</v>
      </c>
      <c r="I129" s="20">
        <v>0</v>
      </c>
    </row>
    <row r="130" spans="1:9" ht="19.5" customHeight="1" x14ac:dyDescent="0.25">
      <c r="A130" s="15" t="s">
        <v>48</v>
      </c>
      <c r="B130" s="22">
        <v>851</v>
      </c>
      <c r="C130" s="16" t="s">
        <v>20</v>
      </c>
      <c r="D130" s="16" t="s">
        <v>109</v>
      </c>
      <c r="E130" s="23" t="s">
        <v>119</v>
      </c>
      <c r="F130" s="18" t="s">
        <v>49</v>
      </c>
      <c r="G130" s="24">
        <f t="shared" si="50"/>
        <v>11642</v>
      </c>
      <c r="H130" s="20">
        <v>0</v>
      </c>
      <c r="I130" s="20">
        <v>0</v>
      </c>
    </row>
    <row r="131" spans="1:9" ht="19.5" customHeight="1" x14ac:dyDescent="0.25">
      <c r="A131" s="15" t="s">
        <v>50</v>
      </c>
      <c r="B131" s="22">
        <v>851</v>
      </c>
      <c r="C131" s="16" t="s">
        <v>20</v>
      </c>
      <c r="D131" s="16" t="s">
        <v>109</v>
      </c>
      <c r="E131" s="23" t="s">
        <v>119</v>
      </c>
      <c r="F131" s="18" t="s">
        <v>51</v>
      </c>
      <c r="G131" s="24">
        <v>11642</v>
      </c>
      <c r="H131" s="20">
        <v>0</v>
      </c>
      <c r="I131" s="20">
        <v>0</v>
      </c>
    </row>
    <row r="132" spans="1:9" ht="32.25" hidden="1" customHeight="1" x14ac:dyDescent="0.25">
      <c r="A132" s="21" t="s">
        <v>120</v>
      </c>
      <c r="B132" s="22">
        <v>851</v>
      </c>
      <c r="C132" s="16" t="s">
        <v>20</v>
      </c>
      <c r="D132" s="16" t="s">
        <v>121</v>
      </c>
      <c r="E132" s="23" t="s">
        <v>16</v>
      </c>
      <c r="F132" s="18"/>
      <c r="G132" s="24">
        <f t="shared" ref="G132:G134" si="51">G133</f>
        <v>0</v>
      </c>
      <c r="H132" s="20">
        <v>0</v>
      </c>
      <c r="I132" s="20">
        <v>0</v>
      </c>
    </row>
    <row r="133" spans="1:9" ht="34.5" hidden="1" customHeight="1" x14ac:dyDescent="0.25">
      <c r="A133" s="15" t="s">
        <v>122</v>
      </c>
      <c r="B133" s="22">
        <v>851</v>
      </c>
      <c r="C133" s="22" t="s">
        <v>20</v>
      </c>
      <c r="D133" s="22" t="s">
        <v>121</v>
      </c>
      <c r="E133" s="23" t="s">
        <v>123</v>
      </c>
      <c r="F133" s="25"/>
      <c r="G133" s="24">
        <f t="shared" si="51"/>
        <v>0</v>
      </c>
      <c r="H133" s="20">
        <v>0</v>
      </c>
      <c r="I133" s="20">
        <v>0</v>
      </c>
    </row>
    <row r="134" spans="1:9" ht="32.25" hidden="1" customHeight="1" x14ac:dyDescent="0.25">
      <c r="A134" s="15" t="s">
        <v>35</v>
      </c>
      <c r="B134" s="22">
        <v>851</v>
      </c>
      <c r="C134" s="22" t="s">
        <v>20</v>
      </c>
      <c r="D134" s="22" t="s">
        <v>121</v>
      </c>
      <c r="E134" s="23" t="s">
        <v>123</v>
      </c>
      <c r="F134" s="18" t="s">
        <v>36</v>
      </c>
      <c r="G134" s="24">
        <f t="shared" si="51"/>
        <v>0</v>
      </c>
      <c r="H134" s="20">
        <v>0</v>
      </c>
      <c r="I134" s="20">
        <v>0</v>
      </c>
    </row>
    <row r="135" spans="1:9" ht="32.25" hidden="1" customHeight="1" x14ac:dyDescent="0.25">
      <c r="A135" s="15" t="s">
        <v>124</v>
      </c>
      <c r="B135" s="22">
        <v>851</v>
      </c>
      <c r="C135" s="22" t="s">
        <v>20</v>
      </c>
      <c r="D135" s="22" t="s">
        <v>121</v>
      </c>
      <c r="E135" s="23" t="s">
        <v>123</v>
      </c>
      <c r="F135" s="18" t="s">
        <v>125</v>
      </c>
      <c r="G135" s="24"/>
      <c r="H135" s="20">
        <v>0</v>
      </c>
      <c r="I135" s="20">
        <v>0</v>
      </c>
    </row>
    <row r="136" spans="1:9" ht="32.25" hidden="1" customHeight="1" x14ac:dyDescent="0.25">
      <c r="A136" s="21" t="s">
        <v>126</v>
      </c>
      <c r="B136" s="22">
        <v>851</v>
      </c>
      <c r="C136" s="16" t="s">
        <v>20</v>
      </c>
      <c r="D136" s="16" t="s">
        <v>127</v>
      </c>
      <c r="E136" s="23" t="s">
        <v>16</v>
      </c>
      <c r="F136" s="18"/>
      <c r="G136" s="24">
        <f t="shared" ref="G136:G138" si="52">G137</f>
        <v>0</v>
      </c>
      <c r="H136" s="20">
        <v>0</v>
      </c>
      <c r="I136" s="20">
        <v>0</v>
      </c>
    </row>
    <row r="137" spans="1:9" ht="32.25" hidden="1" customHeight="1" x14ac:dyDescent="0.25">
      <c r="A137" s="15" t="s">
        <v>128</v>
      </c>
      <c r="B137" s="22">
        <v>851</v>
      </c>
      <c r="C137" s="22" t="s">
        <v>20</v>
      </c>
      <c r="D137" s="22" t="s">
        <v>127</v>
      </c>
      <c r="E137" s="23" t="s">
        <v>129</v>
      </c>
      <c r="F137" s="18"/>
      <c r="G137" s="24">
        <f t="shared" si="52"/>
        <v>0</v>
      </c>
      <c r="H137" s="20">
        <v>0</v>
      </c>
      <c r="I137" s="20">
        <v>0</v>
      </c>
    </row>
    <row r="138" spans="1:9" ht="32.25" hidden="1" customHeight="1" x14ac:dyDescent="0.25">
      <c r="A138" s="15" t="s">
        <v>27</v>
      </c>
      <c r="B138" s="22">
        <v>851</v>
      </c>
      <c r="C138" s="22" t="s">
        <v>20</v>
      </c>
      <c r="D138" s="22" t="s">
        <v>127</v>
      </c>
      <c r="E138" s="23" t="s">
        <v>129</v>
      </c>
      <c r="F138" s="18" t="s">
        <v>28</v>
      </c>
      <c r="G138" s="24">
        <f t="shared" si="52"/>
        <v>0</v>
      </c>
      <c r="H138" s="20">
        <v>0</v>
      </c>
      <c r="I138" s="20">
        <v>0</v>
      </c>
    </row>
    <row r="139" spans="1:9" ht="32.25" hidden="1" customHeight="1" x14ac:dyDescent="0.25">
      <c r="A139" s="15" t="s">
        <v>29</v>
      </c>
      <c r="B139" s="22">
        <v>851</v>
      </c>
      <c r="C139" s="22" t="s">
        <v>20</v>
      </c>
      <c r="D139" s="22" t="s">
        <v>127</v>
      </c>
      <c r="E139" s="23" t="s">
        <v>129</v>
      </c>
      <c r="F139" s="18" t="s">
        <v>30</v>
      </c>
      <c r="G139" s="24"/>
      <c r="H139" s="20">
        <v>0</v>
      </c>
      <c r="I139" s="20">
        <v>0</v>
      </c>
    </row>
    <row r="140" spans="1:9" ht="19.5" customHeight="1" x14ac:dyDescent="0.25">
      <c r="A140" s="21" t="s">
        <v>130</v>
      </c>
      <c r="B140" s="22">
        <v>851</v>
      </c>
      <c r="C140" s="22" t="s">
        <v>73</v>
      </c>
      <c r="D140" s="22"/>
      <c r="E140" s="23" t="s">
        <v>16</v>
      </c>
      <c r="F140" s="18"/>
      <c r="G140" s="24">
        <f t="shared" ref="G140" si="53">G141+G154+G164+G168</f>
        <v>-309319.03000000003</v>
      </c>
      <c r="H140" s="20">
        <v>0</v>
      </c>
      <c r="I140" s="20">
        <v>0</v>
      </c>
    </row>
    <row r="141" spans="1:9" ht="18.75" customHeight="1" x14ac:dyDescent="0.25">
      <c r="A141" s="21" t="s">
        <v>131</v>
      </c>
      <c r="B141" s="22">
        <v>851</v>
      </c>
      <c r="C141" s="22" t="s">
        <v>73</v>
      </c>
      <c r="D141" s="22" t="s">
        <v>18</v>
      </c>
      <c r="E141" s="23" t="s">
        <v>16</v>
      </c>
      <c r="F141" s="18"/>
      <c r="G141" s="24">
        <f t="shared" ref="G141" si="54">G142+G145+G151</f>
        <v>90772.709999999992</v>
      </c>
      <c r="H141" s="20">
        <v>0</v>
      </c>
      <c r="I141" s="20">
        <v>0</v>
      </c>
    </row>
    <row r="142" spans="1:9" ht="45.75" customHeight="1" x14ac:dyDescent="0.25">
      <c r="A142" s="15" t="s">
        <v>132</v>
      </c>
      <c r="B142" s="22">
        <v>851</v>
      </c>
      <c r="C142" s="22" t="s">
        <v>73</v>
      </c>
      <c r="D142" s="22" t="s">
        <v>18</v>
      </c>
      <c r="E142" s="23" t="s">
        <v>133</v>
      </c>
      <c r="F142" s="18"/>
      <c r="G142" s="24">
        <f t="shared" ref="G142:G143" si="55">G143</f>
        <v>8357.9</v>
      </c>
      <c r="H142" s="20">
        <v>0</v>
      </c>
      <c r="I142" s="20">
        <v>0</v>
      </c>
    </row>
    <row r="143" spans="1:9" ht="32.25" customHeight="1" x14ac:dyDescent="0.25">
      <c r="A143" s="15" t="s">
        <v>27</v>
      </c>
      <c r="B143" s="22">
        <v>851</v>
      </c>
      <c r="C143" s="22" t="s">
        <v>73</v>
      </c>
      <c r="D143" s="22" t="s">
        <v>18</v>
      </c>
      <c r="E143" s="23" t="s">
        <v>133</v>
      </c>
      <c r="F143" s="18" t="s">
        <v>28</v>
      </c>
      <c r="G143" s="24">
        <f t="shared" si="55"/>
        <v>8357.9</v>
      </c>
      <c r="H143" s="20">
        <v>0</v>
      </c>
      <c r="I143" s="20">
        <v>0</v>
      </c>
    </row>
    <row r="144" spans="1:9" ht="32.25" customHeight="1" x14ac:dyDescent="0.25">
      <c r="A144" s="15" t="s">
        <v>29</v>
      </c>
      <c r="B144" s="22">
        <v>851</v>
      </c>
      <c r="C144" s="22" t="s">
        <v>73</v>
      </c>
      <c r="D144" s="22" t="s">
        <v>18</v>
      </c>
      <c r="E144" s="23" t="s">
        <v>133</v>
      </c>
      <c r="F144" s="18" t="s">
        <v>30</v>
      </c>
      <c r="G144" s="24">
        <v>8357.9</v>
      </c>
      <c r="H144" s="20">
        <v>0</v>
      </c>
      <c r="I144" s="20">
        <v>0</v>
      </c>
    </row>
    <row r="145" spans="1:9" ht="19.5" customHeight="1" x14ac:dyDescent="0.25">
      <c r="A145" s="21" t="s">
        <v>134</v>
      </c>
      <c r="B145" s="22">
        <v>851</v>
      </c>
      <c r="C145" s="22" t="s">
        <v>73</v>
      </c>
      <c r="D145" s="22" t="s">
        <v>18</v>
      </c>
      <c r="E145" s="23" t="s">
        <v>135</v>
      </c>
      <c r="F145" s="18"/>
      <c r="G145" s="24">
        <f t="shared" ref="G145" si="56">G146+G148</f>
        <v>82414.81</v>
      </c>
      <c r="H145" s="20">
        <v>0</v>
      </c>
      <c r="I145" s="20">
        <v>0</v>
      </c>
    </row>
    <row r="146" spans="1:9" ht="32.25" customHeight="1" x14ac:dyDescent="0.25">
      <c r="A146" s="15" t="s">
        <v>27</v>
      </c>
      <c r="B146" s="22">
        <v>851</v>
      </c>
      <c r="C146" s="22" t="s">
        <v>73</v>
      </c>
      <c r="D146" s="22" t="s">
        <v>18</v>
      </c>
      <c r="E146" s="23" t="s">
        <v>135</v>
      </c>
      <c r="F146" s="18" t="s">
        <v>28</v>
      </c>
      <c r="G146" s="24">
        <f>G147</f>
        <v>32338.13</v>
      </c>
      <c r="H146" s="20">
        <v>0</v>
      </c>
      <c r="I146" s="20">
        <v>0</v>
      </c>
    </row>
    <row r="147" spans="1:9" ht="32.25" customHeight="1" x14ac:dyDescent="0.25">
      <c r="A147" s="15" t="s">
        <v>29</v>
      </c>
      <c r="B147" s="22">
        <v>851</v>
      </c>
      <c r="C147" s="22" t="s">
        <v>73</v>
      </c>
      <c r="D147" s="22" t="s">
        <v>18</v>
      </c>
      <c r="E147" s="23" t="s">
        <v>135</v>
      </c>
      <c r="F147" s="18" t="s">
        <v>30</v>
      </c>
      <c r="G147" s="24">
        <v>32338.13</v>
      </c>
      <c r="H147" s="20">
        <v>0</v>
      </c>
      <c r="I147" s="20">
        <v>0</v>
      </c>
    </row>
    <row r="148" spans="1:9" ht="18" customHeight="1" x14ac:dyDescent="0.25">
      <c r="A148" s="15" t="s">
        <v>48</v>
      </c>
      <c r="B148" s="22">
        <v>851</v>
      </c>
      <c r="C148" s="22" t="s">
        <v>73</v>
      </c>
      <c r="D148" s="22" t="s">
        <v>18</v>
      </c>
      <c r="E148" s="23" t="s">
        <v>135</v>
      </c>
      <c r="F148" s="18" t="s">
        <v>49</v>
      </c>
      <c r="G148" s="24">
        <f t="shared" ref="G148" si="57">G149+G150</f>
        <v>50076.68</v>
      </c>
      <c r="H148" s="20">
        <v>0</v>
      </c>
      <c r="I148" s="20">
        <v>0</v>
      </c>
    </row>
    <row r="149" spans="1:9" ht="18" customHeight="1" x14ac:dyDescent="0.25">
      <c r="A149" s="15" t="s">
        <v>136</v>
      </c>
      <c r="B149" s="22">
        <v>851</v>
      </c>
      <c r="C149" s="22" t="s">
        <v>73</v>
      </c>
      <c r="D149" s="22" t="s">
        <v>18</v>
      </c>
      <c r="E149" s="23" t="s">
        <v>135</v>
      </c>
      <c r="F149" s="18" t="s">
        <v>137</v>
      </c>
      <c r="G149" s="24">
        <v>76.680000000000007</v>
      </c>
      <c r="H149" s="20">
        <v>0</v>
      </c>
      <c r="I149" s="20">
        <v>0</v>
      </c>
    </row>
    <row r="150" spans="1:9" ht="18" customHeight="1" x14ac:dyDescent="0.25">
      <c r="A150" s="15" t="s">
        <v>50</v>
      </c>
      <c r="B150" s="22">
        <v>851</v>
      </c>
      <c r="C150" s="22" t="s">
        <v>73</v>
      </c>
      <c r="D150" s="22" t="s">
        <v>18</v>
      </c>
      <c r="E150" s="23" t="s">
        <v>135</v>
      </c>
      <c r="F150" s="18" t="s">
        <v>51</v>
      </c>
      <c r="G150" s="24">
        <v>50000</v>
      </c>
      <c r="H150" s="20">
        <v>0</v>
      </c>
      <c r="I150" s="20">
        <v>0</v>
      </c>
    </row>
    <row r="151" spans="1:9" ht="100.5" hidden="1" customHeight="1" x14ac:dyDescent="0.25">
      <c r="A151" s="15" t="s">
        <v>138</v>
      </c>
      <c r="B151" s="22">
        <v>851</v>
      </c>
      <c r="C151" s="22" t="s">
        <v>73</v>
      </c>
      <c r="D151" s="22" t="s">
        <v>18</v>
      </c>
      <c r="E151" s="23" t="s">
        <v>139</v>
      </c>
      <c r="F151" s="18"/>
      <c r="G151" s="24">
        <f t="shared" ref="G151:G152" si="58">G152</f>
        <v>0</v>
      </c>
      <c r="H151" s="20">
        <v>0</v>
      </c>
      <c r="I151" s="20">
        <v>0</v>
      </c>
    </row>
    <row r="152" spans="1:9" ht="32.25" hidden="1" customHeight="1" x14ac:dyDescent="0.25">
      <c r="A152" s="15" t="s">
        <v>35</v>
      </c>
      <c r="B152" s="22">
        <v>851</v>
      </c>
      <c r="C152" s="22" t="s">
        <v>73</v>
      </c>
      <c r="D152" s="22" t="s">
        <v>18</v>
      </c>
      <c r="E152" s="23" t="s">
        <v>139</v>
      </c>
      <c r="F152" s="18" t="s">
        <v>36</v>
      </c>
      <c r="G152" s="24">
        <f t="shared" si="58"/>
        <v>0</v>
      </c>
      <c r="H152" s="20">
        <v>0</v>
      </c>
      <c r="I152" s="20">
        <v>0</v>
      </c>
    </row>
    <row r="153" spans="1:9" ht="32.25" hidden="1" customHeight="1" x14ac:dyDescent="0.25">
      <c r="A153" s="15" t="s">
        <v>124</v>
      </c>
      <c r="B153" s="22">
        <v>851</v>
      </c>
      <c r="C153" s="22" t="s">
        <v>73</v>
      </c>
      <c r="D153" s="22" t="s">
        <v>18</v>
      </c>
      <c r="E153" s="23" t="s">
        <v>139</v>
      </c>
      <c r="F153" s="18" t="s">
        <v>125</v>
      </c>
      <c r="G153" s="24"/>
      <c r="H153" s="20">
        <v>0</v>
      </c>
      <c r="I153" s="20">
        <v>0</v>
      </c>
    </row>
    <row r="154" spans="1:9" ht="18" customHeight="1" x14ac:dyDescent="0.25">
      <c r="A154" s="31" t="s">
        <v>140</v>
      </c>
      <c r="B154" s="32">
        <v>851</v>
      </c>
      <c r="C154" s="32" t="s">
        <v>73</v>
      </c>
      <c r="D154" s="32" t="s">
        <v>90</v>
      </c>
      <c r="E154" s="33" t="s">
        <v>16</v>
      </c>
      <c r="F154" s="34"/>
      <c r="G154" s="24">
        <f t="shared" ref="G154" si="59">G155+G158+G161</f>
        <v>-400091.74</v>
      </c>
      <c r="H154" s="20">
        <v>0</v>
      </c>
      <c r="I154" s="20">
        <v>0</v>
      </c>
    </row>
    <row r="155" spans="1:9" ht="32.25" customHeight="1" x14ac:dyDescent="0.25">
      <c r="A155" s="26" t="s">
        <v>141</v>
      </c>
      <c r="B155" s="22">
        <v>851</v>
      </c>
      <c r="C155" s="22" t="s">
        <v>73</v>
      </c>
      <c r="D155" s="22" t="s">
        <v>90</v>
      </c>
      <c r="E155" s="22" t="s">
        <v>142</v>
      </c>
      <c r="F155" s="18"/>
      <c r="G155" s="24">
        <f t="shared" ref="G155:G156" si="60">G156</f>
        <v>-400091.74</v>
      </c>
      <c r="H155" s="20">
        <v>0</v>
      </c>
      <c r="I155" s="20">
        <v>0</v>
      </c>
    </row>
    <row r="156" spans="1:9" ht="32.25" customHeight="1" x14ac:dyDescent="0.25">
      <c r="A156" s="27" t="s">
        <v>143</v>
      </c>
      <c r="B156" s="22">
        <v>851</v>
      </c>
      <c r="C156" s="22" t="s">
        <v>73</v>
      </c>
      <c r="D156" s="22" t="s">
        <v>90</v>
      </c>
      <c r="E156" s="22" t="s">
        <v>142</v>
      </c>
      <c r="F156" s="18" t="s">
        <v>144</v>
      </c>
      <c r="G156" s="24">
        <f t="shared" si="60"/>
        <v>-400091.74</v>
      </c>
      <c r="H156" s="20">
        <v>0</v>
      </c>
      <c r="I156" s="20">
        <v>0</v>
      </c>
    </row>
    <row r="157" spans="1:9" ht="18" customHeight="1" x14ac:dyDescent="0.25">
      <c r="A157" s="27" t="s">
        <v>145</v>
      </c>
      <c r="B157" s="22">
        <v>851</v>
      </c>
      <c r="C157" s="22" t="s">
        <v>73</v>
      </c>
      <c r="D157" s="22" t="s">
        <v>90</v>
      </c>
      <c r="E157" s="22" t="s">
        <v>142</v>
      </c>
      <c r="F157" s="18" t="s">
        <v>146</v>
      </c>
      <c r="G157" s="24">
        <v>-400091.74</v>
      </c>
      <c r="H157" s="20">
        <v>0</v>
      </c>
      <c r="I157" s="20">
        <v>0</v>
      </c>
    </row>
    <row r="158" spans="1:9" ht="32.25" hidden="1" customHeight="1" x14ac:dyDescent="0.25">
      <c r="A158" s="35" t="s">
        <v>147</v>
      </c>
      <c r="B158" s="22">
        <v>851</v>
      </c>
      <c r="C158" s="22" t="s">
        <v>73</v>
      </c>
      <c r="D158" s="22" t="s">
        <v>90</v>
      </c>
      <c r="E158" s="22" t="s">
        <v>148</v>
      </c>
      <c r="F158" s="18"/>
      <c r="G158" s="24">
        <f t="shared" ref="G158:G162" si="61">G159</f>
        <v>0</v>
      </c>
      <c r="H158" s="20">
        <v>0</v>
      </c>
      <c r="I158" s="20">
        <v>0</v>
      </c>
    </row>
    <row r="159" spans="1:9" ht="32.25" hidden="1" customHeight="1" x14ac:dyDescent="0.25">
      <c r="A159" s="27" t="s">
        <v>27</v>
      </c>
      <c r="B159" s="22">
        <v>851</v>
      </c>
      <c r="C159" s="22" t="s">
        <v>73</v>
      </c>
      <c r="D159" s="22" t="s">
        <v>90</v>
      </c>
      <c r="E159" s="22" t="s">
        <v>148</v>
      </c>
      <c r="F159" s="18" t="s">
        <v>28</v>
      </c>
      <c r="G159" s="24">
        <f t="shared" si="61"/>
        <v>0</v>
      </c>
      <c r="H159" s="20">
        <v>0</v>
      </c>
      <c r="I159" s="20">
        <v>0</v>
      </c>
    </row>
    <row r="160" spans="1:9" ht="32.25" hidden="1" customHeight="1" x14ac:dyDescent="0.25">
      <c r="A160" s="27" t="s">
        <v>29</v>
      </c>
      <c r="B160" s="22">
        <v>851</v>
      </c>
      <c r="C160" s="22" t="s">
        <v>73</v>
      </c>
      <c r="D160" s="22" t="s">
        <v>90</v>
      </c>
      <c r="E160" s="22" t="s">
        <v>148</v>
      </c>
      <c r="F160" s="18" t="s">
        <v>30</v>
      </c>
      <c r="G160" s="24"/>
      <c r="H160" s="20">
        <v>0</v>
      </c>
      <c r="I160" s="20">
        <v>0</v>
      </c>
    </row>
    <row r="161" spans="1:9" ht="42.75" hidden="1" customHeight="1" x14ac:dyDescent="0.25">
      <c r="A161" s="36" t="s">
        <v>149</v>
      </c>
      <c r="B161" s="14">
        <v>851</v>
      </c>
      <c r="C161" s="13" t="s">
        <v>73</v>
      </c>
      <c r="D161" s="13" t="s">
        <v>90</v>
      </c>
      <c r="E161" s="13" t="s">
        <v>150</v>
      </c>
      <c r="F161" s="37"/>
      <c r="G161" s="24">
        <f t="shared" si="61"/>
        <v>0</v>
      </c>
      <c r="H161" s="20">
        <v>0</v>
      </c>
      <c r="I161" s="20">
        <v>0</v>
      </c>
    </row>
    <row r="162" spans="1:9" ht="47.25" hidden="1" customHeight="1" x14ac:dyDescent="0.25">
      <c r="A162" s="38" t="s">
        <v>143</v>
      </c>
      <c r="B162" s="14">
        <v>851</v>
      </c>
      <c r="C162" s="13" t="s">
        <v>73</v>
      </c>
      <c r="D162" s="13" t="s">
        <v>90</v>
      </c>
      <c r="E162" s="22" t="s">
        <v>150</v>
      </c>
      <c r="F162" s="37" t="s">
        <v>144</v>
      </c>
      <c r="G162" s="24">
        <f t="shared" si="61"/>
        <v>0</v>
      </c>
      <c r="H162" s="20">
        <v>0</v>
      </c>
      <c r="I162" s="20">
        <v>0</v>
      </c>
    </row>
    <row r="163" spans="1:9" ht="32.25" hidden="1" customHeight="1" x14ac:dyDescent="0.25">
      <c r="A163" s="38" t="s">
        <v>145</v>
      </c>
      <c r="B163" s="14">
        <v>851</v>
      </c>
      <c r="C163" s="13" t="s">
        <v>73</v>
      </c>
      <c r="D163" s="13" t="s">
        <v>90</v>
      </c>
      <c r="E163" s="22" t="s">
        <v>150</v>
      </c>
      <c r="F163" s="37" t="s">
        <v>146</v>
      </c>
      <c r="G163" s="24"/>
      <c r="H163" s="20">
        <v>0</v>
      </c>
      <c r="I163" s="20">
        <v>0</v>
      </c>
    </row>
    <row r="164" spans="1:9" ht="32.25" hidden="1" customHeight="1" x14ac:dyDescent="0.25">
      <c r="A164" s="21" t="s">
        <v>151</v>
      </c>
      <c r="B164" s="22">
        <v>851</v>
      </c>
      <c r="C164" s="22" t="s">
        <v>73</v>
      </c>
      <c r="D164" s="22" t="s">
        <v>92</v>
      </c>
      <c r="E164" s="23" t="s">
        <v>16</v>
      </c>
      <c r="F164" s="18"/>
      <c r="G164" s="24">
        <f t="shared" ref="G164:G166" si="62">G165</f>
        <v>0</v>
      </c>
      <c r="H164" s="20">
        <v>0</v>
      </c>
      <c r="I164" s="20">
        <v>0</v>
      </c>
    </row>
    <row r="165" spans="1:9" ht="32.25" hidden="1" customHeight="1" x14ac:dyDescent="0.25">
      <c r="A165" s="15" t="s">
        <v>152</v>
      </c>
      <c r="B165" s="22">
        <v>851</v>
      </c>
      <c r="C165" s="39" t="s">
        <v>73</v>
      </c>
      <c r="D165" s="16" t="s">
        <v>92</v>
      </c>
      <c r="E165" s="23" t="s">
        <v>153</v>
      </c>
      <c r="F165" s="18"/>
      <c r="G165" s="24">
        <f t="shared" si="62"/>
        <v>0</v>
      </c>
      <c r="H165" s="20">
        <v>0</v>
      </c>
      <c r="I165" s="20">
        <v>0</v>
      </c>
    </row>
    <row r="166" spans="1:9" ht="32.25" hidden="1" customHeight="1" x14ac:dyDescent="0.25">
      <c r="A166" s="15" t="s">
        <v>27</v>
      </c>
      <c r="B166" s="22">
        <v>851</v>
      </c>
      <c r="C166" s="39" t="s">
        <v>73</v>
      </c>
      <c r="D166" s="16" t="s">
        <v>92</v>
      </c>
      <c r="E166" s="23" t="s">
        <v>153</v>
      </c>
      <c r="F166" s="18" t="s">
        <v>28</v>
      </c>
      <c r="G166" s="24">
        <f t="shared" si="62"/>
        <v>0</v>
      </c>
      <c r="H166" s="20">
        <v>0</v>
      </c>
      <c r="I166" s="20">
        <v>0</v>
      </c>
    </row>
    <row r="167" spans="1:9" ht="32.25" hidden="1" customHeight="1" x14ac:dyDescent="0.25">
      <c r="A167" s="15" t="s">
        <v>29</v>
      </c>
      <c r="B167" s="22">
        <v>851</v>
      </c>
      <c r="C167" s="39" t="s">
        <v>73</v>
      </c>
      <c r="D167" s="16" t="s">
        <v>92</v>
      </c>
      <c r="E167" s="23" t="s">
        <v>153</v>
      </c>
      <c r="F167" s="18" t="s">
        <v>30</v>
      </c>
      <c r="G167" s="24"/>
      <c r="H167" s="20">
        <v>0</v>
      </c>
      <c r="I167" s="20">
        <v>0</v>
      </c>
    </row>
    <row r="168" spans="1:9" ht="32.25" hidden="1" customHeight="1" x14ac:dyDescent="0.25">
      <c r="A168" s="21" t="s">
        <v>154</v>
      </c>
      <c r="B168" s="22">
        <v>851</v>
      </c>
      <c r="C168" s="22" t="s">
        <v>73</v>
      </c>
      <c r="D168" s="22" t="s">
        <v>73</v>
      </c>
      <c r="E168" s="23" t="s">
        <v>16</v>
      </c>
      <c r="F168" s="18"/>
      <c r="G168" s="24">
        <f t="shared" ref="G168" si="63">G169+G172</f>
        <v>0</v>
      </c>
      <c r="H168" s="20">
        <v>0</v>
      </c>
      <c r="I168" s="20">
        <v>0</v>
      </c>
    </row>
    <row r="169" spans="1:9" ht="32.25" hidden="1" customHeight="1" x14ac:dyDescent="0.25">
      <c r="A169" s="36" t="s">
        <v>149</v>
      </c>
      <c r="B169" s="14">
        <v>851</v>
      </c>
      <c r="C169" s="13" t="s">
        <v>73</v>
      </c>
      <c r="D169" s="13" t="s">
        <v>73</v>
      </c>
      <c r="E169" s="13" t="s">
        <v>155</v>
      </c>
      <c r="F169" s="37"/>
      <c r="G169" s="24">
        <f t="shared" ref="G169:G170" si="64">G170</f>
        <v>0</v>
      </c>
      <c r="H169" s="20">
        <v>0</v>
      </c>
      <c r="I169" s="20">
        <v>0</v>
      </c>
    </row>
    <row r="170" spans="1:9" ht="32.25" hidden="1" customHeight="1" x14ac:dyDescent="0.25">
      <c r="A170" s="38" t="s">
        <v>143</v>
      </c>
      <c r="B170" s="14">
        <v>851</v>
      </c>
      <c r="C170" s="13" t="s">
        <v>73</v>
      </c>
      <c r="D170" s="13" t="s">
        <v>73</v>
      </c>
      <c r="E170" s="13" t="s">
        <v>155</v>
      </c>
      <c r="F170" s="37" t="s">
        <v>144</v>
      </c>
      <c r="G170" s="24">
        <f t="shared" si="64"/>
        <v>0</v>
      </c>
      <c r="H170" s="20">
        <v>0</v>
      </c>
      <c r="I170" s="20">
        <v>0</v>
      </c>
    </row>
    <row r="171" spans="1:9" ht="32.25" hidden="1" customHeight="1" x14ac:dyDescent="0.25">
      <c r="A171" s="38" t="s">
        <v>145</v>
      </c>
      <c r="B171" s="14">
        <v>851</v>
      </c>
      <c r="C171" s="13" t="s">
        <v>73</v>
      </c>
      <c r="D171" s="13" t="s">
        <v>73</v>
      </c>
      <c r="E171" s="13" t="s">
        <v>155</v>
      </c>
      <c r="F171" s="37" t="s">
        <v>146</v>
      </c>
      <c r="G171" s="24"/>
      <c r="H171" s="20">
        <v>0</v>
      </c>
      <c r="I171" s="20">
        <v>0</v>
      </c>
    </row>
    <row r="172" spans="1:9" ht="51" hidden="1" customHeight="1" x14ac:dyDescent="0.25">
      <c r="A172" s="15" t="s">
        <v>156</v>
      </c>
      <c r="B172" s="22">
        <v>851</v>
      </c>
      <c r="C172" s="22" t="s">
        <v>73</v>
      </c>
      <c r="D172" s="22" t="s">
        <v>73</v>
      </c>
      <c r="E172" s="23" t="s">
        <v>157</v>
      </c>
      <c r="F172" s="18"/>
      <c r="G172" s="24">
        <f t="shared" ref="G172:G173" si="65">G173</f>
        <v>0</v>
      </c>
      <c r="H172" s="20">
        <v>0</v>
      </c>
      <c r="I172" s="20">
        <v>0</v>
      </c>
    </row>
    <row r="173" spans="1:9" ht="32.25" hidden="1" customHeight="1" x14ac:dyDescent="0.25">
      <c r="A173" s="15" t="s">
        <v>143</v>
      </c>
      <c r="B173" s="22">
        <v>851</v>
      </c>
      <c r="C173" s="22" t="s">
        <v>73</v>
      </c>
      <c r="D173" s="22" t="s">
        <v>73</v>
      </c>
      <c r="E173" s="23" t="s">
        <v>157</v>
      </c>
      <c r="F173" s="18" t="s">
        <v>144</v>
      </c>
      <c r="G173" s="24">
        <f t="shared" si="65"/>
        <v>0</v>
      </c>
      <c r="H173" s="20">
        <v>0</v>
      </c>
      <c r="I173" s="20">
        <v>0</v>
      </c>
    </row>
    <row r="174" spans="1:9" ht="32.25" hidden="1" customHeight="1" x14ac:dyDescent="0.25">
      <c r="A174" s="15" t="s">
        <v>145</v>
      </c>
      <c r="B174" s="22">
        <v>851</v>
      </c>
      <c r="C174" s="22" t="s">
        <v>73</v>
      </c>
      <c r="D174" s="22" t="s">
        <v>73</v>
      </c>
      <c r="E174" s="23" t="s">
        <v>157</v>
      </c>
      <c r="F174" s="18" t="s">
        <v>146</v>
      </c>
      <c r="G174" s="24"/>
      <c r="H174" s="20">
        <v>0</v>
      </c>
      <c r="I174" s="20">
        <v>0</v>
      </c>
    </row>
    <row r="175" spans="1:9" ht="32.25" hidden="1" customHeight="1" x14ac:dyDescent="0.25">
      <c r="A175" s="38" t="s">
        <v>158</v>
      </c>
      <c r="B175" s="22" t="s">
        <v>83</v>
      </c>
      <c r="C175" s="22" t="s">
        <v>159</v>
      </c>
      <c r="D175" s="22"/>
      <c r="E175" s="23"/>
      <c r="F175" s="18"/>
      <c r="G175" s="19">
        <f t="shared" ref="G175:G178" si="66">G176</f>
        <v>0</v>
      </c>
      <c r="H175" s="20">
        <v>0</v>
      </c>
      <c r="I175" s="20">
        <v>0</v>
      </c>
    </row>
    <row r="176" spans="1:9" ht="32.25" hidden="1" customHeight="1" x14ac:dyDescent="0.25">
      <c r="A176" s="38" t="s">
        <v>160</v>
      </c>
      <c r="B176" s="22" t="s">
        <v>83</v>
      </c>
      <c r="C176" s="22" t="s">
        <v>159</v>
      </c>
      <c r="D176" s="22" t="s">
        <v>73</v>
      </c>
      <c r="E176" s="23"/>
      <c r="F176" s="18"/>
      <c r="G176" s="24">
        <f t="shared" si="66"/>
        <v>0</v>
      </c>
      <c r="H176" s="20">
        <v>0</v>
      </c>
      <c r="I176" s="20">
        <v>0</v>
      </c>
    </row>
    <row r="177" spans="1:9" ht="32.25" hidden="1" customHeight="1" x14ac:dyDescent="0.25">
      <c r="A177" s="40" t="s">
        <v>161</v>
      </c>
      <c r="B177" s="22" t="s">
        <v>83</v>
      </c>
      <c r="C177" s="22" t="s">
        <v>159</v>
      </c>
      <c r="D177" s="22" t="s">
        <v>73</v>
      </c>
      <c r="E177" s="23" t="s">
        <v>162</v>
      </c>
      <c r="F177" s="18"/>
      <c r="G177" s="24">
        <f t="shared" si="66"/>
        <v>0</v>
      </c>
      <c r="H177" s="20">
        <v>0</v>
      </c>
      <c r="I177" s="20">
        <v>0</v>
      </c>
    </row>
    <row r="178" spans="1:9" ht="32.25" hidden="1" customHeight="1" x14ac:dyDescent="0.25">
      <c r="A178" s="27" t="s">
        <v>27</v>
      </c>
      <c r="B178" s="22" t="s">
        <v>83</v>
      </c>
      <c r="C178" s="22" t="s">
        <v>159</v>
      </c>
      <c r="D178" s="22" t="s">
        <v>73</v>
      </c>
      <c r="E178" s="23" t="s">
        <v>162</v>
      </c>
      <c r="F178" s="18" t="s">
        <v>28</v>
      </c>
      <c r="G178" s="24">
        <f t="shared" si="66"/>
        <v>0</v>
      </c>
      <c r="H178" s="20">
        <v>0</v>
      </c>
      <c r="I178" s="20">
        <v>0</v>
      </c>
    </row>
    <row r="179" spans="1:9" ht="32.25" hidden="1" customHeight="1" x14ac:dyDescent="0.25">
      <c r="A179" s="27" t="s">
        <v>29</v>
      </c>
      <c r="B179" s="22" t="s">
        <v>83</v>
      </c>
      <c r="C179" s="22" t="s">
        <v>159</v>
      </c>
      <c r="D179" s="22" t="s">
        <v>73</v>
      </c>
      <c r="E179" s="23" t="s">
        <v>162</v>
      </c>
      <c r="F179" s="18" t="s">
        <v>30</v>
      </c>
      <c r="G179" s="24"/>
      <c r="H179" s="20">
        <v>0</v>
      </c>
      <c r="I179" s="20">
        <v>0</v>
      </c>
    </row>
    <row r="180" spans="1:9" ht="18" customHeight="1" x14ac:dyDescent="0.25">
      <c r="A180" s="21" t="s">
        <v>163</v>
      </c>
      <c r="B180" s="22">
        <v>851</v>
      </c>
      <c r="C180" s="16" t="s">
        <v>164</v>
      </c>
      <c r="D180" s="16"/>
      <c r="E180" s="23" t="s">
        <v>16</v>
      </c>
      <c r="F180" s="18"/>
      <c r="G180" s="24">
        <f t="shared" ref="G180" si="67">G181</f>
        <v>-89763</v>
      </c>
      <c r="H180" s="20">
        <v>0</v>
      </c>
      <c r="I180" s="20">
        <v>0</v>
      </c>
    </row>
    <row r="181" spans="1:9" ht="18" customHeight="1" x14ac:dyDescent="0.25">
      <c r="A181" s="21" t="s">
        <v>165</v>
      </c>
      <c r="B181" s="22">
        <v>851</v>
      </c>
      <c r="C181" s="16" t="s">
        <v>164</v>
      </c>
      <c r="D181" s="22" t="s">
        <v>92</v>
      </c>
      <c r="E181" s="23" t="s">
        <v>16</v>
      </c>
      <c r="F181" s="18"/>
      <c r="G181" s="19">
        <f t="shared" ref="G181" si="68">G182+G185+G188+G191</f>
        <v>-89763</v>
      </c>
      <c r="H181" s="20">
        <v>0</v>
      </c>
      <c r="I181" s="20">
        <v>0</v>
      </c>
    </row>
    <row r="182" spans="1:9" ht="32.25" hidden="1" customHeight="1" x14ac:dyDescent="0.25">
      <c r="A182" s="15" t="s">
        <v>166</v>
      </c>
      <c r="B182" s="22">
        <v>851</v>
      </c>
      <c r="C182" s="22" t="s">
        <v>164</v>
      </c>
      <c r="D182" s="22" t="s">
        <v>92</v>
      </c>
      <c r="E182" s="23" t="s">
        <v>167</v>
      </c>
      <c r="F182" s="18"/>
      <c r="G182" s="19">
        <f t="shared" ref="G182:G183" si="69">G183</f>
        <v>0</v>
      </c>
      <c r="H182" s="20">
        <v>0</v>
      </c>
      <c r="I182" s="20">
        <v>0</v>
      </c>
    </row>
    <row r="183" spans="1:9" ht="32.25" hidden="1" customHeight="1" x14ac:dyDescent="0.25">
      <c r="A183" s="15" t="s">
        <v>87</v>
      </c>
      <c r="B183" s="22">
        <v>851</v>
      </c>
      <c r="C183" s="16" t="s">
        <v>164</v>
      </c>
      <c r="D183" s="22" t="s">
        <v>92</v>
      </c>
      <c r="E183" s="23" t="s">
        <v>167</v>
      </c>
      <c r="F183" s="18" t="s">
        <v>168</v>
      </c>
      <c r="G183" s="19">
        <f t="shared" si="69"/>
        <v>0</v>
      </c>
      <c r="H183" s="20">
        <v>0</v>
      </c>
      <c r="I183" s="20">
        <v>0</v>
      </c>
    </row>
    <row r="184" spans="1:9" ht="32.25" hidden="1" customHeight="1" x14ac:dyDescent="0.25">
      <c r="A184" s="15" t="s">
        <v>88</v>
      </c>
      <c r="B184" s="22">
        <v>851</v>
      </c>
      <c r="C184" s="16" t="s">
        <v>164</v>
      </c>
      <c r="D184" s="16" t="s">
        <v>92</v>
      </c>
      <c r="E184" s="23" t="s">
        <v>167</v>
      </c>
      <c r="F184" s="18" t="s">
        <v>169</v>
      </c>
      <c r="G184" s="24"/>
      <c r="H184" s="20">
        <v>0</v>
      </c>
      <c r="I184" s="20">
        <v>0</v>
      </c>
    </row>
    <row r="185" spans="1:9" ht="18" customHeight="1" x14ac:dyDescent="0.25">
      <c r="A185" s="15" t="s">
        <v>170</v>
      </c>
      <c r="B185" s="22">
        <v>851</v>
      </c>
      <c r="C185" s="16" t="s">
        <v>164</v>
      </c>
      <c r="D185" s="16" t="s">
        <v>92</v>
      </c>
      <c r="E185" s="23" t="s">
        <v>171</v>
      </c>
      <c r="F185" s="18"/>
      <c r="G185" s="19">
        <f t="shared" ref="G185:G186" si="70">G186</f>
        <v>583237</v>
      </c>
      <c r="H185" s="20">
        <v>0</v>
      </c>
      <c r="I185" s="20">
        <v>0</v>
      </c>
    </row>
    <row r="186" spans="1:9" ht="32.25" customHeight="1" x14ac:dyDescent="0.25">
      <c r="A186" s="15" t="s">
        <v>87</v>
      </c>
      <c r="B186" s="22">
        <v>851</v>
      </c>
      <c r="C186" s="16" t="s">
        <v>164</v>
      </c>
      <c r="D186" s="16" t="s">
        <v>92</v>
      </c>
      <c r="E186" s="23" t="s">
        <v>171</v>
      </c>
      <c r="F186" s="18" t="s">
        <v>168</v>
      </c>
      <c r="G186" s="19">
        <f t="shared" si="70"/>
        <v>583237</v>
      </c>
      <c r="H186" s="20">
        <v>0</v>
      </c>
      <c r="I186" s="20">
        <v>0</v>
      </c>
    </row>
    <row r="187" spans="1:9" ht="17.25" customHeight="1" x14ac:dyDescent="0.25">
      <c r="A187" s="41" t="s">
        <v>88</v>
      </c>
      <c r="B187" s="32">
        <v>851</v>
      </c>
      <c r="C187" s="42" t="s">
        <v>164</v>
      </c>
      <c r="D187" s="32" t="s">
        <v>92</v>
      </c>
      <c r="E187" s="23" t="s">
        <v>171</v>
      </c>
      <c r="F187" s="34" t="s">
        <v>169</v>
      </c>
      <c r="G187" s="24">
        <f>372702+160500+33000+14235+2800</f>
        <v>583237</v>
      </c>
      <c r="H187" s="20">
        <v>0</v>
      </c>
      <c r="I187" s="20">
        <v>0</v>
      </c>
    </row>
    <row r="188" spans="1:9" ht="32.25" customHeight="1" x14ac:dyDescent="0.25">
      <c r="A188" s="41" t="s">
        <v>172</v>
      </c>
      <c r="B188" s="22">
        <v>851</v>
      </c>
      <c r="C188" s="16" t="s">
        <v>164</v>
      </c>
      <c r="D188" s="16" t="s">
        <v>92</v>
      </c>
      <c r="E188" s="23" t="s">
        <v>173</v>
      </c>
      <c r="F188" s="18"/>
      <c r="G188" s="19">
        <f t="shared" ref="G188:G189" si="71">G189</f>
        <v>-660000</v>
      </c>
      <c r="H188" s="20">
        <v>0</v>
      </c>
      <c r="I188" s="20">
        <v>0</v>
      </c>
    </row>
    <row r="189" spans="1:9" ht="32.25" customHeight="1" x14ac:dyDescent="0.25">
      <c r="A189" s="15" t="s">
        <v>87</v>
      </c>
      <c r="B189" s="22">
        <v>851</v>
      </c>
      <c r="C189" s="16" t="s">
        <v>164</v>
      </c>
      <c r="D189" s="16" t="s">
        <v>92</v>
      </c>
      <c r="E189" s="23" t="s">
        <v>173</v>
      </c>
      <c r="F189" s="18" t="s">
        <v>168</v>
      </c>
      <c r="G189" s="19">
        <f t="shared" si="71"/>
        <v>-660000</v>
      </c>
      <c r="H189" s="20">
        <v>0</v>
      </c>
      <c r="I189" s="20">
        <v>0</v>
      </c>
    </row>
    <row r="190" spans="1:9" ht="17.25" customHeight="1" x14ac:dyDescent="0.25">
      <c r="A190" s="41" t="s">
        <v>88</v>
      </c>
      <c r="B190" s="32">
        <v>851</v>
      </c>
      <c r="C190" s="42" t="s">
        <v>164</v>
      </c>
      <c r="D190" s="32" t="s">
        <v>92</v>
      </c>
      <c r="E190" s="23" t="s">
        <v>173</v>
      </c>
      <c r="F190" s="34" t="s">
        <v>169</v>
      </c>
      <c r="G190" s="24">
        <v>-660000</v>
      </c>
      <c r="H190" s="20">
        <v>0</v>
      </c>
      <c r="I190" s="20">
        <v>0</v>
      </c>
    </row>
    <row r="191" spans="1:9" ht="105.75" customHeight="1" x14ac:dyDescent="0.25">
      <c r="A191" s="15" t="s">
        <v>174</v>
      </c>
      <c r="B191" s="22">
        <v>851</v>
      </c>
      <c r="C191" s="16" t="s">
        <v>164</v>
      </c>
      <c r="D191" s="16" t="s">
        <v>92</v>
      </c>
      <c r="E191" s="23" t="s">
        <v>175</v>
      </c>
      <c r="F191" s="18"/>
      <c r="G191" s="19">
        <f t="shared" ref="G191:G192" si="72">G192</f>
        <v>-13000</v>
      </c>
      <c r="H191" s="20">
        <v>0</v>
      </c>
      <c r="I191" s="20">
        <v>0</v>
      </c>
    </row>
    <row r="192" spans="1:9" ht="32.25" customHeight="1" x14ac:dyDescent="0.25">
      <c r="A192" s="15" t="s">
        <v>87</v>
      </c>
      <c r="B192" s="22">
        <v>851</v>
      </c>
      <c r="C192" s="16" t="s">
        <v>164</v>
      </c>
      <c r="D192" s="16" t="s">
        <v>92</v>
      </c>
      <c r="E192" s="23" t="s">
        <v>175</v>
      </c>
      <c r="F192" s="18" t="s">
        <v>168</v>
      </c>
      <c r="G192" s="19">
        <f t="shared" si="72"/>
        <v>-13000</v>
      </c>
      <c r="H192" s="20">
        <v>0</v>
      </c>
      <c r="I192" s="20">
        <v>0</v>
      </c>
    </row>
    <row r="193" spans="1:9" ht="17.25" customHeight="1" x14ac:dyDescent="0.25">
      <c r="A193" s="15" t="s">
        <v>88</v>
      </c>
      <c r="B193" s="32">
        <v>851</v>
      </c>
      <c r="C193" s="16" t="s">
        <v>164</v>
      </c>
      <c r="D193" s="16" t="s">
        <v>92</v>
      </c>
      <c r="E193" s="23" t="s">
        <v>175</v>
      </c>
      <c r="F193" s="18" t="s">
        <v>169</v>
      </c>
      <c r="G193" s="24">
        <v>-13000</v>
      </c>
      <c r="H193" s="20">
        <v>0</v>
      </c>
      <c r="I193" s="20">
        <v>0</v>
      </c>
    </row>
    <row r="194" spans="1:9" ht="17.25" customHeight="1" x14ac:dyDescent="0.25">
      <c r="A194" s="21" t="s">
        <v>176</v>
      </c>
      <c r="B194" s="22">
        <v>851</v>
      </c>
      <c r="C194" s="16" t="s">
        <v>109</v>
      </c>
      <c r="D194" s="16"/>
      <c r="E194" s="23" t="s">
        <v>16</v>
      </c>
      <c r="F194" s="18"/>
      <c r="G194" s="24">
        <f t="shared" ref="G194" si="73">G195+G233</f>
        <v>-1133762.7399999998</v>
      </c>
      <c r="H194" s="20">
        <v>0</v>
      </c>
      <c r="I194" s="20">
        <v>0</v>
      </c>
    </row>
    <row r="195" spans="1:9" ht="20.25" customHeight="1" x14ac:dyDescent="0.25">
      <c r="A195" s="21" t="s">
        <v>177</v>
      </c>
      <c r="B195" s="22">
        <v>851</v>
      </c>
      <c r="C195" s="16" t="s">
        <v>109</v>
      </c>
      <c r="D195" s="16" t="s">
        <v>18</v>
      </c>
      <c r="E195" s="23" t="s">
        <v>16</v>
      </c>
      <c r="F195" s="18"/>
      <c r="G195" s="24">
        <f t="shared" ref="G195" si="74">G196+G205+G208+G216+G230+G219+G202+G211+G224+G227+G199</f>
        <v>-1133762.7399999998</v>
      </c>
      <c r="H195" s="20">
        <v>0</v>
      </c>
      <c r="I195" s="20">
        <v>0</v>
      </c>
    </row>
    <row r="196" spans="1:9" ht="33.75" hidden="1" customHeight="1" x14ac:dyDescent="0.25">
      <c r="A196" s="35" t="s">
        <v>178</v>
      </c>
      <c r="B196" s="22">
        <v>851</v>
      </c>
      <c r="C196" s="16" t="s">
        <v>109</v>
      </c>
      <c r="D196" s="16" t="s">
        <v>18</v>
      </c>
      <c r="E196" s="22" t="s">
        <v>179</v>
      </c>
      <c r="F196" s="18"/>
      <c r="G196" s="24">
        <f t="shared" ref="G196:G197" si="75">G197</f>
        <v>0</v>
      </c>
      <c r="H196" s="20">
        <v>0</v>
      </c>
      <c r="I196" s="20">
        <v>0</v>
      </c>
    </row>
    <row r="197" spans="1:9" ht="29.25" hidden="1" customHeight="1" x14ac:dyDescent="0.25">
      <c r="A197" s="27" t="s">
        <v>87</v>
      </c>
      <c r="B197" s="22">
        <v>851</v>
      </c>
      <c r="C197" s="16" t="s">
        <v>109</v>
      </c>
      <c r="D197" s="16" t="s">
        <v>18</v>
      </c>
      <c r="E197" s="22" t="s">
        <v>179</v>
      </c>
      <c r="F197" s="18" t="s">
        <v>168</v>
      </c>
      <c r="G197" s="24">
        <f t="shared" si="75"/>
        <v>0</v>
      </c>
      <c r="H197" s="20">
        <v>0</v>
      </c>
      <c r="I197" s="20">
        <v>0</v>
      </c>
    </row>
    <row r="198" spans="1:9" ht="29.25" hidden="1" customHeight="1" x14ac:dyDescent="0.25">
      <c r="A198" s="27" t="s">
        <v>180</v>
      </c>
      <c r="B198" s="22">
        <v>851</v>
      </c>
      <c r="C198" s="16" t="s">
        <v>109</v>
      </c>
      <c r="D198" s="16" t="s">
        <v>18</v>
      </c>
      <c r="E198" s="22" t="s">
        <v>179</v>
      </c>
      <c r="F198" s="18" t="s">
        <v>169</v>
      </c>
      <c r="G198" s="24"/>
      <c r="H198" s="20">
        <v>0</v>
      </c>
      <c r="I198" s="20">
        <v>0</v>
      </c>
    </row>
    <row r="199" spans="1:9" ht="32.25" hidden="1" customHeight="1" x14ac:dyDescent="0.25">
      <c r="A199" s="35" t="s">
        <v>181</v>
      </c>
      <c r="B199" s="22">
        <v>851</v>
      </c>
      <c r="C199" s="16" t="s">
        <v>109</v>
      </c>
      <c r="D199" s="16" t="s">
        <v>18</v>
      </c>
      <c r="E199" s="22" t="s">
        <v>182</v>
      </c>
      <c r="F199" s="18"/>
      <c r="G199" s="24">
        <f t="shared" ref="G199:G200" si="76">G200</f>
        <v>0</v>
      </c>
      <c r="H199" s="20">
        <v>0</v>
      </c>
      <c r="I199" s="20">
        <v>0</v>
      </c>
    </row>
    <row r="200" spans="1:9" ht="32.25" hidden="1" customHeight="1" x14ac:dyDescent="0.25">
      <c r="A200" s="27" t="s">
        <v>87</v>
      </c>
      <c r="B200" s="22">
        <v>851</v>
      </c>
      <c r="C200" s="16" t="s">
        <v>109</v>
      </c>
      <c r="D200" s="16" t="s">
        <v>18</v>
      </c>
      <c r="E200" s="22" t="s">
        <v>182</v>
      </c>
      <c r="F200" s="18" t="s">
        <v>168</v>
      </c>
      <c r="G200" s="24">
        <f t="shared" si="76"/>
        <v>0</v>
      </c>
      <c r="H200" s="20">
        <v>0</v>
      </c>
      <c r="I200" s="20">
        <v>0</v>
      </c>
    </row>
    <row r="201" spans="1:9" ht="32.25" hidden="1" customHeight="1" x14ac:dyDescent="0.25">
      <c r="A201" s="27" t="s">
        <v>180</v>
      </c>
      <c r="B201" s="22">
        <v>851</v>
      </c>
      <c r="C201" s="16" t="s">
        <v>109</v>
      </c>
      <c r="D201" s="16" t="s">
        <v>18</v>
      </c>
      <c r="E201" s="22" t="s">
        <v>182</v>
      </c>
      <c r="F201" s="18" t="s">
        <v>169</v>
      </c>
      <c r="G201" s="24"/>
      <c r="H201" s="20">
        <v>0</v>
      </c>
      <c r="I201" s="20">
        <v>0</v>
      </c>
    </row>
    <row r="202" spans="1:9" ht="76.5" customHeight="1" x14ac:dyDescent="0.25">
      <c r="A202" s="15" t="s">
        <v>183</v>
      </c>
      <c r="B202" s="22">
        <v>851</v>
      </c>
      <c r="C202" s="16" t="s">
        <v>109</v>
      </c>
      <c r="D202" s="16" t="s">
        <v>18</v>
      </c>
      <c r="E202" s="23" t="s">
        <v>184</v>
      </c>
      <c r="F202" s="18"/>
      <c r="G202" s="24">
        <f t="shared" ref="G202:G203" si="77">G203</f>
        <v>-12600</v>
      </c>
      <c r="H202" s="20">
        <v>0</v>
      </c>
      <c r="I202" s="20">
        <v>0</v>
      </c>
    </row>
    <row r="203" spans="1:9" ht="32.25" customHeight="1" x14ac:dyDescent="0.25">
      <c r="A203" s="15" t="s">
        <v>87</v>
      </c>
      <c r="B203" s="22">
        <v>851</v>
      </c>
      <c r="C203" s="16" t="s">
        <v>109</v>
      </c>
      <c r="D203" s="16" t="s">
        <v>18</v>
      </c>
      <c r="E203" s="23" t="s">
        <v>184</v>
      </c>
      <c r="F203" s="18" t="s">
        <v>168</v>
      </c>
      <c r="G203" s="24">
        <f t="shared" si="77"/>
        <v>-12600</v>
      </c>
      <c r="H203" s="20">
        <v>0</v>
      </c>
      <c r="I203" s="20">
        <v>0</v>
      </c>
    </row>
    <row r="204" spans="1:9" ht="17.25" customHeight="1" x14ac:dyDescent="0.25">
      <c r="A204" s="15" t="s">
        <v>88</v>
      </c>
      <c r="B204" s="22">
        <v>851</v>
      </c>
      <c r="C204" s="16" t="s">
        <v>109</v>
      </c>
      <c r="D204" s="16" t="s">
        <v>18</v>
      </c>
      <c r="E204" s="23" t="s">
        <v>184</v>
      </c>
      <c r="F204" s="18" t="s">
        <v>169</v>
      </c>
      <c r="G204" s="24">
        <v>-12600</v>
      </c>
      <c r="H204" s="20">
        <v>0</v>
      </c>
      <c r="I204" s="20">
        <v>0</v>
      </c>
    </row>
    <row r="205" spans="1:9" ht="17.25" customHeight="1" x14ac:dyDescent="0.25">
      <c r="A205" s="15" t="s">
        <v>185</v>
      </c>
      <c r="B205" s="22">
        <v>851</v>
      </c>
      <c r="C205" s="16" t="s">
        <v>109</v>
      </c>
      <c r="D205" s="16" t="s">
        <v>18</v>
      </c>
      <c r="E205" s="23" t="s">
        <v>186</v>
      </c>
      <c r="F205" s="18"/>
      <c r="G205" s="24">
        <f t="shared" ref="G205:G206" si="78">G206</f>
        <v>401687.8</v>
      </c>
      <c r="H205" s="20">
        <v>0</v>
      </c>
      <c r="I205" s="20">
        <v>0</v>
      </c>
    </row>
    <row r="206" spans="1:9" ht="32.25" customHeight="1" x14ac:dyDescent="0.25">
      <c r="A206" s="15" t="s">
        <v>87</v>
      </c>
      <c r="B206" s="22">
        <v>851</v>
      </c>
      <c r="C206" s="16" t="s">
        <v>109</v>
      </c>
      <c r="D206" s="16" t="s">
        <v>18</v>
      </c>
      <c r="E206" s="23" t="s">
        <v>186</v>
      </c>
      <c r="F206" s="18" t="s">
        <v>168</v>
      </c>
      <c r="G206" s="24">
        <f t="shared" si="78"/>
        <v>401687.8</v>
      </c>
      <c r="H206" s="20">
        <v>0</v>
      </c>
      <c r="I206" s="20">
        <v>0</v>
      </c>
    </row>
    <row r="207" spans="1:9" ht="17.25" customHeight="1" x14ac:dyDescent="0.25">
      <c r="A207" s="15" t="s">
        <v>88</v>
      </c>
      <c r="B207" s="22">
        <v>851</v>
      </c>
      <c r="C207" s="16" t="s">
        <v>109</v>
      </c>
      <c r="D207" s="16" t="s">
        <v>18</v>
      </c>
      <c r="E207" s="23" t="s">
        <v>186</v>
      </c>
      <c r="F207" s="18" t="s">
        <v>169</v>
      </c>
      <c r="G207" s="24">
        <f>-0.2+66688+335000</f>
        <v>401687.8</v>
      </c>
      <c r="H207" s="20">
        <v>0</v>
      </c>
      <c r="I207" s="20">
        <v>0</v>
      </c>
    </row>
    <row r="208" spans="1:9" ht="32.25" hidden="1" customHeight="1" x14ac:dyDescent="0.25">
      <c r="A208" s="15" t="s">
        <v>187</v>
      </c>
      <c r="B208" s="22">
        <v>851</v>
      </c>
      <c r="C208" s="16" t="s">
        <v>109</v>
      </c>
      <c r="D208" s="16" t="s">
        <v>18</v>
      </c>
      <c r="E208" s="23" t="s">
        <v>188</v>
      </c>
      <c r="F208" s="18"/>
      <c r="G208" s="24">
        <f t="shared" ref="G208:G209" si="79">G209</f>
        <v>0</v>
      </c>
      <c r="H208" s="20">
        <v>0</v>
      </c>
      <c r="I208" s="20">
        <v>0</v>
      </c>
    </row>
    <row r="209" spans="1:9" ht="32.25" hidden="1" customHeight="1" x14ac:dyDescent="0.25">
      <c r="A209" s="15" t="s">
        <v>87</v>
      </c>
      <c r="B209" s="22">
        <v>851</v>
      </c>
      <c r="C209" s="16" t="s">
        <v>109</v>
      </c>
      <c r="D209" s="16" t="s">
        <v>18</v>
      </c>
      <c r="E209" s="23" t="s">
        <v>188</v>
      </c>
      <c r="F209" s="18">
        <v>600</v>
      </c>
      <c r="G209" s="24">
        <f t="shared" si="79"/>
        <v>0</v>
      </c>
      <c r="H209" s="20">
        <v>0</v>
      </c>
      <c r="I209" s="20">
        <v>0</v>
      </c>
    </row>
    <row r="210" spans="1:9" ht="32.25" hidden="1" customHeight="1" x14ac:dyDescent="0.25">
      <c r="A210" s="15" t="s">
        <v>88</v>
      </c>
      <c r="B210" s="22">
        <v>851</v>
      </c>
      <c r="C210" s="16" t="s">
        <v>109</v>
      </c>
      <c r="D210" s="16" t="s">
        <v>18</v>
      </c>
      <c r="E210" s="23" t="s">
        <v>188</v>
      </c>
      <c r="F210" s="18" t="s">
        <v>169</v>
      </c>
      <c r="G210" s="24">
        <v>0</v>
      </c>
      <c r="H210" s="20">
        <v>0</v>
      </c>
      <c r="I210" s="20">
        <v>0</v>
      </c>
    </row>
    <row r="211" spans="1:9" ht="17.25" customHeight="1" x14ac:dyDescent="0.25">
      <c r="A211" s="15" t="s">
        <v>189</v>
      </c>
      <c r="B211" s="22">
        <v>851</v>
      </c>
      <c r="C211" s="16" t="s">
        <v>109</v>
      </c>
      <c r="D211" s="16" t="s">
        <v>18</v>
      </c>
      <c r="E211" s="23" t="s">
        <v>190</v>
      </c>
      <c r="F211" s="18"/>
      <c r="G211" s="24">
        <f t="shared" ref="G211" si="80">G212+G214</f>
        <v>-1409146.8199999998</v>
      </c>
      <c r="H211" s="20">
        <v>0</v>
      </c>
      <c r="I211" s="20">
        <v>0</v>
      </c>
    </row>
    <row r="212" spans="1:9" ht="32.25" customHeight="1" x14ac:dyDescent="0.25">
      <c r="A212" s="15" t="s">
        <v>27</v>
      </c>
      <c r="B212" s="22">
        <v>851</v>
      </c>
      <c r="C212" s="16" t="s">
        <v>109</v>
      </c>
      <c r="D212" s="16" t="s">
        <v>18</v>
      </c>
      <c r="E212" s="23" t="s">
        <v>190</v>
      </c>
      <c r="F212" s="18" t="s">
        <v>28</v>
      </c>
      <c r="G212" s="24">
        <f t="shared" ref="G212" si="81">G213</f>
        <v>-10606.67</v>
      </c>
      <c r="H212" s="20">
        <v>0</v>
      </c>
      <c r="I212" s="20">
        <v>0</v>
      </c>
    </row>
    <row r="213" spans="1:9" ht="32.25" customHeight="1" x14ac:dyDescent="0.25">
      <c r="A213" s="15" t="s">
        <v>29</v>
      </c>
      <c r="B213" s="22">
        <v>851</v>
      </c>
      <c r="C213" s="16" t="s">
        <v>109</v>
      </c>
      <c r="D213" s="16" t="s">
        <v>18</v>
      </c>
      <c r="E213" s="23" t="s">
        <v>190</v>
      </c>
      <c r="F213" s="18" t="s">
        <v>30</v>
      </c>
      <c r="G213" s="24">
        <v>-10606.67</v>
      </c>
      <c r="H213" s="20">
        <v>0</v>
      </c>
      <c r="I213" s="20">
        <v>0</v>
      </c>
    </row>
    <row r="214" spans="1:9" ht="32.25" customHeight="1" x14ac:dyDescent="0.25">
      <c r="A214" s="15" t="s">
        <v>87</v>
      </c>
      <c r="B214" s="22">
        <v>851</v>
      </c>
      <c r="C214" s="16" t="s">
        <v>109</v>
      </c>
      <c r="D214" s="16" t="s">
        <v>18</v>
      </c>
      <c r="E214" s="23" t="s">
        <v>190</v>
      </c>
      <c r="F214" s="18" t="s">
        <v>168</v>
      </c>
      <c r="G214" s="24">
        <f t="shared" ref="G214" si="82">G215</f>
        <v>-1398540.15</v>
      </c>
      <c r="H214" s="20">
        <v>0</v>
      </c>
      <c r="I214" s="20">
        <v>0</v>
      </c>
    </row>
    <row r="215" spans="1:9" ht="17.25" customHeight="1" x14ac:dyDescent="0.25">
      <c r="A215" s="15" t="s">
        <v>88</v>
      </c>
      <c r="B215" s="22">
        <v>851</v>
      </c>
      <c r="C215" s="16" t="s">
        <v>109</v>
      </c>
      <c r="D215" s="16" t="s">
        <v>18</v>
      </c>
      <c r="E215" s="23" t="s">
        <v>190</v>
      </c>
      <c r="F215" s="18" t="s">
        <v>169</v>
      </c>
      <c r="G215" s="24">
        <v>-1398540.15</v>
      </c>
      <c r="H215" s="20">
        <v>0</v>
      </c>
      <c r="I215" s="20">
        <v>0</v>
      </c>
    </row>
    <row r="216" spans="1:9" ht="32.25" customHeight="1" x14ac:dyDescent="0.25">
      <c r="A216" s="15" t="s">
        <v>172</v>
      </c>
      <c r="B216" s="22">
        <v>851</v>
      </c>
      <c r="C216" s="16" t="s">
        <v>109</v>
      </c>
      <c r="D216" s="16" t="s">
        <v>18</v>
      </c>
      <c r="E216" s="23" t="s">
        <v>191</v>
      </c>
      <c r="F216" s="18"/>
      <c r="G216" s="24">
        <f t="shared" ref="G216:G217" si="83">G217</f>
        <v>-85271.72</v>
      </c>
      <c r="H216" s="20">
        <v>0</v>
      </c>
      <c r="I216" s="20">
        <v>0</v>
      </c>
    </row>
    <row r="217" spans="1:9" ht="32.25" customHeight="1" x14ac:dyDescent="0.25">
      <c r="A217" s="15" t="s">
        <v>87</v>
      </c>
      <c r="B217" s="22">
        <v>851</v>
      </c>
      <c r="C217" s="16" t="s">
        <v>109</v>
      </c>
      <c r="D217" s="16" t="s">
        <v>18</v>
      </c>
      <c r="E217" s="23" t="s">
        <v>191</v>
      </c>
      <c r="F217" s="18" t="s">
        <v>168</v>
      </c>
      <c r="G217" s="24">
        <f t="shared" si="83"/>
        <v>-85271.72</v>
      </c>
      <c r="H217" s="20">
        <v>0</v>
      </c>
      <c r="I217" s="20">
        <v>0</v>
      </c>
    </row>
    <row r="218" spans="1:9" ht="17.25" customHeight="1" x14ac:dyDescent="0.25">
      <c r="A218" s="15" t="s">
        <v>88</v>
      </c>
      <c r="B218" s="22">
        <v>851</v>
      </c>
      <c r="C218" s="16" t="s">
        <v>109</v>
      </c>
      <c r="D218" s="16" t="s">
        <v>18</v>
      </c>
      <c r="E218" s="23" t="s">
        <v>191</v>
      </c>
      <c r="F218" s="18" t="s">
        <v>169</v>
      </c>
      <c r="G218" s="24">
        <f>-85271.72</f>
        <v>-85271.72</v>
      </c>
      <c r="H218" s="20">
        <v>0</v>
      </c>
      <c r="I218" s="20">
        <v>0</v>
      </c>
    </row>
    <row r="219" spans="1:9" ht="75" customHeight="1" x14ac:dyDescent="0.25">
      <c r="A219" s="15" t="s">
        <v>192</v>
      </c>
      <c r="B219" s="22">
        <v>851</v>
      </c>
      <c r="C219" s="16" t="s">
        <v>109</v>
      </c>
      <c r="D219" s="16" t="s">
        <v>18</v>
      </c>
      <c r="E219" s="23" t="s">
        <v>193</v>
      </c>
      <c r="F219" s="18"/>
      <c r="G219" s="24">
        <f t="shared" ref="G219" si="84">G220+G222</f>
        <v>-28412</v>
      </c>
      <c r="H219" s="20">
        <v>0</v>
      </c>
      <c r="I219" s="20">
        <v>0</v>
      </c>
    </row>
    <row r="220" spans="1:9" ht="32.25" customHeight="1" x14ac:dyDescent="0.25">
      <c r="A220" s="15" t="s">
        <v>27</v>
      </c>
      <c r="B220" s="22">
        <v>851</v>
      </c>
      <c r="C220" s="16" t="s">
        <v>109</v>
      </c>
      <c r="D220" s="16" t="s">
        <v>18</v>
      </c>
      <c r="E220" s="23" t="s">
        <v>193</v>
      </c>
      <c r="F220" s="18">
        <v>200</v>
      </c>
      <c r="G220" s="24">
        <f t="shared" ref="G220" si="85">G221</f>
        <v>-221100</v>
      </c>
      <c r="H220" s="20">
        <v>0</v>
      </c>
      <c r="I220" s="20">
        <v>0</v>
      </c>
    </row>
    <row r="221" spans="1:9" ht="32.25" customHeight="1" x14ac:dyDescent="0.25">
      <c r="A221" s="15" t="s">
        <v>29</v>
      </c>
      <c r="B221" s="22">
        <v>851</v>
      </c>
      <c r="C221" s="16" t="s">
        <v>109</v>
      </c>
      <c r="D221" s="16" t="s">
        <v>18</v>
      </c>
      <c r="E221" s="23" t="s">
        <v>193</v>
      </c>
      <c r="F221" s="18">
        <v>240</v>
      </c>
      <c r="G221" s="24">
        <v>-221100</v>
      </c>
      <c r="H221" s="20">
        <v>0</v>
      </c>
      <c r="I221" s="20">
        <v>0</v>
      </c>
    </row>
    <row r="222" spans="1:9" ht="32.25" customHeight="1" x14ac:dyDescent="0.25">
      <c r="A222" s="15" t="s">
        <v>87</v>
      </c>
      <c r="B222" s="22">
        <v>851</v>
      </c>
      <c r="C222" s="16" t="s">
        <v>109</v>
      </c>
      <c r="D222" s="16" t="s">
        <v>18</v>
      </c>
      <c r="E222" s="23" t="s">
        <v>193</v>
      </c>
      <c r="F222" s="18">
        <v>600</v>
      </c>
      <c r="G222" s="24">
        <f t="shared" ref="G222" si="86">G223</f>
        <v>192688</v>
      </c>
      <c r="H222" s="20">
        <v>0</v>
      </c>
      <c r="I222" s="20">
        <v>0</v>
      </c>
    </row>
    <row r="223" spans="1:9" ht="18" customHeight="1" x14ac:dyDescent="0.25">
      <c r="A223" s="15" t="s">
        <v>88</v>
      </c>
      <c r="B223" s="22">
        <v>851</v>
      </c>
      <c r="C223" s="16" t="s">
        <v>109</v>
      </c>
      <c r="D223" s="16" t="s">
        <v>18</v>
      </c>
      <c r="E223" s="23" t="s">
        <v>193</v>
      </c>
      <c r="F223" s="18" t="s">
        <v>169</v>
      </c>
      <c r="G223" s="24">
        <f>196688-4000</f>
        <v>192688</v>
      </c>
      <c r="H223" s="20">
        <v>0</v>
      </c>
      <c r="I223" s="20">
        <v>0</v>
      </c>
    </row>
    <row r="224" spans="1:9" ht="32.25" hidden="1" customHeight="1" x14ac:dyDescent="0.25">
      <c r="A224" s="15" t="s">
        <v>194</v>
      </c>
      <c r="B224" s="22">
        <v>851</v>
      </c>
      <c r="C224" s="22" t="s">
        <v>109</v>
      </c>
      <c r="D224" s="22" t="s">
        <v>18</v>
      </c>
      <c r="E224" s="23" t="s">
        <v>195</v>
      </c>
      <c r="F224" s="25"/>
      <c r="G224" s="24">
        <f t="shared" ref="G224:G225" si="87">G225</f>
        <v>0</v>
      </c>
      <c r="H224" s="20">
        <v>0</v>
      </c>
      <c r="I224" s="20">
        <v>0</v>
      </c>
    </row>
    <row r="225" spans="1:9" ht="32.25" hidden="1" customHeight="1" x14ac:dyDescent="0.25">
      <c r="A225" s="15" t="s">
        <v>87</v>
      </c>
      <c r="B225" s="22">
        <v>851</v>
      </c>
      <c r="C225" s="16" t="s">
        <v>109</v>
      </c>
      <c r="D225" s="16" t="s">
        <v>18</v>
      </c>
      <c r="E225" s="23" t="s">
        <v>195</v>
      </c>
      <c r="F225" s="18" t="s">
        <v>168</v>
      </c>
      <c r="G225" s="24">
        <f t="shared" si="87"/>
        <v>0</v>
      </c>
      <c r="H225" s="20">
        <v>0</v>
      </c>
      <c r="I225" s="20">
        <v>0</v>
      </c>
    </row>
    <row r="226" spans="1:9" ht="32.25" hidden="1" customHeight="1" x14ac:dyDescent="0.25">
      <c r="A226" s="15" t="s">
        <v>88</v>
      </c>
      <c r="B226" s="22">
        <v>851</v>
      </c>
      <c r="C226" s="16" t="s">
        <v>109</v>
      </c>
      <c r="D226" s="16" t="s">
        <v>18</v>
      </c>
      <c r="E226" s="23" t="s">
        <v>195</v>
      </c>
      <c r="F226" s="18" t="s">
        <v>169</v>
      </c>
      <c r="G226" s="24"/>
      <c r="H226" s="20">
        <v>0</v>
      </c>
      <c r="I226" s="20">
        <v>0</v>
      </c>
    </row>
    <row r="227" spans="1:9" ht="32.25" hidden="1" customHeight="1" x14ac:dyDescent="0.25">
      <c r="A227" s="35" t="s">
        <v>196</v>
      </c>
      <c r="B227" s="22">
        <v>851</v>
      </c>
      <c r="C227" s="16" t="s">
        <v>109</v>
      </c>
      <c r="D227" s="16" t="s">
        <v>18</v>
      </c>
      <c r="E227" s="22" t="s">
        <v>197</v>
      </c>
      <c r="F227" s="18"/>
      <c r="G227" s="24">
        <f t="shared" ref="G227:G228" si="88">G228</f>
        <v>0</v>
      </c>
      <c r="H227" s="20">
        <v>0</v>
      </c>
      <c r="I227" s="20">
        <v>0</v>
      </c>
    </row>
    <row r="228" spans="1:9" ht="32.25" hidden="1" customHeight="1" x14ac:dyDescent="0.25">
      <c r="A228" s="27" t="s">
        <v>87</v>
      </c>
      <c r="B228" s="22">
        <v>851</v>
      </c>
      <c r="C228" s="16" t="s">
        <v>109</v>
      </c>
      <c r="D228" s="16" t="s">
        <v>18</v>
      </c>
      <c r="E228" s="22" t="s">
        <v>197</v>
      </c>
      <c r="F228" s="18" t="s">
        <v>168</v>
      </c>
      <c r="G228" s="24">
        <f t="shared" si="88"/>
        <v>0</v>
      </c>
      <c r="H228" s="20">
        <v>0</v>
      </c>
      <c r="I228" s="20">
        <v>0</v>
      </c>
    </row>
    <row r="229" spans="1:9" ht="32.25" hidden="1" customHeight="1" x14ac:dyDescent="0.25">
      <c r="A229" s="27" t="s">
        <v>180</v>
      </c>
      <c r="B229" s="22">
        <v>851</v>
      </c>
      <c r="C229" s="16" t="s">
        <v>109</v>
      </c>
      <c r="D229" s="16" t="s">
        <v>18</v>
      </c>
      <c r="E229" s="22" t="s">
        <v>197</v>
      </c>
      <c r="F229" s="18" t="s">
        <v>169</v>
      </c>
      <c r="G229" s="24"/>
      <c r="H229" s="20">
        <v>0</v>
      </c>
      <c r="I229" s="20">
        <v>0</v>
      </c>
    </row>
    <row r="230" spans="1:9" ht="32.25" customHeight="1" x14ac:dyDescent="0.25">
      <c r="A230" s="35" t="s">
        <v>198</v>
      </c>
      <c r="B230" s="22">
        <v>851</v>
      </c>
      <c r="C230" s="16" t="s">
        <v>109</v>
      </c>
      <c r="D230" s="16" t="s">
        <v>18</v>
      </c>
      <c r="E230" s="22" t="s">
        <v>199</v>
      </c>
      <c r="F230" s="18"/>
      <c r="G230" s="24">
        <f t="shared" ref="G230:G231" si="89">G231</f>
        <v>-20</v>
      </c>
      <c r="H230" s="20">
        <v>0</v>
      </c>
      <c r="I230" s="20">
        <v>0</v>
      </c>
    </row>
    <row r="231" spans="1:9" ht="32.25" customHeight="1" x14ac:dyDescent="0.25">
      <c r="A231" s="27" t="s">
        <v>27</v>
      </c>
      <c r="B231" s="22">
        <v>851</v>
      </c>
      <c r="C231" s="16" t="s">
        <v>109</v>
      </c>
      <c r="D231" s="16" t="s">
        <v>18</v>
      </c>
      <c r="E231" s="22" t="s">
        <v>199</v>
      </c>
      <c r="F231" s="18" t="s">
        <v>28</v>
      </c>
      <c r="G231" s="24">
        <f t="shared" si="89"/>
        <v>-20</v>
      </c>
      <c r="H231" s="20">
        <v>0</v>
      </c>
      <c r="I231" s="20">
        <v>0</v>
      </c>
    </row>
    <row r="232" spans="1:9" ht="32.25" customHeight="1" x14ac:dyDescent="0.25">
      <c r="A232" s="27" t="s">
        <v>29</v>
      </c>
      <c r="B232" s="22">
        <v>851</v>
      </c>
      <c r="C232" s="16" t="s">
        <v>109</v>
      </c>
      <c r="D232" s="16" t="s">
        <v>18</v>
      </c>
      <c r="E232" s="22" t="s">
        <v>199</v>
      </c>
      <c r="F232" s="18" t="s">
        <v>30</v>
      </c>
      <c r="G232" s="24">
        <v>-20</v>
      </c>
      <c r="H232" s="20">
        <v>0</v>
      </c>
      <c r="I232" s="20">
        <v>0</v>
      </c>
    </row>
    <row r="233" spans="1:9" ht="32.25" hidden="1" customHeight="1" x14ac:dyDescent="0.25">
      <c r="A233" s="26" t="s">
        <v>200</v>
      </c>
      <c r="B233" s="22">
        <v>851</v>
      </c>
      <c r="C233" s="43" t="s">
        <v>109</v>
      </c>
      <c r="D233" s="43" t="s">
        <v>20</v>
      </c>
      <c r="E233" s="44" t="s">
        <v>16</v>
      </c>
      <c r="F233" s="45"/>
      <c r="G233" s="46">
        <f t="shared" ref="G233:G235" si="90">G234</f>
        <v>0</v>
      </c>
      <c r="H233" s="20">
        <v>0</v>
      </c>
      <c r="I233" s="20">
        <v>0</v>
      </c>
    </row>
    <row r="234" spans="1:9" ht="32.25" hidden="1" customHeight="1" x14ac:dyDescent="0.25">
      <c r="A234" s="26" t="s">
        <v>201</v>
      </c>
      <c r="B234" s="22">
        <v>851</v>
      </c>
      <c r="C234" s="16" t="s">
        <v>109</v>
      </c>
      <c r="D234" s="16" t="s">
        <v>20</v>
      </c>
      <c r="E234" s="23" t="s">
        <v>202</v>
      </c>
      <c r="F234" s="18"/>
      <c r="G234" s="24">
        <f t="shared" si="90"/>
        <v>0</v>
      </c>
      <c r="H234" s="20">
        <v>0</v>
      </c>
      <c r="I234" s="20">
        <v>0</v>
      </c>
    </row>
    <row r="235" spans="1:9" ht="32.25" hidden="1" customHeight="1" x14ac:dyDescent="0.25">
      <c r="A235" s="27" t="s">
        <v>27</v>
      </c>
      <c r="B235" s="22">
        <v>851</v>
      </c>
      <c r="C235" s="16" t="s">
        <v>109</v>
      </c>
      <c r="D235" s="16" t="s">
        <v>20</v>
      </c>
      <c r="E235" s="23" t="s">
        <v>202</v>
      </c>
      <c r="F235" s="18" t="s">
        <v>28</v>
      </c>
      <c r="G235" s="24">
        <f t="shared" si="90"/>
        <v>0</v>
      </c>
      <c r="H235" s="20">
        <v>0</v>
      </c>
      <c r="I235" s="20">
        <v>0</v>
      </c>
    </row>
    <row r="236" spans="1:9" ht="32.25" hidden="1" customHeight="1" x14ac:dyDescent="0.25">
      <c r="A236" s="27" t="s">
        <v>29</v>
      </c>
      <c r="B236" s="22">
        <v>851</v>
      </c>
      <c r="C236" s="16" t="s">
        <v>109</v>
      </c>
      <c r="D236" s="16" t="s">
        <v>20</v>
      </c>
      <c r="E236" s="23" t="s">
        <v>202</v>
      </c>
      <c r="F236" s="18" t="s">
        <v>30</v>
      </c>
      <c r="G236" s="24"/>
      <c r="H236" s="20">
        <v>0</v>
      </c>
      <c r="I236" s="20">
        <v>0</v>
      </c>
    </row>
    <row r="237" spans="1:9" ht="18" customHeight="1" x14ac:dyDescent="0.25">
      <c r="A237" s="26" t="s">
        <v>203</v>
      </c>
      <c r="B237" s="22">
        <v>851</v>
      </c>
      <c r="C237" s="16" t="s">
        <v>97</v>
      </c>
      <c r="D237" s="16"/>
      <c r="E237" s="23" t="s">
        <v>16</v>
      </c>
      <c r="F237" s="18"/>
      <c r="G237" s="24">
        <f t="shared" ref="G237" si="91">G238+G242+G249</f>
        <v>2119172.4900000002</v>
      </c>
      <c r="H237" s="20">
        <v>0</v>
      </c>
      <c r="I237" s="20">
        <v>0</v>
      </c>
    </row>
    <row r="238" spans="1:9" ht="18" customHeight="1" x14ac:dyDescent="0.25">
      <c r="A238" s="26" t="s">
        <v>204</v>
      </c>
      <c r="B238" s="22">
        <v>851</v>
      </c>
      <c r="C238" s="16" t="s">
        <v>97</v>
      </c>
      <c r="D238" s="16" t="s">
        <v>18</v>
      </c>
      <c r="E238" s="23" t="s">
        <v>16</v>
      </c>
      <c r="F238" s="18"/>
      <c r="G238" s="24">
        <f t="shared" ref="G238:G240" si="92">G239</f>
        <v>-49231.55</v>
      </c>
      <c r="H238" s="20">
        <v>0</v>
      </c>
      <c r="I238" s="20">
        <v>0</v>
      </c>
    </row>
    <row r="239" spans="1:9" ht="32.25" customHeight="1" x14ac:dyDescent="0.25">
      <c r="A239" s="26" t="s">
        <v>205</v>
      </c>
      <c r="B239" s="22">
        <v>851</v>
      </c>
      <c r="C239" s="16" t="s">
        <v>97</v>
      </c>
      <c r="D239" s="16" t="s">
        <v>18</v>
      </c>
      <c r="E239" s="23" t="s">
        <v>206</v>
      </c>
      <c r="F239" s="18"/>
      <c r="G239" s="24">
        <f t="shared" si="92"/>
        <v>-49231.55</v>
      </c>
      <c r="H239" s="20">
        <v>0</v>
      </c>
      <c r="I239" s="20">
        <v>0</v>
      </c>
    </row>
    <row r="240" spans="1:9" ht="18" customHeight="1" x14ac:dyDescent="0.25">
      <c r="A240" s="47" t="s">
        <v>207</v>
      </c>
      <c r="B240" s="22">
        <v>851</v>
      </c>
      <c r="C240" s="16" t="s">
        <v>97</v>
      </c>
      <c r="D240" s="16" t="s">
        <v>18</v>
      </c>
      <c r="E240" s="23" t="s">
        <v>206</v>
      </c>
      <c r="F240" s="18" t="s">
        <v>208</v>
      </c>
      <c r="G240" s="24">
        <f t="shared" si="92"/>
        <v>-49231.55</v>
      </c>
      <c r="H240" s="20">
        <v>0</v>
      </c>
      <c r="I240" s="20">
        <v>0</v>
      </c>
    </row>
    <row r="241" spans="1:9" ht="17.25" customHeight="1" x14ac:dyDescent="0.25">
      <c r="A241" s="47" t="s">
        <v>209</v>
      </c>
      <c r="B241" s="22">
        <v>851</v>
      </c>
      <c r="C241" s="16" t="s">
        <v>97</v>
      </c>
      <c r="D241" s="16" t="s">
        <v>18</v>
      </c>
      <c r="E241" s="23" t="s">
        <v>206</v>
      </c>
      <c r="F241" s="18" t="s">
        <v>210</v>
      </c>
      <c r="G241" s="24">
        <v>-49231.55</v>
      </c>
      <c r="H241" s="20">
        <v>0</v>
      </c>
      <c r="I241" s="20">
        <v>0</v>
      </c>
    </row>
    <row r="242" spans="1:9" ht="18" customHeight="1" x14ac:dyDescent="0.25">
      <c r="A242" s="21" t="s">
        <v>211</v>
      </c>
      <c r="B242" s="22">
        <v>851</v>
      </c>
      <c r="C242" s="16" t="s">
        <v>97</v>
      </c>
      <c r="D242" s="16" t="s">
        <v>20</v>
      </c>
      <c r="E242" s="23" t="s">
        <v>16</v>
      </c>
      <c r="F242" s="18"/>
      <c r="G242" s="24">
        <f t="shared" ref="G242" si="93">G246+G243</f>
        <v>2168404.04</v>
      </c>
      <c r="H242" s="20">
        <v>0</v>
      </c>
      <c r="I242" s="20">
        <v>0</v>
      </c>
    </row>
    <row r="243" spans="1:9" s="1" customFormat="1" ht="63.75" customHeight="1" x14ac:dyDescent="0.25">
      <c r="A243" s="15" t="s">
        <v>212</v>
      </c>
      <c r="B243" s="22">
        <v>851</v>
      </c>
      <c r="C243" s="22" t="s">
        <v>97</v>
      </c>
      <c r="D243" s="22" t="s">
        <v>20</v>
      </c>
      <c r="E243" s="23" t="s">
        <v>213</v>
      </c>
      <c r="F243" s="25"/>
      <c r="G243" s="24">
        <f t="shared" ref="G243:G244" si="94">G244</f>
        <v>2191512</v>
      </c>
      <c r="H243" s="20">
        <v>0</v>
      </c>
      <c r="I243" s="20">
        <v>0</v>
      </c>
    </row>
    <row r="244" spans="1:9" s="1" customFormat="1" ht="32.25" customHeight="1" x14ac:dyDescent="0.25">
      <c r="A244" s="15" t="s">
        <v>143</v>
      </c>
      <c r="B244" s="22">
        <v>851</v>
      </c>
      <c r="C244" s="22" t="s">
        <v>97</v>
      </c>
      <c r="D244" s="22" t="s">
        <v>20</v>
      </c>
      <c r="E244" s="23" t="s">
        <v>213</v>
      </c>
      <c r="F244" s="25" t="s">
        <v>144</v>
      </c>
      <c r="G244" s="24">
        <f t="shared" si="94"/>
        <v>2191512</v>
      </c>
      <c r="H244" s="20">
        <v>0</v>
      </c>
      <c r="I244" s="20">
        <v>0</v>
      </c>
    </row>
    <row r="245" spans="1:9" s="1" customFormat="1" ht="19.5" customHeight="1" x14ac:dyDescent="0.25">
      <c r="A245" s="15" t="s">
        <v>145</v>
      </c>
      <c r="B245" s="22">
        <v>851</v>
      </c>
      <c r="C245" s="22" t="s">
        <v>97</v>
      </c>
      <c r="D245" s="22" t="s">
        <v>20</v>
      </c>
      <c r="E245" s="23" t="s">
        <v>213</v>
      </c>
      <c r="F245" s="25" t="s">
        <v>146</v>
      </c>
      <c r="G245" s="24">
        <v>2191512</v>
      </c>
      <c r="H245" s="20">
        <v>0</v>
      </c>
      <c r="I245" s="20">
        <v>0</v>
      </c>
    </row>
    <row r="246" spans="1:9" ht="32.25" customHeight="1" x14ac:dyDescent="0.25">
      <c r="A246" s="15" t="s">
        <v>214</v>
      </c>
      <c r="B246" s="22">
        <v>851</v>
      </c>
      <c r="C246" s="16" t="s">
        <v>97</v>
      </c>
      <c r="D246" s="16" t="s">
        <v>20</v>
      </c>
      <c r="E246" s="23" t="s">
        <v>215</v>
      </c>
      <c r="F246" s="18"/>
      <c r="G246" s="24">
        <f t="shared" ref="G246:G247" si="95">G247</f>
        <v>-23107.96</v>
      </c>
      <c r="H246" s="20">
        <v>0</v>
      </c>
      <c r="I246" s="20">
        <v>0</v>
      </c>
    </row>
    <row r="247" spans="1:9" ht="19.5" customHeight="1" x14ac:dyDescent="0.25">
      <c r="A247" s="15" t="s">
        <v>207</v>
      </c>
      <c r="B247" s="22">
        <v>851</v>
      </c>
      <c r="C247" s="16" t="s">
        <v>97</v>
      </c>
      <c r="D247" s="16" t="s">
        <v>20</v>
      </c>
      <c r="E247" s="23" t="s">
        <v>215</v>
      </c>
      <c r="F247" s="18" t="s">
        <v>208</v>
      </c>
      <c r="G247" s="24">
        <f t="shared" si="95"/>
        <v>-23107.96</v>
      </c>
      <c r="H247" s="20">
        <v>0</v>
      </c>
      <c r="I247" s="20">
        <v>0</v>
      </c>
    </row>
    <row r="248" spans="1:9" ht="32.25" customHeight="1" x14ac:dyDescent="0.25">
      <c r="A248" s="15" t="s">
        <v>216</v>
      </c>
      <c r="B248" s="22">
        <v>851</v>
      </c>
      <c r="C248" s="16" t="s">
        <v>97</v>
      </c>
      <c r="D248" s="16" t="s">
        <v>20</v>
      </c>
      <c r="E248" s="23" t="s">
        <v>215</v>
      </c>
      <c r="F248" s="18" t="s">
        <v>217</v>
      </c>
      <c r="G248" s="24">
        <v>-23107.96</v>
      </c>
      <c r="H248" s="20">
        <v>0</v>
      </c>
      <c r="I248" s="20">
        <v>0</v>
      </c>
    </row>
    <row r="249" spans="1:9" ht="32.25" hidden="1" customHeight="1" x14ac:dyDescent="0.25">
      <c r="A249" s="21" t="s">
        <v>218</v>
      </c>
      <c r="B249" s="22">
        <v>851</v>
      </c>
      <c r="C249" s="16" t="s">
        <v>97</v>
      </c>
      <c r="D249" s="16" t="s">
        <v>159</v>
      </c>
      <c r="E249" s="23" t="s">
        <v>16</v>
      </c>
      <c r="F249" s="18"/>
      <c r="G249" s="24">
        <f t="shared" ref="G249:G251" si="96">G250</f>
        <v>0</v>
      </c>
      <c r="H249" s="20">
        <v>0</v>
      </c>
      <c r="I249" s="20">
        <v>0</v>
      </c>
    </row>
    <row r="250" spans="1:9" ht="32.25" hidden="1" customHeight="1" x14ac:dyDescent="0.25">
      <c r="A250" s="26" t="s">
        <v>219</v>
      </c>
      <c r="B250" s="22">
        <v>851</v>
      </c>
      <c r="C250" s="16" t="s">
        <v>97</v>
      </c>
      <c r="D250" s="16" t="s">
        <v>159</v>
      </c>
      <c r="E250" s="22" t="s">
        <v>220</v>
      </c>
      <c r="F250" s="18"/>
      <c r="G250" s="24">
        <f t="shared" si="96"/>
        <v>0</v>
      </c>
      <c r="H250" s="20">
        <v>0</v>
      </c>
      <c r="I250" s="20">
        <v>0</v>
      </c>
    </row>
    <row r="251" spans="1:9" ht="32.25" hidden="1" customHeight="1" x14ac:dyDescent="0.25">
      <c r="A251" s="47" t="s">
        <v>207</v>
      </c>
      <c r="B251" s="22">
        <v>851</v>
      </c>
      <c r="C251" s="16" t="s">
        <v>97</v>
      </c>
      <c r="D251" s="16" t="s">
        <v>159</v>
      </c>
      <c r="E251" s="22" t="s">
        <v>220</v>
      </c>
      <c r="F251" s="18" t="s">
        <v>208</v>
      </c>
      <c r="G251" s="24">
        <f t="shared" si="96"/>
        <v>0</v>
      </c>
      <c r="H251" s="20">
        <v>0</v>
      </c>
      <c r="I251" s="20">
        <v>0</v>
      </c>
    </row>
    <row r="252" spans="1:9" ht="32.25" hidden="1" customHeight="1" x14ac:dyDescent="0.25">
      <c r="A252" s="47" t="s">
        <v>216</v>
      </c>
      <c r="B252" s="22">
        <v>851</v>
      </c>
      <c r="C252" s="16" t="s">
        <v>97</v>
      </c>
      <c r="D252" s="16" t="s">
        <v>159</v>
      </c>
      <c r="E252" s="22" t="s">
        <v>220</v>
      </c>
      <c r="F252" s="18" t="s">
        <v>217</v>
      </c>
      <c r="G252" s="24"/>
      <c r="H252" s="20">
        <v>0</v>
      </c>
      <c r="I252" s="20">
        <v>0</v>
      </c>
    </row>
    <row r="253" spans="1:9" ht="19.5" customHeight="1" x14ac:dyDescent="0.25">
      <c r="A253" s="21" t="s">
        <v>221</v>
      </c>
      <c r="B253" s="22">
        <v>851</v>
      </c>
      <c r="C253" s="16" t="s">
        <v>222</v>
      </c>
      <c r="D253" s="16"/>
      <c r="E253" s="23" t="s">
        <v>16</v>
      </c>
      <c r="F253" s="18"/>
      <c r="G253" s="24">
        <f t="shared" ref="G253" si="97">G258+G254</f>
        <v>-139418.25</v>
      </c>
      <c r="H253" s="20">
        <v>0</v>
      </c>
      <c r="I253" s="20">
        <v>0</v>
      </c>
    </row>
    <row r="254" spans="1:9" ht="32.25" hidden="1" customHeight="1" x14ac:dyDescent="0.25">
      <c r="A254" s="21" t="s">
        <v>223</v>
      </c>
      <c r="B254" s="22">
        <v>851</v>
      </c>
      <c r="C254" s="16" t="s">
        <v>222</v>
      </c>
      <c r="D254" s="16" t="s">
        <v>18</v>
      </c>
      <c r="E254" s="23" t="s">
        <v>16</v>
      </c>
      <c r="F254" s="18"/>
      <c r="G254" s="24">
        <f t="shared" ref="G254:G256" si="98">G255</f>
        <v>0</v>
      </c>
      <c r="H254" s="20">
        <v>0</v>
      </c>
      <c r="I254" s="20">
        <v>0</v>
      </c>
    </row>
    <row r="255" spans="1:9" ht="45.75" hidden="1" customHeight="1" x14ac:dyDescent="0.25">
      <c r="A255" s="26" t="s">
        <v>224</v>
      </c>
      <c r="B255" s="22">
        <v>851</v>
      </c>
      <c r="C255" s="16" t="s">
        <v>222</v>
      </c>
      <c r="D255" s="16" t="s">
        <v>18</v>
      </c>
      <c r="E255" s="22" t="s">
        <v>225</v>
      </c>
      <c r="F255" s="18"/>
      <c r="G255" s="24">
        <f t="shared" si="98"/>
        <v>0</v>
      </c>
      <c r="H255" s="20">
        <v>0</v>
      </c>
      <c r="I255" s="20">
        <v>0</v>
      </c>
    </row>
    <row r="256" spans="1:9" ht="32.25" hidden="1" customHeight="1" x14ac:dyDescent="0.25">
      <c r="A256" s="27" t="s">
        <v>143</v>
      </c>
      <c r="B256" s="22">
        <v>851</v>
      </c>
      <c r="C256" s="16" t="s">
        <v>222</v>
      </c>
      <c r="D256" s="16" t="s">
        <v>18</v>
      </c>
      <c r="E256" s="22" t="s">
        <v>225</v>
      </c>
      <c r="F256" s="18" t="s">
        <v>144</v>
      </c>
      <c r="G256" s="24">
        <f t="shared" si="98"/>
        <v>0</v>
      </c>
      <c r="H256" s="20">
        <v>0</v>
      </c>
      <c r="I256" s="20">
        <v>0</v>
      </c>
    </row>
    <row r="257" spans="1:9" ht="32.25" hidden="1" customHeight="1" x14ac:dyDescent="0.25">
      <c r="A257" s="27" t="s">
        <v>145</v>
      </c>
      <c r="B257" s="22">
        <v>851</v>
      </c>
      <c r="C257" s="16" t="s">
        <v>222</v>
      </c>
      <c r="D257" s="16" t="s">
        <v>18</v>
      </c>
      <c r="E257" s="22" t="s">
        <v>225</v>
      </c>
      <c r="F257" s="18" t="s">
        <v>146</v>
      </c>
      <c r="G257" s="24"/>
      <c r="H257" s="20">
        <v>0</v>
      </c>
      <c r="I257" s="20">
        <v>0</v>
      </c>
    </row>
    <row r="258" spans="1:9" ht="19.5" customHeight="1" x14ac:dyDescent="0.25">
      <c r="A258" s="21" t="s">
        <v>226</v>
      </c>
      <c r="B258" s="22">
        <v>851</v>
      </c>
      <c r="C258" s="16" t="s">
        <v>222</v>
      </c>
      <c r="D258" s="16" t="s">
        <v>90</v>
      </c>
      <c r="E258" s="23" t="s">
        <v>16</v>
      </c>
      <c r="F258" s="18"/>
      <c r="G258" s="24">
        <f t="shared" ref="G258" si="99">G259+G264+G272+G269</f>
        <v>-139418.25</v>
      </c>
      <c r="H258" s="20">
        <v>0</v>
      </c>
      <c r="I258" s="20">
        <v>0</v>
      </c>
    </row>
    <row r="259" spans="1:9" s="48" customFormat="1" ht="19.5" customHeight="1" x14ac:dyDescent="0.25">
      <c r="A259" s="15" t="s">
        <v>227</v>
      </c>
      <c r="B259" s="22">
        <v>851</v>
      </c>
      <c r="C259" s="16" t="s">
        <v>222</v>
      </c>
      <c r="D259" s="16" t="s">
        <v>90</v>
      </c>
      <c r="E259" s="23" t="s">
        <v>228</v>
      </c>
      <c r="F259" s="18"/>
      <c r="G259" s="24">
        <f t="shared" ref="G259" si="100">G260+G262</f>
        <v>-94583.59</v>
      </c>
      <c r="H259" s="20">
        <v>0</v>
      </c>
      <c r="I259" s="20">
        <v>0</v>
      </c>
    </row>
    <row r="260" spans="1:9" s="48" customFormat="1" ht="32.25" hidden="1" customHeight="1" x14ac:dyDescent="0.25">
      <c r="A260" s="15" t="s">
        <v>23</v>
      </c>
      <c r="B260" s="22">
        <v>851</v>
      </c>
      <c r="C260" s="16" t="s">
        <v>222</v>
      </c>
      <c r="D260" s="16" t="s">
        <v>90</v>
      </c>
      <c r="E260" s="23" t="s">
        <v>228</v>
      </c>
      <c r="F260" s="18" t="s">
        <v>24</v>
      </c>
      <c r="G260" s="24">
        <f t="shared" ref="G260" si="101">G261</f>
        <v>0</v>
      </c>
      <c r="H260" s="20">
        <v>0</v>
      </c>
      <c r="I260" s="20">
        <v>0</v>
      </c>
    </row>
    <row r="261" spans="1:9" s="48" customFormat="1" ht="32.25" hidden="1" customHeight="1" x14ac:dyDescent="0.25">
      <c r="A261" s="15" t="s">
        <v>100</v>
      </c>
      <c r="B261" s="22">
        <v>851</v>
      </c>
      <c r="C261" s="16" t="s">
        <v>222</v>
      </c>
      <c r="D261" s="16" t="s">
        <v>90</v>
      </c>
      <c r="E261" s="23" t="s">
        <v>228</v>
      </c>
      <c r="F261" s="18" t="s">
        <v>101</v>
      </c>
      <c r="G261" s="24"/>
      <c r="H261" s="20">
        <v>0</v>
      </c>
      <c r="I261" s="20">
        <v>0</v>
      </c>
    </row>
    <row r="262" spans="1:9" ht="32.25" customHeight="1" x14ac:dyDescent="0.25">
      <c r="A262" s="15" t="s">
        <v>27</v>
      </c>
      <c r="B262" s="22">
        <v>851</v>
      </c>
      <c r="C262" s="16" t="s">
        <v>222</v>
      </c>
      <c r="D262" s="16" t="s">
        <v>90</v>
      </c>
      <c r="E262" s="23" t="s">
        <v>228</v>
      </c>
      <c r="F262" s="18" t="s">
        <v>28</v>
      </c>
      <c r="G262" s="24">
        <f t="shared" ref="G262" si="102">G263</f>
        <v>-94583.59</v>
      </c>
      <c r="H262" s="20">
        <v>0</v>
      </c>
      <c r="I262" s="20">
        <v>0</v>
      </c>
    </row>
    <row r="263" spans="1:9" ht="32.25" customHeight="1" x14ac:dyDescent="0.25">
      <c r="A263" s="15" t="s">
        <v>29</v>
      </c>
      <c r="B263" s="22">
        <v>851</v>
      </c>
      <c r="C263" s="16" t="s">
        <v>222</v>
      </c>
      <c r="D263" s="16" t="s">
        <v>90</v>
      </c>
      <c r="E263" s="23" t="s">
        <v>228</v>
      </c>
      <c r="F263" s="18" t="s">
        <v>30</v>
      </c>
      <c r="G263" s="24">
        <v>-94583.59</v>
      </c>
      <c r="H263" s="20">
        <v>0</v>
      </c>
      <c r="I263" s="20">
        <v>0</v>
      </c>
    </row>
    <row r="264" spans="1:9" ht="32.25" hidden="1" customHeight="1" x14ac:dyDescent="0.25">
      <c r="A264" s="15" t="s">
        <v>229</v>
      </c>
      <c r="B264" s="22">
        <v>851</v>
      </c>
      <c r="C264" s="16" t="s">
        <v>222</v>
      </c>
      <c r="D264" s="16" t="s">
        <v>90</v>
      </c>
      <c r="E264" s="23" t="s">
        <v>230</v>
      </c>
      <c r="F264" s="18"/>
      <c r="G264" s="24">
        <f t="shared" ref="G264" si="103">G267+G265</f>
        <v>0</v>
      </c>
      <c r="H264" s="20">
        <v>0</v>
      </c>
      <c r="I264" s="20">
        <v>0</v>
      </c>
    </row>
    <row r="265" spans="1:9" ht="32.25" hidden="1" customHeight="1" x14ac:dyDescent="0.25">
      <c r="A265" s="15" t="s">
        <v>23</v>
      </c>
      <c r="B265" s="22">
        <v>851</v>
      </c>
      <c r="C265" s="16" t="s">
        <v>222</v>
      </c>
      <c r="D265" s="16" t="s">
        <v>90</v>
      </c>
      <c r="E265" s="23" t="s">
        <v>230</v>
      </c>
      <c r="F265" s="18" t="s">
        <v>24</v>
      </c>
      <c r="G265" s="24">
        <f t="shared" ref="G265" si="104">G266</f>
        <v>0</v>
      </c>
      <c r="H265" s="20">
        <v>0</v>
      </c>
      <c r="I265" s="20">
        <v>0</v>
      </c>
    </row>
    <row r="266" spans="1:9" ht="32.25" hidden="1" customHeight="1" x14ac:dyDescent="0.25">
      <c r="A266" s="15" t="s">
        <v>100</v>
      </c>
      <c r="B266" s="22">
        <v>851</v>
      </c>
      <c r="C266" s="16" t="s">
        <v>222</v>
      </c>
      <c r="D266" s="16" t="s">
        <v>90</v>
      </c>
      <c r="E266" s="23" t="s">
        <v>230</v>
      </c>
      <c r="F266" s="18" t="s">
        <v>101</v>
      </c>
      <c r="G266" s="24"/>
      <c r="H266" s="20">
        <v>0</v>
      </c>
      <c r="I266" s="20">
        <v>0</v>
      </c>
    </row>
    <row r="267" spans="1:9" ht="32.25" hidden="1" customHeight="1" x14ac:dyDescent="0.25">
      <c r="A267" s="15" t="s">
        <v>27</v>
      </c>
      <c r="B267" s="22">
        <v>851</v>
      </c>
      <c r="C267" s="16" t="s">
        <v>222</v>
      </c>
      <c r="D267" s="16" t="s">
        <v>90</v>
      </c>
      <c r="E267" s="23" t="s">
        <v>230</v>
      </c>
      <c r="F267" s="18" t="s">
        <v>28</v>
      </c>
      <c r="G267" s="24">
        <f t="shared" ref="G267" si="105">G268</f>
        <v>0</v>
      </c>
      <c r="H267" s="20">
        <v>0</v>
      </c>
      <c r="I267" s="20">
        <v>0</v>
      </c>
    </row>
    <row r="268" spans="1:9" ht="32.25" hidden="1" customHeight="1" x14ac:dyDescent="0.25">
      <c r="A268" s="15" t="s">
        <v>29</v>
      </c>
      <c r="B268" s="22">
        <v>851</v>
      </c>
      <c r="C268" s="16" t="s">
        <v>222</v>
      </c>
      <c r="D268" s="16" t="s">
        <v>90</v>
      </c>
      <c r="E268" s="23" t="s">
        <v>230</v>
      </c>
      <c r="F268" s="18" t="s">
        <v>30</v>
      </c>
      <c r="G268" s="24"/>
      <c r="H268" s="20">
        <v>0</v>
      </c>
      <c r="I268" s="20">
        <v>0</v>
      </c>
    </row>
    <row r="269" spans="1:9" ht="66" hidden="1" customHeight="1" x14ac:dyDescent="0.25">
      <c r="A269" s="15" t="s">
        <v>231</v>
      </c>
      <c r="B269" s="22">
        <v>851</v>
      </c>
      <c r="C269" s="16" t="s">
        <v>222</v>
      </c>
      <c r="D269" s="16" t="s">
        <v>90</v>
      </c>
      <c r="E269" s="23" t="s">
        <v>232</v>
      </c>
      <c r="F269" s="18"/>
      <c r="G269" s="24">
        <f t="shared" ref="G269:G270" si="106">G270</f>
        <v>0</v>
      </c>
      <c r="H269" s="20">
        <v>0</v>
      </c>
      <c r="I269" s="20">
        <v>0</v>
      </c>
    </row>
    <row r="270" spans="1:9" ht="32.25" hidden="1" customHeight="1" x14ac:dyDescent="0.25">
      <c r="A270" s="15" t="s">
        <v>27</v>
      </c>
      <c r="B270" s="22">
        <v>851</v>
      </c>
      <c r="C270" s="16" t="s">
        <v>222</v>
      </c>
      <c r="D270" s="16" t="s">
        <v>90</v>
      </c>
      <c r="E270" s="23" t="s">
        <v>232</v>
      </c>
      <c r="F270" s="18" t="s">
        <v>28</v>
      </c>
      <c r="G270" s="24">
        <f t="shared" si="106"/>
        <v>0</v>
      </c>
      <c r="H270" s="20">
        <v>0</v>
      </c>
      <c r="I270" s="20">
        <v>0</v>
      </c>
    </row>
    <row r="271" spans="1:9" ht="33" hidden="1" customHeight="1" x14ac:dyDescent="0.25">
      <c r="A271" s="15" t="s">
        <v>29</v>
      </c>
      <c r="B271" s="22">
        <v>851</v>
      </c>
      <c r="C271" s="16" t="s">
        <v>222</v>
      </c>
      <c r="D271" s="16" t="s">
        <v>90</v>
      </c>
      <c r="E271" s="23" t="s">
        <v>232</v>
      </c>
      <c r="F271" s="18" t="s">
        <v>30</v>
      </c>
      <c r="G271" s="24"/>
      <c r="H271" s="20">
        <v>0</v>
      </c>
      <c r="I271" s="20">
        <v>0</v>
      </c>
    </row>
    <row r="272" spans="1:9" ht="122.25" customHeight="1" x14ac:dyDescent="0.25">
      <c r="A272" s="15" t="s">
        <v>233</v>
      </c>
      <c r="B272" s="22">
        <v>851</v>
      </c>
      <c r="C272" s="16" t="s">
        <v>222</v>
      </c>
      <c r="D272" s="16" t="s">
        <v>90</v>
      </c>
      <c r="E272" s="23" t="s">
        <v>234</v>
      </c>
      <c r="F272" s="18"/>
      <c r="G272" s="24">
        <f t="shared" ref="G272" si="107">G273+G275</f>
        <v>-44834.66</v>
      </c>
      <c r="H272" s="20">
        <v>0</v>
      </c>
      <c r="I272" s="20">
        <v>0</v>
      </c>
    </row>
    <row r="273" spans="1:9" ht="32.25" hidden="1" customHeight="1" x14ac:dyDescent="0.25">
      <c r="A273" s="15" t="s">
        <v>23</v>
      </c>
      <c r="B273" s="22">
        <v>851</v>
      </c>
      <c r="C273" s="16" t="s">
        <v>222</v>
      </c>
      <c r="D273" s="16" t="s">
        <v>90</v>
      </c>
      <c r="E273" s="23" t="s">
        <v>234</v>
      </c>
      <c r="F273" s="18" t="s">
        <v>24</v>
      </c>
      <c r="G273" s="24">
        <f t="shared" ref="G273" si="108">G274</f>
        <v>0</v>
      </c>
      <c r="H273" s="20">
        <v>0</v>
      </c>
      <c r="I273" s="20">
        <v>0</v>
      </c>
    </row>
    <row r="274" spans="1:9" ht="32.25" hidden="1" customHeight="1" x14ac:dyDescent="0.25">
      <c r="A274" s="15" t="s">
        <v>100</v>
      </c>
      <c r="B274" s="22">
        <v>851</v>
      </c>
      <c r="C274" s="16" t="s">
        <v>222</v>
      </c>
      <c r="D274" s="16" t="s">
        <v>90</v>
      </c>
      <c r="E274" s="23" t="s">
        <v>234</v>
      </c>
      <c r="F274" s="18" t="s">
        <v>101</v>
      </c>
      <c r="G274" s="24"/>
      <c r="H274" s="20">
        <v>0</v>
      </c>
      <c r="I274" s="20">
        <v>0</v>
      </c>
    </row>
    <row r="275" spans="1:9" ht="32.25" customHeight="1" x14ac:dyDescent="0.25">
      <c r="A275" s="15" t="s">
        <v>27</v>
      </c>
      <c r="B275" s="22">
        <v>851</v>
      </c>
      <c r="C275" s="16" t="s">
        <v>222</v>
      </c>
      <c r="D275" s="16" t="s">
        <v>90</v>
      </c>
      <c r="E275" s="23" t="s">
        <v>234</v>
      </c>
      <c r="F275" s="18" t="s">
        <v>28</v>
      </c>
      <c r="G275" s="24">
        <f t="shared" ref="G275" si="109">G276</f>
        <v>-44834.66</v>
      </c>
      <c r="H275" s="20">
        <v>0</v>
      </c>
      <c r="I275" s="20">
        <v>0</v>
      </c>
    </row>
    <row r="276" spans="1:9" ht="32.25" customHeight="1" x14ac:dyDescent="0.25">
      <c r="A276" s="15" t="s">
        <v>29</v>
      </c>
      <c r="B276" s="22">
        <v>851</v>
      </c>
      <c r="C276" s="16" t="s">
        <v>222</v>
      </c>
      <c r="D276" s="16" t="s">
        <v>90</v>
      </c>
      <c r="E276" s="23" t="s">
        <v>234</v>
      </c>
      <c r="F276" s="18" t="s">
        <v>30</v>
      </c>
      <c r="G276" s="24">
        <v>-44834.66</v>
      </c>
      <c r="H276" s="20">
        <v>0</v>
      </c>
      <c r="I276" s="20">
        <v>0</v>
      </c>
    </row>
    <row r="277" spans="1:9" ht="32.25" customHeight="1" x14ac:dyDescent="0.25">
      <c r="A277" s="15" t="s">
        <v>235</v>
      </c>
      <c r="B277" s="22">
        <v>852</v>
      </c>
      <c r="C277" s="22"/>
      <c r="D277" s="22"/>
      <c r="E277" s="17" t="s">
        <v>16</v>
      </c>
      <c r="F277" s="18"/>
      <c r="G277" s="24">
        <f>G278+G376+G392</f>
        <v>-5491098.25</v>
      </c>
      <c r="H277" s="20">
        <v>0</v>
      </c>
      <c r="I277" s="20">
        <v>0</v>
      </c>
    </row>
    <row r="278" spans="1:9" ht="21.75" customHeight="1" x14ac:dyDescent="0.25">
      <c r="A278" s="21" t="s">
        <v>163</v>
      </c>
      <c r="B278" s="22">
        <v>852</v>
      </c>
      <c r="C278" s="16" t="s">
        <v>164</v>
      </c>
      <c r="D278" s="16"/>
      <c r="E278" s="23" t="s">
        <v>16</v>
      </c>
      <c r="F278" s="18"/>
      <c r="G278" s="24">
        <f t="shared" ref="G278" si="110">G279+G295+G329+G345+G351</f>
        <v>-4837944.04</v>
      </c>
      <c r="H278" s="20">
        <v>0</v>
      </c>
      <c r="I278" s="20">
        <v>0</v>
      </c>
    </row>
    <row r="279" spans="1:9" ht="21.75" customHeight="1" x14ac:dyDescent="0.25">
      <c r="A279" s="21" t="s">
        <v>236</v>
      </c>
      <c r="B279" s="22">
        <v>852</v>
      </c>
      <c r="C279" s="16" t="s">
        <v>164</v>
      </c>
      <c r="D279" s="16" t="s">
        <v>18</v>
      </c>
      <c r="E279" s="23" t="s">
        <v>16</v>
      </c>
      <c r="F279" s="18"/>
      <c r="G279" s="24">
        <f t="shared" ref="G279" si="111">G280+G283+G286+G289+G292</f>
        <v>-989633</v>
      </c>
      <c r="H279" s="20">
        <v>0</v>
      </c>
      <c r="I279" s="20">
        <v>0</v>
      </c>
    </row>
    <row r="280" spans="1:9" ht="211.5" customHeight="1" x14ac:dyDescent="0.25">
      <c r="A280" s="15" t="s">
        <v>237</v>
      </c>
      <c r="B280" s="22">
        <v>852</v>
      </c>
      <c r="C280" s="16" t="s">
        <v>164</v>
      </c>
      <c r="D280" s="16" t="s">
        <v>18</v>
      </c>
      <c r="E280" s="23" t="s">
        <v>238</v>
      </c>
      <c r="F280" s="18"/>
      <c r="G280" s="24">
        <f t="shared" ref="G280:G281" si="112">G281</f>
        <v>266200</v>
      </c>
      <c r="H280" s="20">
        <v>0</v>
      </c>
      <c r="I280" s="20">
        <v>0</v>
      </c>
    </row>
    <row r="281" spans="1:9" ht="32.25" customHeight="1" x14ac:dyDescent="0.25">
      <c r="A281" s="15" t="s">
        <v>87</v>
      </c>
      <c r="B281" s="22">
        <v>852</v>
      </c>
      <c r="C281" s="16" t="s">
        <v>164</v>
      </c>
      <c r="D281" s="16" t="s">
        <v>18</v>
      </c>
      <c r="E281" s="23" t="s">
        <v>238</v>
      </c>
      <c r="F281" s="18" t="s">
        <v>168</v>
      </c>
      <c r="G281" s="24">
        <f t="shared" si="112"/>
        <v>266200</v>
      </c>
      <c r="H281" s="20">
        <v>0</v>
      </c>
      <c r="I281" s="20">
        <v>0</v>
      </c>
    </row>
    <row r="282" spans="1:9" ht="16.5" customHeight="1" x14ac:dyDescent="0.25">
      <c r="A282" s="15" t="s">
        <v>88</v>
      </c>
      <c r="B282" s="22">
        <v>852</v>
      </c>
      <c r="C282" s="16" t="s">
        <v>164</v>
      </c>
      <c r="D282" s="16" t="s">
        <v>18</v>
      </c>
      <c r="E282" s="23" t="s">
        <v>238</v>
      </c>
      <c r="F282" s="18" t="s">
        <v>169</v>
      </c>
      <c r="G282" s="24">
        <v>266200</v>
      </c>
      <c r="H282" s="20">
        <v>0</v>
      </c>
      <c r="I282" s="20">
        <v>0</v>
      </c>
    </row>
    <row r="283" spans="1:9" s="1" customFormat="1" ht="16.5" customHeight="1" x14ac:dyDescent="0.25">
      <c r="A283" s="15" t="s">
        <v>239</v>
      </c>
      <c r="B283" s="22">
        <v>852</v>
      </c>
      <c r="C283" s="22" t="s">
        <v>164</v>
      </c>
      <c r="D283" s="22" t="s">
        <v>18</v>
      </c>
      <c r="E283" s="23" t="s">
        <v>240</v>
      </c>
      <c r="F283" s="25"/>
      <c r="G283" s="24">
        <f t="shared" ref="G283:G284" si="113">G284</f>
        <v>-1266998</v>
      </c>
      <c r="H283" s="20">
        <v>0</v>
      </c>
      <c r="I283" s="20">
        <v>0</v>
      </c>
    </row>
    <row r="284" spans="1:9" s="1" customFormat="1" ht="32.25" customHeight="1" x14ac:dyDescent="0.25">
      <c r="A284" s="15" t="s">
        <v>87</v>
      </c>
      <c r="B284" s="22">
        <v>852</v>
      </c>
      <c r="C284" s="22" t="s">
        <v>164</v>
      </c>
      <c r="D284" s="22" t="s">
        <v>18</v>
      </c>
      <c r="E284" s="23" t="s">
        <v>240</v>
      </c>
      <c r="F284" s="25" t="s">
        <v>168</v>
      </c>
      <c r="G284" s="24">
        <f t="shared" si="113"/>
        <v>-1266998</v>
      </c>
      <c r="H284" s="20">
        <v>0</v>
      </c>
      <c r="I284" s="20">
        <v>0</v>
      </c>
    </row>
    <row r="285" spans="1:9" s="1" customFormat="1" ht="20.25" customHeight="1" x14ac:dyDescent="0.25">
      <c r="A285" s="15" t="s">
        <v>88</v>
      </c>
      <c r="B285" s="22">
        <v>852</v>
      </c>
      <c r="C285" s="22" t="s">
        <v>164</v>
      </c>
      <c r="D285" s="22" t="s">
        <v>18</v>
      </c>
      <c r="E285" s="23" t="s">
        <v>240</v>
      </c>
      <c r="F285" s="18" t="s">
        <v>169</v>
      </c>
      <c r="G285" s="24">
        <v>-1266998</v>
      </c>
      <c r="H285" s="20">
        <v>0</v>
      </c>
      <c r="I285" s="20">
        <v>0</v>
      </c>
    </row>
    <row r="286" spans="1:9" ht="16.5" customHeight="1" x14ac:dyDescent="0.25">
      <c r="A286" s="15" t="s">
        <v>170</v>
      </c>
      <c r="B286" s="22">
        <v>852</v>
      </c>
      <c r="C286" s="16" t="s">
        <v>164</v>
      </c>
      <c r="D286" s="16" t="s">
        <v>18</v>
      </c>
      <c r="E286" s="23" t="s">
        <v>241</v>
      </c>
      <c r="F286" s="18"/>
      <c r="G286" s="24">
        <f t="shared" ref="G286:G287" si="114">G287</f>
        <v>51745</v>
      </c>
      <c r="H286" s="20">
        <v>0</v>
      </c>
      <c r="I286" s="20">
        <v>0</v>
      </c>
    </row>
    <row r="287" spans="1:9" ht="32.25" customHeight="1" x14ac:dyDescent="0.25">
      <c r="A287" s="15" t="s">
        <v>87</v>
      </c>
      <c r="B287" s="22">
        <v>852</v>
      </c>
      <c r="C287" s="16" t="s">
        <v>164</v>
      </c>
      <c r="D287" s="16" t="s">
        <v>18</v>
      </c>
      <c r="E287" s="23" t="s">
        <v>241</v>
      </c>
      <c r="F287" s="18" t="s">
        <v>168</v>
      </c>
      <c r="G287" s="24">
        <f t="shared" si="114"/>
        <v>51745</v>
      </c>
      <c r="H287" s="20">
        <v>0</v>
      </c>
      <c r="I287" s="20">
        <v>0</v>
      </c>
    </row>
    <row r="288" spans="1:9" ht="18" customHeight="1" x14ac:dyDescent="0.25">
      <c r="A288" s="15" t="s">
        <v>88</v>
      </c>
      <c r="B288" s="22">
        <v>852</v>
      </c>
      <c r="C288" s="16" t="s">
        <v>164</v>
      </c>
      <c r="D288" s="16" t="s">
        <v>18</v>
      </c>
      <c r="E288" s="23" t="s">
        <v>241</v>
      </c>
      <c r="F288" s="18" t="s">
        <v>169</v>
      </c>
      <c r="G288" s="24">
        <v>51745</v>
      </c>
      <c r="H288" s="20">
        <v>0</v>
      </c>
      <c r="I288" s="20">
        <v>0</v>
      </c>
    </row>
    <row r="289" spans="1:9" ht="32.25" customHeight="1" x14ac:dyDescent="0.25">
      <c r="A289" s="15" t="s">
        <v>172</v>
      </c>
      <c r="B289" s="22">
        <v>852</v>
      </c>
      <c r="C289" s="22" t="s">
        <v>164</v>
      </c>
      <c r="D289" s="16" t="s">
        <v>18</v>
      </c>
      <c r="E289" s="23" t="s">
        <v>242</v>
      </c>
      <c r="F289" s="18"/>
      <c r="G289" s="24">
        <f t="shared" ref="G289:G290" si="115">G290</f>
        <v>-7980</v>
      </c>
      <c r="H289" s="20">
        <v>0</v>
      </c>
      <c r="I289" s="20">
        <v>0</v>
      </c>
    </row>
    <row r="290" spans="1:9" ht="32.25" customHeight="1" x14ac:dyDescent="0.25">
      <c r="A290" s="15" t="s">
        <v>87</v>
      </c>
      <c r="B290" s="22">
        <v>852</v>
      </c>
      <c r="C290" s="16" t="s">
        <v>164</v>
      </c>
      <c r="D290" s="16" t="s">
        <v>18</v>
      </c>
      <c r="E290" s="23" t="s">
        <v>242</v>
      </c>
      <c r="F290" s="18" t="s">
        <v>168</v>
      </c>
      <c r="G290" s="24">
        <f t="shared" si="115"/>
        <v>-7980</v>
      </c>
      <c r="H290" s="20">
        <v>0</v>
      </c>
      <c r="I290" s="20">
        <v>0</v>
      </c>
    </row>
    <row r="291" spans="1:9" ht="18" customHeight="1" x14ac:dyDescent="0.25">
      <c r="A291" s="15" t="s">
        <v>88</v>
      </c>
      <c r="B291" s="22">
        <v>852</v>
      </c>
      <c r="C291" s="16" t="s">
        <v>164</v>
      </c>
      <c r="D291" s="16" t="s">
        <v>18</v>
      </c>
      <c r="E291" s="23" t="s">
        <v>242</v>
      </c>
      <c r="F291" s="18" t="s">
        <v>169</v>
      </c>
      <c r="G291" s="24">
        <v>-7980</v>
      </c>
      <c r="H291" s="20">
        <v>0</v>
      </c>
      <c r="I291" s="20">
        <v>0</v>
      </c>
    </row>
    <row r="292" spans="1:9" ht="103.5" customHeight="1" x14ac:dyDescent="0.25">
      <c r="A292" s="15" t="s">
        <v>174</v>
      </c>
      <c r="B292" s="22">
        <v>852</v>
      </c>
      <c r="C292" s="16" t="s">
        <v>164</v>
      </c>
      <c r="D292" s="16" t="s">
        <v>18</v>
      </c>
      <c r="E292" s="23" t="s">
        <v>243</v>
      </c>
      <c r="F292" s="18"/>
      <c r="G292" s="24">
        <f t="shared" ref="G292:G293" si="116">G293</f>
        <v>-32600</v>
      </c>
      <c r="H292" s="20">
        <v>0</v>
      </c>
      <c r="I292" s="20">
        <v>0</v>
      </c>
    </row>
    <row r="293" spans="1:9" ht="32.25" customHeight="1" x14ac:dyDescent="0.25">
      <c r="A293" s="15" t="s">
        <v>87</v>
      </c>
      <c r="B293" s="22">
        <v>852</v>
      </c>
      <c r="C293" s="16" t="s">
        <v>164</v>
      </c>
      <c r="D293" s="16" t="s">
        <v>18</v>
      </c>
      <c r="E293" s="23" t="s">
        <v>243</v>
      </c>
      <c r="F293" s="18" t="s">
        <v>168</v>
      </c>
      <c r="G293" s="24">
        <f t="shared" si="116"/>
        <v>-32600</v>
      </c>
      <c r="H293" s="20">
        <v>0</v>
      </c>
      <c r="I293" s="20">
        <v>0</v>
      </c>
    </row>
    <row r="294" spans="1:9" ht="18" customHeight="1" x14ac:dyDescent="0.25">
      <c r="A294" s="15" t="s">
        <v>88</v>
      </c>
      <c r="B294" s="22">
        <v>852</v>
      </c>
      <c r="C294" s="16" t="s">
        <v>164</v>
      </c>
      <c r="D294" s="16" t="s">
        <v>18</v>
      </c>
      <c r="E294" s="23" t="s">
        <v>243</v>
      </c>
      <c r="F294" s="18" t="s">
        <v>169</v>
      </c>
      <c r="G294" s="24">
        <v>-32600</v>
      </c>
      <c r="H294" s="20">
        <v>0</v>
      </c>
      <c r="I294" s="20">
        <v>0</v>
      </c>
    </row>
    <row r="295" spans="1:9" ht="18" customHeight="1" x14ac:dyDescent="0.25">
      <c r="A295" s="21" t="s">
        <v>244</v>
      </c>
      <c r="B295" s="22">
        <v>852</v>
      </c>
      <c r="C295" s="16" t="s">
        <v>164</v>
      </c>
      <c r="D295" s="16" t="s">
        <v>90</v>
      </c>
      <c r="E295" s="23" t="s">
        <v>16</v>
      </c>
      <c r="F295" s="18"/>
      <c r="G295" s="24">
        <f t="shared" ref="G295" si="117">G296+G299+G302+G305+G308+G311+G314+G317+G320+G323+G326</f>
        <v>-3771675</v>
      </c>
      <c r="H295" s="20">
        <v>0</v>
      </c>
      <c r="I295" s="20">
        <v>0</v>
      </c>
    </row>
    <row r="296" spans="1:9" ht="38.25" hidden="1" customHeight="1" x14ac:dyDescent="0.25">
      <c r="A296" s="21" t="s">
        <v>245</v>
      </c>
      <c r="B296" s="22" t="s">
        <v>246</v>
      </c>
      <c r="C296" s="16" t="s">
        <v>164</v>
      </c>
      <c r="D296" s="16" t="s">
        <v>90</v>
      </c>
      <c r="E296" s="23" t="s">
        <v>247</v>
      </c>
      <c r="F296" s="18"/>
      <c r="G296" s="24">
        <f>G297</f>
        <v>0</v>
      </c>
      <c r="H296" s="20">
        <v>0</v>
      </c>
      <c r="I296" s="20">
        <v>0</v>
      </c>
    </row>
    <row r="297" spans="1:9" ht="32.25" hidden="1" customHeight="1" x14ac:dyDescent="0.25">
      <c r="A297" s="15" t="s">
        <v>87</v>
      </c>
      <c r="B297" s="22" t="s">
        <v>246</v>
      </c>
      <c r="C297" s="16" t="s">
        <v>164</v>
      </c>
      <c r="D297" s="16" t="s">
        <v>90</v>
      </c>
      <c r="E297" s="23" t="s">
        <v>247</v>
      </c>
      <c r="F297" s="18" t="s">
        <v>168</v>
      </c>
      <c r="G297" s="24">
        <f>G298</f>
        <v>0</v>
      </c>
      <c r="H297" s="20">
        <v>0</v>
      </c>
      <c r="I297" s="20">
        <v>0</v>
      </c>
    </row>
    <row r="298" spans="1:9" ht="33" hidden="1" customHeight="1" x14ac:dyDescent="0.25">
      <c r="A298" s="15" t="s">
        <v>88</v>
      </c>
      <c r="B298" s="22" t="s">
        <v>246</v>
      </c>
      <c r="C298" s="16" t="s">
        <v>164</v>
      </c>
      <c r="D298" s="16" t="s">
        <v>90</v>
      </c>
      <c r="E298" s="23" t="s">
        <v>247</v>
      </c>
      <c r="F298" s="18" t="s">
        <v>169</v>
      </c>
      <c r="G298" s="24"/>
      <c r="H298" s="20">
        <v>0</v>
      </c>
      <c r="I298" s="20">
        <v>0</v>
      </c>
    </row>
    <row r="299" spans="1:9" ht="36.75" hidden="1" customHeight="1" x14ac:dyDescent="0.25">
      <c r="A299" s="15" t="s">
        <v>248</v>
      </c>
      <c r="B299" s="22">
        <v>852</v>
      </c>
      <c r="C299" s="16" t="s">
        <v>164</v>
      </c>
      <c r="D299" s="16" t="s">
        <v>90</v>
      </c>
      <c r="E299" s="23" t="s">
        <v>249</v>
      </c>
      <c r="F299" s="18"/>
      <c r="G299" s="24">
        <f t="shared" ref="G299:G300" si="118">G300</f>
        <v>0</v>
      </c>
      <c r="H299" s="20">
        <v>0</v>
      </c>
      <c r="I299" s="20">
        <v>0</v>
      </c>
    </row>
    <row r="300" spans="1:9" ht="32.25" hidden="1" customHeight="1" x14ac:dyDescent="0.25">
      <c r="A300" s="15" t="s">
        <v>87</v>
      </c>
      <c r="B300" s="22">
        <v>852</v>
      </c>
      <c r="C300" s="16" t="s">
        <v>164</v>
      </c>
      <c r="D300" s="16" t="s">
        <v>90</v>
      </c>
      <c r="E300" s="23" t="s">
        <v>249</v>
      </c>
      <c r="F300" s="18" t="s">
        <v>168</v>
      </c>
      <c r="G300" s="24">
        <f t="shared" si="118"/>
        <v>0</v>
      </c>
      <c r="H300" s="20">
        <v>0</v>
      </c>
      <c r="I300" s="20">
        <v>0</v>
      </c>
    </row>
    <row r="301" spans="1:9" ht="17.25" hidden="1" customHeight="1" x14ac:dyDescent="0.25">
      <c r="A301" s="15" t="s">
        <v>88</v>
      </c>
      <c r="B301" s="22">
        <v>852</v>
      </c>
      <c r="C301" s="16" t="s">
        <v>164</v>
      </c>
      <c r="D301" s="16" t="s">
        <v>90</v>
      </c>
      <c r="E301" s="23" t="s">
        <v>249</v>
      </c>
      <c r="F301" s="18" t="s">
        <v>169</v>
      </c>
      <c r="G301" s="24"/>
      <c r="H301" s="20">
        <v>0</v>
      </c>
      <c r="I301" s="20">
        <v>0</v>
      </c>
    </row>
    <row r="302" spans="1:9" ht="17.25" customHeight="1" x14ac:dyDescent="0.25">
      <c r="A302" s="15" t="s">
        <v>250</v>
      </c>
      <c r="B302" s="22">
        <v>852</v>
      </c>
      <c r="C302" s="16" t="s">
        <v>164</v>
      </c>
      <c r="D302" s="16" t="s">
        <v>90</v>
      </c>
      <c r="E302" s="23" t="s">
        <v>251</v>
      </c>
      <c r="F302" s="18"/>
      <c r="G302" s="24">
        <f t="shared" ref="G302:G303" si="119">G303</f>
        <v>-3199891</v>
      </c>
      <c r="H302" s="20">
        <v>0</v>
      </c>
      <c r="I302" s="20">
        <v>0</v>
      </c>
    </row>
    <row r="303" spans="1:9" ht="32.25" customHeight="1" x14ac:dyDescent="0.25">
      <c r="A303" s="15" t="s">
        <v>87</v>
      </c>
      <c r="B303" s="22">
        <v>852</v>
      </c>
      <c r="C303" s="16" t="s">
        <v>164</v>
      </c>
      <c r="D303" s="22" t="s">
        <v>90</v>
      </c>
      <c r="E303" s="23" t="s">
        <v>251</v>
      </c>
      <c r="F303" s="18" t="s">
        <v>168</v>
      </c>
      <c r="G303" s="24">
        <f t="shared" si="119"/>
        <v>-3199891</v>
      </c>
      <c r="H303" s="20">
        <v>0</v>
      </c>
      <c r="I303" s="20">
        <v>0</v>
      </c>
    </row>
    <row r="304" spans="1:9" ht="18" customHeight="1" x14ac:dyDescent="0.25">
      <c r="A304" s="15" t="s">
        <v>88</v>
      </c>
      <c r="B304" s="22">
        <v>852</v>
      </c>
      <c r="C304" s="16" t="s">
        <v>164</v>
      </c>
      <c r="D304" s="22" t="s">
        <v>90</v>
      </c>
      <c r="E304" s="23" t="s">
        <v>251</v>
      </c>
      <c r="F304" s="18" t="s">
        <v>169</v>
      </c>
      <c r="G304" s="24">
        <v>-3199891</v>
      </c>
      <c r="H304" s="20">
        <v>0</v>
      </c>
      <c r="I304" s="20">
        <v>0</v>
      </c>
    </row>
    <row r="305" spans="1:9" ht="18" customHeight="1" x14ac:dyDescent="0.25">
      <c r="A305" s="15" t="s">
        <v>170</v>
      </c>
      <c r="B305" s="22">
        <v>852</v>
      </c>
      <c r="C305" s="16" t="s">
        <v>164</v>
      </c>
      <c r="D305" s="22" t="s">
        <v>90</v>
      </c>
      <c r="E305" s="23" t="s">
        <v>241</v>
      </c>
      <c r="F305" s="18"/>
      <c r="G305" s="24">
        <f t="shared" ref="G305:G306" si="120">G306</f>
        <v>413743</v>
      </c>
      <c r="H305" s="20">
        <v>0</v>
      </c>
      <c r="I305" s="20">
        <v>0</v>
      </c>
    </row>
    <row r="306" spans="1:9" ht="33.75" customHeight="1" x14ac:dyDescent="0.25">
      <c r="A306" s="15" t="s">
        <v>87</v>
      </c>
      <c r="B306" s="22">
        <v>852</v>
      </c>
      <c r="C306" s="16" t="s">
        <v>164</v>
      </c>
      <c r="D306" s="22" t="s">
        <v>90</v>
      </c>
      <c r="E306" s="23" t="s">
        <v>241</v>
      </c>
      <c r="F306" s="18" t="s">
        <v>168</v>
      </c>
      <c r="G306" s="24">
        <f t="shared" si="120"/>
        <v>413743</v>
      </c>
      <c r="H306" s="20">
        <v>0</v>
      </c>
      <c r="I306" s="20">
        <v>0</v>
      </c>
    </row>
    <row r="307" spans="1:9" ht="16.5" customHeight="1" x14ac:dyDescent="0.25">
      <c r="A307" s="15" t="s">
        <v>88</v>
      </c>
      <c r="B307" s="22">
        <v>852</v>
      </c>
      <c r="C307" s="16" t="s">
        <v>164</v>
      </c>
      <c r="D307" s="22" t="s">
        <v>90</v>
      </c>
      <c r="E307" s="23" t="s">
        <v>241</v>
      </c>
      <c r="F307" s="18" t="s">
        <v>169</v>
      </c>
      <c r="G307" s="24">
        <f>152471+212109+49163</f>
        <v>413743</v>
      </c>
      <c r="H307" s="20">
        <v>0</v>
      </c>
      <c r="I307" s="20">
        <v>0</v>
      </c>
    </row>
    <row r="308" spans="1:9" ht="33.75" customHeight="1" x14ac:dyDescent="0.25">
      <c r="A308" s="15" t="s">
        <v>172</v>
      </c>
      <c r="B308" s="22">
        <v>852</v>
      </c>
      <c r="C308" s="22" t="s">
        <v>164</v>
      </c>
      <c r="D308" s="22" t="s">
        <v>90</v>
      </c>
      <c r="E308" s="23" t="s">
        <v>242</v>
      </c>
      <c r="F308" s="18"/>
      <c r="G308" s="24">
        <f t="shared" ref="G308:G309" si="121">G309</f>
        <v>-492527</v>
      </c>
      <c r="H308" s="20">
        <v>0</v>
      </c>
      <c r="I308" s="20">
        <v>0</v>
      </c>
    </row>
    <row r="309" spans="1:9" ht="32.25" customHeight="1" x14ac:dyDescent="0.25">
      <c r="A309" s="15" t="s">
        <v>87</v>
      </c>
      <c r="B309" s="22">
        <v>852</v>
      </c>
      <c r="C309" s="16" t="s">
        <v>164</v>
      </c>
      <c r="D309" s="22" t="s">
        <v>90</v>
      </c>
      <c r="E309" s="23" t="s">
        <v>242</v>
      </c>
      <c r="F309" s="18" t="s">
        <v>168</v>
      </c>
      <c r="G309" s="24">
        <f t="shared" si="121"/>
        <v>-492527</v>
      </c>
      <c r="H309" s="20">
        <v>0</v>
      </c>
      <c r="I309" s="20">
        <v>0</v>
      </c>
    </row>
    <row r="310" spans="1:9" ht="19.5" customHeight="1" x14ac:dyDescent="0.25">
      <c r="A310" s="15" t="s">
        <v>88</v>
      </c>
      <c r="B310" s="22">
        <v>852</v>
      </c>
      <c r="C310" s="16" t="s">
        <v>164</v>
      </c>
      <c r="D310" s="22" t="s">
        <v>90</v>
      </c>
      <c r="E310" s="23" t="s">
        <v>242</v>
      </c>
      <c r="F310" s="18" t="s">
        <v>169</v>
      </c>
      <c r="G310" s="24">
        <v>-492527</v>
      </c>
      <c r="H310" s="20">
        <v>0</v>
      </c>
      <c r="I310" s="20">
        <v>0</v>
      </c>
    </row>
    <row r="311" spans="1:9" ht="76.5" hidden="1" customHeight="1" x14ac:dyDescent="0.25">
      <c r="A311" s="15" t="s">
        <v>252</v>
      </c>
      <c r="B311" s="22">
        <v>852</v>
      </c>
      <c r="C311" s="16" t="s">
        <v>164</v>
      </c>
      <c r="D311" s="16" t="s">
        <v>90</v>
      </c>
      <c r="E311" s="23" t="s">
        <v>253</v>
      </c>
      <c r="F311" s="18"/>
      <c r="G311" s="24">
        <f t="shared" ref="G311:G312" si="122">G312</f>
        <v>0</v>
      </c>
      <c r="H311" s="20">
        <v>0</v>
      </c>
      <c r="I311" s="20">
        <v>0</v>
      </c>
    </row>
    <row r="312" spans="1:9" ht="32.25" hidden="1" customHeight="1" x14ac:dyDescent="0.25">
      <c r="A312" s="15" t="s">
        <v>87</v>
      </c>
      <c r="B312" s="22">
        <v>852</v>
      </c>
      <c r="C312" s="16" t="s">
        <v>164</v>
      </c>
      <c r="D312" s="16" t="s">
        <v>90</v>
      </c>
      <c r="E312" s="23" t="s">
        <v>253</v>
      </c>
      <c r="F312" s="18" t="s">
        <v>168</v>
      </c>
      <c r="G312" s="24">
        <f t="shared" si="122"/>
        <v>0</v>
      </c>
      <c r="H312" s="20">
        <v>0</v>
      </c>
      <c r="I312" s="20">
        <v>0</v>
      </c>
    </row>
    <row r="313" spans="1:9" ht="32.25" hidden="1" customHeight="1" x14ac:dyDescent="0.25">
      <c r="A313" s="15" t="s">
        <v>88</v>
      </c>
      <c r="B313" s="22">
        <v>852</v>
      </c>
      <c r="C313" s="16" t="s">
        <v>164</v>
      </c>
      <c r="D313" s="16" t="s">
        <v>90</v>
      </c>
      <c r="E313" s="23" t="s">
        <v>253</v>
      </c>
      <c r="F313" s="18" t="s">
        <v>169</v>
      </c>
      <c r="G313" s="24"/>
      <c r="H313" s="20">
        <v>0</v>
      </c>
      <c r="I313" s="20">
        <v>0</v>
      </c>
    </row>
    <row r="314" spans="1:9" ht="58.5" hidden="1" customHeight="1" x14ac:dyDescent="0.25">
      <c r="A314" s="15" t="s">
        <v>254</v>
      </c>
      <c r="B314" s="22">
        <v>852</v>
      </c>
      <c r="C314" s="16" t="s">
        <v>164</v>
      </c>
      <c r="D314" s="22" t="s">
        <v>90</v>
      </c>
      <c r="E314" s="49" t="s">
        <v>255</v>
      </c>
      <c r="F314" s="18"/>
      <c r="G314" s="19">
        <f t="shared" ref="G314:G315" si="123">G315</f>
        <v>0</v>
      </c>
      <c r="H314" s="20">
        <v>0</v>
      </c>
      <c r="I314" s="20">
        <v>0</v>
      </c>
    </row>
    <row r="315" spans="1:9" ht="32.25" hidden="1" customHeight="1" x14ac:dyDescent="0.25">
      <c r="A315" s="15" t="s">
        <v>87</v>
      </c>
      <c r="B315" s="22">
        <v>852</v>
      </c>
      <c r="C315" s="16" t="s">
        <v>164</v>
      </c>
      <c r="D315" s="22" t="s">
        <v>90</v>
      </c>
      <c r="E315" s="49" t="s">
        <v>255</v>
      </c>
      <c r="F315" s="18" t="s">
        <v>168</v>
      </c>
      <c r="G315" s="19">
        <f t="shared" si="123"/>
        <v>0</v>
      </c>
      <c r="H315" s="20">
        <v>0</v>
      </c>
      <c r="I315" s="20">
        <v>0</v>
      </c>
    </row>
    <row r="316" spans="1:9" ht="32.25" hidden="1" customHeight="1" x14ac:dyDescent="0.25">
      <c r="A316" s="15" t="s">
        <v>88</v>
      </c>
      <c r="B316" s="22">
        <v>852</v>
      </c>
      <c r="C316" s="16" t="s">
        <v>164</v>
      </c>
      <c r="D316" s="22" t="s">
        <v>90</v>
      </c>
      <c r="E316" s="49" t="s">
        <v>255</v>
      </c>
      <c r="F316" s="18" t="s">
        <v>169</v>
      </c>
      <c r="G316" s="24"/>
      <c r="H316" s="20">
        <v>0</v>
      </c>
      <c r="I316" s="20">
        <v>0</v>
      </c>
    </row>
    <row r="317" spans="1:9" ht="42" hidden="1" customHeight="1" x14ac:dyDescent="0.25">
      <c r="A317" s="15" t="s">
        <v>256</v>
      </c>
      <c r="B317" s="22">
        <v>852</v>
      </c>
      <c r="C317" s="16" t="s">
        <v>164</v>
      </c>
      <c r="D317" s="22" t="s">
        <v>90</v>
      </c>
      <c r="E317" s="49" t="s">
        <v>257</v>
      </c>
      <c r="F317" s="18"/>
      <c r="G317" s="19">
        <f t="shared" ref="G317:G318" si="124">G318</f>
        <v>0</v>
      </c>
      <c r="H317" s="20">
        <v>0</v>
      </c>
      <c r="I317" s="20">
        <v>0</v>
      </c>
    </row>
    <row r="318" spans="1:9" ht="32.25" hidden="1" customHeight="1" x14ac:dyDescent="0.25">
      <c r="A318" s="15" t="s">
        <v>87</v>
      </c>
      <c r="B318" s="22">
        <v>852</v>
      </c>
      <c r="C318" s="16" t="s">
        <v>164</v>
      </c>
      <c r="D318" s="22" t="s">
        <v>90</v>
      </c>
      <c r="E318" s="49" t="s">
        <v>257</v>
      </c>
      <c r="F318" s="18" t="s">
        <v>168</v>
      </c>
      <c r="G318" s="19">
        <f t="shared" si="124"/>
        <v>0</v>
      </c>
      <c r="H318" s="20">
        <v>0</v>
      </c>
      <c r="I318" s="20">
        <v>0</v>
      </c>
    </row>
    <row r="319" spans="1:9" ht="32.25" hidden="1" customHeight="1" x14ac:dyDescent="0.25">
      <c r="A319" s="15" t="s">
        <v>88</v>
      </c>
      <c r="B319" s="22">
        <v>852</v>
      </c>
      <c r="C319" s="16" t="s">
        <v>164</v>
      </c>
      <c r="D319" s="22" t="s">
        <v>90</v>
      </c>
      <c r="E319" s="49" t="s">
        <v>257</v>
      </c>
      <c r="F319" s="18" t="s">
        <v>169</v>
      </c>
      <c r="G319" s="24"/>
      <c r="H319" s="20">
        <v>0</v>
      </c>
      <c r="I319" s="20">
        <v>0</v>
      </c>
    </row>
    <row r="320" spans="1:9" ht="111" customHeight="1" x14ac:dyDescent="0.25">
      <c r="A320" s="15" t="s">
        <v>174</v>
      </c>
      <c r="B320" s="22">
        <v>852</v>
      </c>
      <c r="C320" s="16" t="s">
        <v>164</v>
      </c>
      <c r="D320" s="16" t="s">
        <v>90</v>
      </c>
      <c r="E320" s="23" t="s">
        <v>243</v>
      </c>
      <c r="F320" s="18"/>
      <c r="G320" s="24">
        <f t="shared" ref="G320:G321" si="125">G321</f>
        <v>-93000</v>
      </c>
      <c r="H320" s="20">
        <v>0</v>
      </c>
      <c r="I320" s="20">
        <v>0</v>
      </c>
    </row>
    <row r="321" spans="1:9" ht="32.25" customHeight="1" x14ac:dyDescent="0.25">
      <c r="A321" s="15" t="s">
        <v>87</v>
      </c>
      <c r="B321" s="22">
        <v>852</v>
      </c>
      <c r="C321" s="16" t="s">
        <v>164</v>
      </c>
      <c r="D321" s="16" t="s">
        <v>90</v>
      </c>
      <c r="E321" s="23" t="s">
        <v>243</v>
      </c>
      <c r="F321" s="18" t="s">
        <v>168</v>
      </c>
      <c r="G321" s="24">
        <f t="shared" si="125"/>
        <v>-93000</v>
      </c>
      <c r="H321" s="20">
        <v>0</v>
      </c>
      <c r="I321" s="20">
        <v>0</v>
      </c>
    </row>
    <row r="322" spans="1:9" ht="17.25" customHeight="1" x14ac:dyDescent="0.25">
      <c r="A322" s="15" t="s">
        <v>88</v>
      </c>
      <c r="B322" s="22">
        <v>852</v>
      </c>
      <c r="C322" s="16" t="s">
        <v>164</v>
      </c>
      <c r="D322" s="16" t="s">
        <v>90</v>
      </c>
      <c r="E322" s="23" t="s">
        <v>243</v>
      </c>
      <c r="F322" s="18" t="s">
        <v>169</v>
      </c>
      <c r="G322" s="24">
        <v>-93000</v>
      </c>
      <c r="H322" s="20">
        <v>0</v>
      </c>
      <c r="I322" s="20">
        <v>0</v>
      </c>
    </row>
    <row r="323" spans="1:9" ht="103.5" customHeight="1" x14ac:dyDescent="0.25">
      <c r="A323" s="15" t="s">
        <v>258</v>
      </c>
      <c r="B323" s="22">
        <v>852</v>
      </c>
      <c r="C323" s="16" t="s">
        <v>164</v>
      </c>
      <c r="D323" s="16" t="s">
        <v>90</v>
      </c>
      <c r="E323" s="23" t="s">
        <v>259</v>
      </c>
      <c r="F323" s="18"/>
      <c r="G323" s="24">
        <f t="shared" ref="G323:G324" si="126">G324</f>
        <v>-400000</v>
      </c>
      <c r="H323" s="20">
        <v>0</v>
      </c>
      <c r="I323" s="20">
        <v>0</v>
      </c>
    </row>
    <row r="324" spans="1:9" ht="32.25" customHeight="1" x14ac:dyDescent="0.25">
      <c r="A324" s="15" t="s">
        <v>87</v>
      </c>
      <c r="B324" s="22">
        <v>852</v>
      </c>
      <c r="C324" s="16" t="s">
        <v>164</v>
      </c>
      <c r="D324" s="16" t="s">
        <v>90</v>
      </c>
      <c r="E324" s="23" t="s">
        <v>259</v>
      </c>
      <c r="F324" s="18" t="s">
        <v>168</v>
      </c>
      <c r="G324" s="24">
        <f t="shared" si="126"/>
        <v>-400000</v>
      </c>
      <c r="H324" s="20">
        <v>0</v>
      </c>
      <c r="I324" s="20">
        <v>0</v>
      </c>
    </row>
    <row r="325" spans="1:9" ht="16.5" customHeight="1" x14ac:dyDescent="0.25">
      <c r="A325" s="15" t="s">
        <v>88</v>
      </c>
      <c r="B325" s="22">
        <v>852</v>
      </c>
      <c r="C325" s="16" t="s">
        <v>164</v>
      </c>
      <c r="D325" s="16" t="s">
        <v>90</v>
      </c>
      <c r="E325" s="23" t="s">
        <v>259</v>
      </c>
      <c r="F325" s="18" t="s">
        <v>169</v>
      </c>
      <c r="G325" s="24">
        <v>-400000</v>
      </c>
      <c r="H325" s="20">
        <v>0</v>
      </c>
      <c r="I325" s="20">
        <v>0</v>
      </c>
    </row>
    <row r="326" spans="1:9" ht="28.5" hidden="1" customHeight="1" x14ac:dyDescent="0.25">
      <c r="A326" s="15" t="s">
        <v>260</v>
      </c>
      <c r="B326" s="22">
        <v>852</v>
      </c>
      <c r="C326" s="16" t="s">
        <v>164</v>
      </c>
      <c r="D326" s="22" t="s">
        <v>90</v>
      </c>
      <c r="E326" s="23" t="s">
        <v>261</v>
      </c>
      <c r="F326" s="18"/>
      <c r="G326" s="24">
        <f t="shared" ref="G326:G327" si="127">G327</f>
        <v>0</v>
      </c>
      <c r="H326" s="20">
        <v>0</v>
      </c>
      <c r="I326" s="20">
        <v>0</v>
      </c>
    </row>
    <row r="327" spans="1:9" ht="32.25" hidden="1" customHeight="1" x14ac:dyDescent="0.25">
      <c r="A327" s="15" t="s">
        <v>87</v>
      </c>
      <c r="B327" s="22">
        <v>852</v>
      </c>
      <c r="C327" s="16" t="s">
        <v>164</v>
      </c>
      <c r="D327" s="22" t="s">
        <v>90</v>
      </c>
      <c r="E327" s="23" t="s">
        <v>261</v>
      </c>
      <c r="F327" s="18" t="s">
        <v>168</v>
      </c>
      <c r="G327" s="24">
        <f t="shared" si="127"/>
        <v>0</v>
      </c>
      <c r="H327" s="20">
        <v>0</v>
      </c>
      <c r="I327" s="20">
        <v>0</v>
      </c>
    </row>
    <row r="328" spans="1:9" ht="18.75" hidden="1" customHeight="1" x14ac:dyDescent="0.25">
      <c r="A328" s="15" t="s">
        <v>88</v>
      </c>
      <c r="B328" s="22">
        <v>852</v>
      </c>
      <c r="C328" s="16" t="s">
        <v>164</v>
      </c>
      <c r="D328" s="22" t="s">
        <v>90</v>
      </c>
      <c r="E328" s="23" t="s">
        <v>261</v>
      </c>
      <c r="F328" s="18" t="s">
        <v>169</v>
      </c>
      <c r="G328" s="24"/>
      <c r="H328" s="20">
        <v>0</v>
      </c>
      <c r="I328" s="20">
        <v>0</v>
      </c>
    </row>
    <row r="329" spans="1:9" ht="18.75" customHeight="1" x14ac:dyDescent="0.25">
      <c r="A329" s="21" t="s">
        <v>165</v>
      </c>
      <c r="B329" s="22">
        <v>852</v>
      </c>
      <c r="C329" s="16" t="s">
        <v>164</v>
      </c>
      <c r="D329" s="22" t="s">
        <v>92</v>
      </c>
      <c r="E329" s="23" t="s">
        <v>16</v>
      </c>
      <c r="F329" s="18"/>
      <c r="G329" s="24">
        <f t="shared" ref="G329" si="128">G330+G333+G336+G339+G342</f>
        <v>-8536.19</v>
      </c>
      <c r="H329" s="20">
        <v>0</v>
      </c>
      <c r="I329" s="20">
        <v>0</v>
      </c>
    </row>
    <row r="330" spans="1:9" ht="14.25" customHeight="1" x14ac:dyDescent="0.25">
      <c r="A330" s="15" t="s">
        <v>166</v>
      </c>
      <c r="B330" s="22">
        <v>852</v>
      </c>
      <c r="C330" s="22" t="s">
        <v>164</v>
      </c>
      <c r="D330" s="22" t="s">
        <v>92</v>
      </c>
      <c r="E330" s="23" t="s">
        <v>262</v>
      </c>
      <c r="F330" s="18"/>
      <c r="G330" s="24">
        <f t="shared" ref="G330:G331" si="129">G331</f>
        <v>-8536.19</v>
      </c>
      <c r="H330" s="20">
        <v>0</v>
      </c>
      <c r="I330" s="20">
        <v>0</v>
      </c>
    </row>
    <row r="331" spans="1:9" ht="32.25" customHeight="1" x14ac:dyDescent="0.25">
      <c r="A331" s="15" t="s">
        <v>87</v>
      </c>
      <c r="B331" s="22">
        <v>852</v>
      </c>
      <c r="C331" s="16" t="s">
        <v>164</v>
      </c>
      <c r="D331" s="22" t="s">
        <v>92</v>
      </c>
      <c r="E331" s="23" t="s">
        <v>262</v>
      </c>
      <c r="F331" s="18" t="s">
        <v>168</v>
      </c>
      <c r="G331" s="24">
        <f t="shared" si="129"/>
        <v>-8536.19</v>
      </c>
      <c r="H331" s="20">
        <v>0</v>
      </c>
      <c r="I331" s="20">
        <v>0</v>
      </c>
    </row>
    <row r="332" spans="1:9" ht="18.75" customHeight="1" x14ac:dyDescent="0.25">
      <c r="A332" s="15" t="s">
        <v>88</v>
      </c>
      <c r="B332" s="22">
        <v>852</v>
      </c>
      <c r="C332" s="16" t="s">
        <v>164</v>
      </c>
      <c r="D332" s="16" t="s">
        <v>92</v>
      </c>
      <c r="E332" s="23" t="s">
        <v>262</v>
      </c>
      <c r="F332" s="18" t="s">
        <v>169</v>
      </c>
      <c r="G332" s="24">
        <v>-8536.19</v>
      </c>
      <c r="H332" s="20">
        <v>0</v>
      </c>
      <c r="I332" s="20">
        <v>0</v>
      </c>
    </row>
    <row r="333" spans="1:9" ht="36" hidden="1" customHeight="1" x14ac:dyDescent="0.25">
      <c r="A333" s="15" t="s">
        <v>170</v>
      </c>
      <c r="B333" s="22">
        <v>852</v>
      </c>
      <c r="C333" s="16" t="s">
        <v>164</v>
      </c>
      <c r="D333" s="16" t="s">
        <v>92</v>
      </c>
      <c r="E333" s="23" t="s">
        <v>241</v>
      </c>
      <c r="F333" s="18"/>
      <c r="G333" s="24">
        <f t="shared" ref="G333:G334" si="130">G334</f>
        <v>0</v>
      </c>
      <c r="H333" s="20">
        <v>0</v>
      </c>
      <c r="I333" s="20">
        <v>0</v>
      </c>
    </row>
    <row r="334" spans="1:9" ht="32.25" hidden="1" customHeight="1" x14ac:dyDescent="0.25">
      <c r="A334" s="15" t="s">
        <v>87</v>
      </c>
      <c r="B334" s="22">
        <v>852</v>
      </c>
      <c r="C334" s="16" t="s">
        <v>164</v>
      </c>
      <c r="D334" s="16" t="s">
        <v>92</v>
      </c>
      <c r="E334" s="23" t="s">
        <v>241</v>
      </c>
      <c r="F334" s="18" t="s">
        <v>168</v>
      </c>
      <c r="G334" s="24">
        <f t="shared" si="130"/>
        <v>0</v>
      </c>
      <c r="H334" s="20">
        <v>0</v>
      </c>
      <c r="I334" s="20">
        <v>0</v>
      </c>
    </row>
    <row r="335" spans="1:9" ht="36" hidden="1" customHeight="1" x14ac:dyDescent="0.25">
      <c r="A335" s="41" t="s">
        <v>88</v>
      </c>
      <c r="B335" s="32">
        <v>852</v>
      </c>
      <c r="C335" s="42" t="s">
        <v>164</v>
      </c>
      <c r="D335" s="32" t="s">
        <v>92</v>
      </c>
      <c r="E335" s="23" t="s">
        <v>241</v>
      </c>
      <c r="F335" s="34" t="s">
        <v>169</v>
      </c>
      <c r="G335" s="24"/>
      <c r="H335" s="20">
        <v>0</v>
      </c>
      <c r="I335" s="20">
        <v>0</v>
      </c>
    </row>
    <row r="336" spans="1:9" ht="36" hidden="1" customHeight="1" x14ac:dyDescent="0.25">
      <c r="A336" s="15" t="s">
        <v>172</v>
      </c>
      <c r="B336" s="22">
        <v>852</v>
      </c>
      <c r="C336" s="22" t="s">
        <v>164</v>
      </c>
      <c r="D336" s="22" t="s">
        <v>92</v>
      </c>
      <c r="E336" s="23" t="s">
        <v>242</v>
      </c>
      <c r="F336" s="18"/>
      <c r="G336" s="24">
        <f t="shared" ref="G336:G337" si="131">G337</f>
        <v>0</v>
      </c>
      <c r="H336" s="20">
        <v>0</v>
      </c>
      <c r="I336" s="20">
        <v>0</v>
      </c>
    </row>
    <row r="337" spans="1:9" ht="32.25" hidden="1" customHeight="1" x14ac:dyDescent="0.25">
      <c r="A337" s="15" t="s">
        <v>87</v>
      </c>
      <c r="B337" s="22">
        <v>852</v>
      </c>
      <c r="C337" s="16" t="s">
        <v>164</v>
      </c>
      <c r="D337" s="22" t="s">
        <v>92</v>
      </c>
      <c r="E337" s="23" t="s">
        <v>242</v>
      </c>
      <c r="F337" s="18" t="s">
        <v>168</v>
      </c>
      <c r="G337" s="24">
        <f t="shared" si="131"/>
        <v>0</v>
      </c>
      <c r="H337" s="20">
        <v>0</v>
      </c>
      <c r="I337" s="20">
        <v>0</v>
      </c>
    </row>
    <row r="338" spans="1:9" ht="35.25" hidden="1" customHeight="1" x14ac:dyDescent="0.25">
      <c r="A338" s="15" t="s">
        <v>88</v>
      </c>
      <c r="B338" s="22">
        <v>852</v>
      </c>
      <c r="C338" s="16" t="s">
        <v>164</v>
      </c>
      <c r="D338" s="22" t="s">
        <v>92</v>
      </c>
      <c r="E338" s="23" t="s">
        <v>242</v>
      </c>
      <c r="F338" s="18" t="s">
        <v>169</v>
      </c>
      <c r="G338" s="24"/>
      <c r="H338" s="20">
        <v>0</v>
      </c>
      <c r="I338" s="20">
        <v>0</v>
      </c>
    </row>
    <row r="339" spans="1:9" ht="33" hidden="1" customHeight="1" x14ac:dyDescent="0.25">
      <c r="A339" s="27" t="s">
        <v>263</v>
      </c>
      <c r="B339" s="22">
        <v>852</v>
      </c>
      <c r="C339" s="22" t="s">
        <v>164</v>
      </c>
      <c r="D339" s="22" t="s">
        <v>92</v>
      </c>
      <c r="E339" s="22" t="s">
        <v>264</v>
      </c>
      <c r="F339" s="18"/>
      <c r="G339" s="24">
        <f t="shared" ref="G339:G340" si="132">G340</f>
        <v>0</v>
      </c>
      <c r="H339" s="20">
        <v>0</v>
      </c>
      <c r="I339" s="20">
        <v>0</v>
      </c>
    </row>
    <row r="340" spans="1:9" ht="32.25" hidden="1" customHeight="1" x14ac:dyDescent="0.25">
      <c r="A340" s="27" t="s">
        <v>87</v>
      </c>
      <c r="B340" s="22">
        <v>852</v>
      </c>
      <c r="C340" s="16" t="s">
        <v>164</v>
      </c>
      <c r="D340" s="22" t="s">
        <v>92</v>
      </c>
      <c r="E340" s="22" t="s">
        <v>264</v>
      </c>
      <c r="F340" s="18" t="s">
        <v>168</v>
      </c>
      <c r="G340" s="24">
        <f t="shared" si="132"/>
        <v>0</v>
      </c>
      <c r="H340" s="20">
        <v>0</v>
      </c>
      <c r="I340" s="20">
        <v>0</v>
      </c>
    </row>
    <row r="341" spans="1:9" ht="33.75" hidden="1" customHeight="1" x14ac:dyDescent="0.25">
      <c r="A341" s="27" t="s">
        <v>88</v>
      </c>
      <c r="B341" s="22">
        <v>852</v>
      </c>
      <c r="C341" s="16" t="s">
        <v>164</v>
      </c>
      <c r="D341" s="22" t="s">
        <v>92</v>
      </c>
      <c r="E341" s="22" t="s">
        <v>264</v>
      </c>
      <c r="F341" s="18" t="s">
        <v>169</v>
      </c>
      <c r="G341" s="24"/>
      <c r="H341" s="20">
        <v>0</v>
      </c>
      <c r="I341" s="20">
        <v>0</v>
      </c>
    </row>
    <row r="342" spans="1:9" ht="62.25" hidden="1" customHeight="1" x14ac:dyDescent="0.25">
      <c r="A342" s="50" t="s">
        <v>174</v>
      </c>
      <c r="B342" s="51">
        <v>852</v>
      </c>
      <c r="C342" s="43" t="s">
        <v>164</v>
      </c>
      <c r="D342" s="43" t="s">
        <v>92</v>
      </c>
      <c r="E342" s="44" t="s">
        <v>243</v>
      </c>
      <c r="F342" s="45"/>
      <c r="G342" s="24">
        <f t="shared" ref="G342:G343" si="133">G343</f>
        <v>0</v>
      </c>
      <c r="H342" s="20">
        <v>0</v>
      </c>
      <c r="I342" s="20">
        <v>0</v>
      </c>
    </row>
    <row r="343" spans="1:9" ht="33.75" hidden="1" customHeight="1" x14ac:dyDescent="0.25">
      <c r="A343" s="15" t="s">
        <v>87</v>
      </c>
      <c r="B343" s="22">
        <v>852</v>
      </c>
      <c r="C343" s="16" t="s">
        <v>164</v>
      </c>
      <c r="D343" s="16" t="s">
        <v>92</v>
      </c>
      <c r="E343" s="44" t="s">
        <v>243</v>
      </c>
      <c r="F343" s="18" t="s">
        <v>168</v>
      </c>
      <c r="G343" s="24">
        <f t="shared" si="133"/>
        <v>0</v>
      </c>
      <c r="H343" s="20">
        <v>0</v>
      </c>
      <c r="I343" s="20">
        <v>0</v>
      </c>
    </row>
    <row r="344" spans="1:9" ht="33.75" hidden="1" customHeight="1" x14ac:dyDescent="0.25">
      <c r="A344" s="15" t="s">
        <v>88</v>
      </c>
      <c r="B344" s="22">
        <v>852</v>
      </c>
      <c r="C344" s="16" t="s">
        <v>164</v>
      </c>
      <c r="D344" s="16" t="s">
        <v>92</v>
      </c>
      <c r="E344" s="44" t="s">
        <v>243</v>
      </c>
      <c r="F344" s="18" t="s">
        <v>169</v>
      </c>
      <c r="G344" s="24"/>
      <c r="H344" s="20">
        <v>0</v>
      </c>
      <c r="I344" s="20">
        <v>0</v>
      </c>
    </row>
    <row r="345" spans="1:9" ht="21.75" customHeight="1" x14ac:dyDescent="0.25">
      <c r="A345" s="21" t="s">
        <v>265</v>
      </c>
      <c r="B345" s="22">
        <v>852</v>
      </c>
      <c r="C345" s="16" t="s">
        <v>164</v>
      </c>
      <c r="D345" s="16" t="s">
        <v>164</v>
      </c>
      <c r="E345" s="23" t="s">
        <v>16</v>
      </c>
      <c r="F345" s="18"/>
      <c r="G345" s="24">
        <f t="shared" ref="G345" si="134">G346</f>
        <v>0</v>
      </c>
      <c r="H345" s="20">
        <v>0</v>
      </c>
      <c r="I345" s="20">
        <v>0</v>
      </c>
    </row>
    <row r="346" spans="1:9" ht="18.75" customHeight="1" x14ac:dyDescent="0.25">
      <c r="A346" s="15" t="s">
        <v>266</v>
      </c>
      <c r="B346" s="22">
        <v>852</v>
      </c>
      <c r="C346" s="16" t="s">
        <v>164</v>
      </c>
      <c r="D346" s="16" t="s">
        <v>164</v>
      </c>
      <c r="E346" s="23" t="s">
        <v>267</v>
      </c>
      <c r="F346" s="18"/>
      <c r="G346" s="24">
        <f t="shared" ref="G346" si="135">G347+G349</f>
        <v>0</v>
      </c>
      <c r="H346" s="20">
        <v>0</v>
      </c>
      <c r="I346" s="20">
        <v>0</v>
      </c>
    </row>
    <row r="347" spans="1:9" ht="76.5" customHeight="1" x14ac:dyDescent="0.25">
      <c r="A347" s="15" t="s">
        <v>23</v>
      </c>
      <c r="B347" s="22">
        <v>852</v>
      </c>
      <c r="C347" s="16" t="s">
        <v>164</v>
      </c>
      <c r="D347" s="16" t="s">
        <v>164</v>
      </c>
      <c r="E347" s="23" t="s">
        <v>267</v>
      </c>
      <c r="F347" s="18" t="s">
        <v>24</v>
      </c>
      <c r="G347" s="24">
        <f t="shared" ref="G347" si="136">G348</f>
        <v>-15700</v>
      </c>
      <c r="H347" s="20">
        <v>0</v>
      </c>
      <c r="I347" s="20">
        <v>0</v>
      </c>
    </row>
    <row r="348" spans="1:9" ht="18.75" customHeight="1" x14ac:dyDescent="0.25">
      <c r="A348" s="15" t="s">
        <v>100</v>
      </c>
      <c r="B348" s="22">
        <v>852</v>
      </c>
      <c r="C348" s="16" t="s">
        <v>164</v>
      </c>
      <c r="D348" s="16" t="s">
        <v>164</v>
      </c>
      <c r="E348" s="23" t="s">
        <v>267</v>
      </c>
      <c r="F348" s="18" t="s">
        <v>101</v>
      </c>
      <c r="G348" s="24">
        <v>-15700</v>
      </c>
      <c r="H348" s="20">
        <v>0</v>
      </c>
      <c r="I348" s="20">
        <v>0</v>
      </c>
    </row>
    <row r="349" spans="1:9" ht="30.75" customHeight="1" x14ac:dyDescent="0.25">
      <c r="A349" s="15" t="s">
        <v>27</v>
      </c>
      <c r="B349" s="22">
        <v>852</v>
      </c>
      <c r="C349" s="16" t="s">
        <v>164</v>
      </c>
      <c r="D349" s="16" t="s">
        <v>164</v>
      </c>
      <c r="E349" s="23" t="s">
        <v>267</v>
      </c>
      <c r="F349" s="18" t="s">
        <v>28</v>
      </c>
      <c r="G349" s="24">
        <f t="shared" ref="G349" si="137">G350</f>
        <v>15700</v>
      </c>
      <c r="H349" s="20">
        <v>0</v>
      </c>
      <c r="I349" s="20">
        <v>0</v>
      </c>
    </row>
    <row r="350" spans="1:9" ht="30.75" customHeight="1" x14ac:dyDescent="0.25">
      <c r="A350" s="15" t="s">
        <v>29</v>
      </c>
      <c r="B350" s="22">
        <v>852</v>
      </c>
      <c r="C350" s="16" t="s">
        <v>164</v>
      </c>
      <c r="D350" s="16" t="s">
        <v>164</v>
      </c>
      <c r="E350" s="23" t="s">
        <v>267</v>
      </c>
      <c r="F350" s="18" t="s">
        <v>30</v>
      </c>
      <c r="G350" s="24">
        <v>15700</v>
      </c>
      <c r="H350" s="20">
        <v>0</v>
      </c>
      <c r="I350" s="20">
        <v>0</v>
      </c>
    </row>
    <row r="351" spans="1:9" ht="21" customHeight="1" x14ac:dyDescent="0.25">
      <c r="A351" s="21" t="s">
        <v>268</v>
      </c>
      <c r="B351" s="22">
        <v>852</v>
      </c>
      <c r="C351" s="16" t="s">
        <v>164</v>
      </c>
      <c r="D351" s="16" t="s">
        <v>121</v>
      </c>
      <c r="E351" s="23" t="s">
        <v>16</v>
      </c>
      <c r="F351" s="18"/>
      <c r="G351" s="24">
        <f>G367+G352+G357+G360+G370+G373</f>
        <v>-68099.850000000006</v>
      </c>
      <c r="H351" s="24">
        <f>H367+H352+H357+H360+H370+H373</f>
        <v>0</v>
      </c>
      <c r="I351" s="24">
        <f>I367+I352+I357+I360+I370+I373</f>
        <v>0</v>
      </c>
    </row>
    <row r="352" spans="1:9" ht="60.75" hidden="1" customHeight="1" x14ac:dyDescent="0.25">
      <c r="A352" s="15" t="s">
        <v>269</v>
      </c>
      <c r="B352" s="22">
        <v>852</v>
      </c>
      <c r="C352" s="16" t="s">
        <v>164</v>
      </c>
      <c r="D352" s="16" t="s">
        <v>121</v>
      </c>
      <c r="E352" s="23" t="s">
        <v>270</v>
      </c>
      <c r="F352" s="18"/>
      <c r="G352" s="24">
        <f t="shared" ref="G352" si="138">G353+G355</f>
        <v>0</v>
      </c>
      <c r="H352" s="20">
        <v>0</v>
      </c>
      <c r="I352" s="20">
        <v>0</v>
      </c>
    </row>
    <row r="353" spans="1:9" ht="32.25" hidden="1" customHeight="1" x14ac:dyDescent="0.25">
      <c r="A353" s="15" t="s">
        <v>23</v>
      </c>
      <c r="B353" s="22">
        <v>852</v>
      </c>
      <c r="C353" s="16" t="s">
        <v>164</v>
      </c>
      <c r="D353" s="16" t="s">
        <v>121</v>
      </c>
      <c r="E353" s="23" t="s">
        <v>270</v>
      </c>
      <c r="F353" s="18" t="s">
        <v>24</v>
      </c>
      <c r="G353" s="24">
        <f t="shared" ref="G353" si="139">G354</f>
        <v>0</v>
      </c>
      <c r="H353" s="20">
        <v>0</v>
      </c>
      <c r="I353" s="20">
        <v>0</v>
      </c>
    </row>
    <row r="354" spans="1:9" ht="18.75" hidden="1" customHeight="1" x14ac:dyDescent="0.25">
      <c r="A354" s="15" t="s">
        <v>25</v>
      </c>
      <c r="B354" s="22">
        <v>852</v>
      </c>
      <c r="C354" s="16" t="s">
        <v>164</v>
      </c>
      <c r="D354" s="16" t="s">
        <v>121</v>
      </c>
      <c r="E354" s="23" t="s">
        <v>270</v>
      </c>
      <c r="F354" s="18" t="s">
        <v>26</v>
      </c>
      <c r="G354" s="24"/>
      <c r="H354" s="20">
        <v>0</v>
      </c>
      <c r="I354" s="20">
        <v>0</v>
      </c>
    </row>
    <row r="355" spans="1:9" ht="18.75" hidden="1" customHeight="1" x14ac:dyDescent="0.25">
      <c r="A355" s="15" t="s">
        <v>27</v>
      </c>
      <c r="B355" s="22">
        <v>852</v>
      </c>
      <c r="C355" s="16" t="s">
        <v>164</v>
      </c>
      <c r="D355" s="16" t="s">
        <v>121</v>
      </c>
      <c r="E355" s="23" t="s">
        <v>270</v>
      </c>
      <c r="F355" s="18" t="s">
        <v>28</v>
      </c>
      <c r="G355" s="24">
        <f t="shared" ref="G355" si="140">G356</f>
        <v>0</v>
      </c>
      <c r="H355" s="20">
        <v>0</v>
      </c>
      <c r="I355" s="20">
        <v>0</v>
      </c>
    </row>
    <row r="356" spans="1:9" ht="18.75" hidden="1" customHeight="1" x14ac:dyDescent="0.25">
      <c r="A356" s="15" t="s">
        <v>29</v>
      </c>
      <c r="B356" s="22">
        <v>852</v>
      </c>
      <c r="C356" s="16" t="s">
        <v>164</v>
      </c>
      <c r="D356" s="16" t="s">
        <v>121</v>
      </c>
      <c r="E356" s="23" t="s">
        <v>270</v>
      </c>
      <c r="F356" s="18" t="s">
        <v>30</v>
      </c>
      <c r="G356" s="24"/>
      <c r="H356" s="20">
        <v>0</v>
      </c>
      <c r="I356" s="20">
        <v>0</v>
      </c>
    </row>
    <row r="357" spans="1:9" ht="47.25" hidden="1" customHeight="1" x14ac:dyDescent="0.25">
      <c r="A357" s="15" t="s">
        <v>46</v>
      </c>
      <c r="B357" s="22">
        <v>852</v>
      </c>
      <c r="C357" s="16" t="s">
        <v>164</v>
      </c>
      <c r="D357" s="16" t="s">
        <v>121</v>
      </c>
      <c r="E357" s="23" t="s">
        <v>271</v>
      </c>
      <c r="F357" s="18"/>
      <c r="G357" s="24">
        <f t="shared" ref="G357:G358" si="141">G358</f>
        <v>0</v>
      </c>
      <c r="H357" s="20">
        <v>0</v>
      </c>
      <c r="I357" s="20">
        <v>0</v>
      </c>
    </row>
    <row r="358" spans="1:9" ht="34.5" hidden="1" customHeight="1" x14ac:dyDescent="0.25">
      <c r="A358" s="15" t="s">
        <v>23</v>
      </c>
      <c r="B358" s="22">
        <v>852</v>
      </c>
      <c r="C358" s="16" t="s">
        <v>164</v>
      </c>
      <c r="D358" s="16" t="s">
        <v>121</v>
      </c>
      <c r="E358" s="23" t="s">
        <v>271</v>
      </c>
      <c r="F358" s="18" t="s">
        <v>24</v>
      </c>
      <c r="G358" s="24">
        <f t="shared" si="141"/>
        <v>0</v>
      </c>
      <c r="H358" s="20">
        <v>0</v>
      </c>
      <c r="I358" s="20">
        <v>0</v>
      </c>
    </row>
    <row r="359" spans="1:9" ht="32.25" hidden="1" customHeight="1" x14ac:dyDescent="0.25">
      <c r="A359" s="15" t="s">
        <v>25</v>
      </c>
      <c r="B359" s="22">
        <v>852</v>
      </c>
      <c r="C359" s="16" t="s">
        <v>164</v>
      </c>
      <c r="D359" s="16" t="s">
        <v>121</v>
      </c>
      <c r="E359" s="23" t="s">
        <v>271</v>
      </c>
      <c r="F359" s="18" t="s">
        <v>26</v>
      </c>
      <c r="G359" s="24"/>
      <c r="H359" s="20">
        <v>0</v>
      </c>
      <c r="I359" s="20">
        <v>0</v>
      </c>
    </row>
    <row r="360" spans="1:9" ht="32.25" customHeight="1" x14ac:dyDescent="0.25">
      <c r="A360" s="15" t="s">
        <v>272</v>
      </c>
      <c r="B360" s="22">
        <v>852</v>
      </c>
      <c r="C360" s="16" t="s">
        <v>164</v>
      </c>
      <c r="D360" s="16" t="s">
        <v>121</v>
      </c>
      <c r="E360" s="23" t="s">
        <v>273</v>
      </c>
      <c r="F360" s="18"/>
      <c r="G360" s="24">
        <f t="shared" ref="G360" si="142">G361+G363+G365</f>
        <v>-5507</v>
      </c>
      <c r="H360" s="20">
        <v>0</v>
      </c>
      <c r="I360" s="20">
        <v>0</v>
      </c>
    </row>
    <row r="361" spans="1:9" ht="32.25" hidden="1" customHeight="1" x14ac:dyDescent="0.25">
      <c r="A361" s="15" t="s">
        <v>23</v>
      </c>
      <c r="B361" s="22">
        <v>852</v>
      </c>
      <c r="C361" s="16" t="s">
        <v>164</v>
      </c>
      <c r="D361" s="16" t="s">
        <v>121</v>
      </c>
      <c r="E361" s="23" t="s">
        <v>273</v>
      </c>
      <c r="F361" s="18" t="s">
        <v>24</v>
      </c>
      <c r="G361" s="24">
        <f t="shared" ref="G361" si="143">G362</f>
        <v>0</v>
      </c>
      <c r="H361" s="20">
        <v>0</v>
      </c>
      <c r="I361" s="20">
        <v>0</v>
      </c>
    </row>
    <row r="362" spans="1:9" ht="28.5" hidden="1" customHeight="1" x14ac:dyDescent="0.25">
      <c r="A362" s="15" t="s">
        <v>25</v>
      </c>
      <c r="B362" s="22">
        <v>852</v>
      </c>
      <c r="C362" s="16" t="s">
        <v>164</v>
      </c>
      <c r="D362" s="16" t="s">
        <v>121</v>
      </c>
      <c r="E362" s="23" t="s">
        <v>273</v>
      </c>
      <c r="F362" s="18" t="s">
        <v>26</v>
      </c>
      <c r="G362" s="24"/>
      <c r="H362" s="20">
        <v>0</v>
      </c>
      <c r="I362" s="20">
        <v>0</v>
      </c>
    </row>
    <row r="363" spans="1:9" ht="28.5" hidden="1" customHeight="1" x14ac:dyDescent="0.25">
      <c r="A363" s="15" t="s">
        <v>27</v>
      </c>
      <c r="B363" s="22">
        <v>852</v>
      </c>
      <c r="C363" s="16" t="s">
        <v>164</v>
      </c>
      <c r="D363" s="16" t="s">
        <v>121</v>
      </c>
      <c r="E363" s="23" t="s">
        <v>273</v>
      </c>
      <c r="F363" s="18" t="s">
        <v>28</v>
      </c>
      <c r="G363" s="24">
        <f t="shared" ref="G363" si="144">G364</f>
        <v>0</v>
      </c>
      <c r="H363" s="20">
        <v>0</v>
      </c>
      <c r="I363" s="20">
        <v>0</v>
      </c>
    </row>
    <row r="364" spans="1:9" ht="28.5" hidden="1" customHeight="1" x14ac:dyDescent="0.25">
      <c r="A364" s="15" t="s">
        <v>29</v>
      </c>
      <c r="B364" s="22">
        <v>852</v>
      </c>
      <c r="C364" s="16" t="s">
        <v>164</v>
      </c>
      <c r="D364" s="16" t="s">
        <v>121</v>
      </c>
      <c r="E364" s="23" t="s">
        <v>273</v>
      </c>
      <c r="F364" s="18" t="s">
        <v>30</v>
      </c>
      <c r="G364" s="24"/>
      <c r="H364" s="20">
        <v>0</v>
      </c>
      <c r="I364" s="20">
        <v>0</v>
      </c>
    </row>
    <row r="365" spans="1:9" ht="18" customHeight="1" x14ac:dyDescent="0.25">
      <c r="A365" s="15" t="s">
        <v>48</v>
      </c>
      <c r="B365" s="22">
        <v>852</v>
      </c>
      <c r="C365" s="16" t="s">
        <v>164</v>
      </c>
      <c r="D365" s="16" t="s">
        <v>121</v>
      </c>
      <c r="E365" s="23" t="s">
        <v>273</v>
      </c>
      <c r="F365" s="18" t="s">
        <v>49</v>
      </c>
      <c r="G365" s="24">
        <f t="shared" ref="G365" si="145">G366</f>
        <v>-5507</v>
      </c>
      <c r="H365" s="20">
        <v>0</v>
      </c>
      <c r="I365" s="20">
        <v>0</v>
      </c>
    </row>
    <row r="366" spans="1:9" ht="18" customHeight="1" x14ac:dyDescent="0.25">
      <c r="A366" s="15" t="s">
        <v>50</v>
      </c>
      <c r="B366" s="22">
        <v>852</v>
      </c>
      <c r="C366" s="16" t="s">
        <v>164</v>
      </c>
      <c r="D366" s="16" t="s">
        <v>121</v>
      </c>
      <c r="E366" s="23" t="s">
        <v>273</v>
      </c>
      <c r="F366" s="18" t="s">
        <v>51</v>
      </c>
      <c r="G366" s="24">
        <v>-5507</v>
      </c>
      <c r="H366" s="20">
        <v>0</v>
      </c>
      <c r="I366" s="20">
        <v>0</v>
      </c>
    </row>
    <row r="367" spans="1:9" ht="32.25" customHeight="1" x14ac:dyDescent="0.25">
      <c r="A367" s="15" t="s">
        <v>58</v>
      </c>
      <c r="B367" s="22">
        <v>852</v>
      </c>
      <c r="C367" s="16" t="s">
        <v>164</v>
      </c>
      <c r="D367" s="16" t="s">
        <v>121</v>
      </c>
      <c r="E367" s="23" t="s">
        <v>274</v>
      </c>
      <c r="F367" s="18"/>
      <c r="G367" s="24">
        <f>G368</f>
        <v>59207.15</v>
      </c>
      <c r="H367" s="20">
        <v>0</v>
      </c>
      <c r="I367" s="20">
        <v>0</v>
      </c>
    </row>
    <row r="368" spans="1:9" ht="32.25" customHeight="1" x14ac:dyDescent="0.25">
      <c r="A368" s="15" t="s">
        <v>23</v>
      </c>
      <c r="B368" s="22">
        <v>852</v>
      </c>
      <c r="C368" s="16" t="s">
        <v>164</v>
      </c>
      <c r="D368" s="16" t="s">
        <v>121</v>
      </c>
      <c r="E368" s="23" t="s">
        <v>274</v>
      </c>
      <c r="F368" s="18" t="s">
        <v>24</v>
      </c>
      <c r="G368" s="24">
        <f>G369</f>
        <v>59207.15</v>
      </c>
      <c r="H368" s="20">
        <v>0</v>
      </c>
      <c r="I368" s="20">
        <v>0</v>
      </c>
    </row>
    <row r="369" spans="1:9" ht="32.25" customHeight="1" x14ac:dyDescent="0.25">
      <c r="A369" s="15" t="s">
        <v>25</v>
      </c>
      <c r="B369" s="22">
        <v>852</v>
      </c>
      <c r="C369" s="16" t="s">
        <v>164</v>
      </c>
      <c r="D369" s="16" t="s">
        <v>121</v>
      </c>
      <c r="E369" s="23" t="s">
        <v>274</v>
      </c>
      <c r="F369" s="18" t="s">
        <v>26</v>
      </c>
      <c r="G369" s="24">
        <v>59207.15</v>
      </c>
      <c r="H369" s="20">
        <v>0</v>
      </c>
      <c r="I369" s="20">
        <v>0</v>
      </c>
    </row>
    <row r="370" spans="1:9" ht="105.75" customHeight="1" x14ac:dyDescent="0.25">
      <c r="A370" s="15" t="s">
        <v>174</v>
      </c>
      <c r="B370" s="22">
        <v>852</v>
      </c>
      <c r="C370" s="16" t="s">
        <v>164</v>
      </c>
      <c r="D370" s="16" t="s">
        <v>121</v>
      </c>
      <c r="E370" s="23" t="s">
        <v>243</v>
      </c>
      <c r="F370" s="18"/>
      <c r="G370" s="24">
        <f t="shared" ref="G370:G371" si="146">G371</f>
        <v>-121800</v>
      </c>
      <c r="H370" s="20">
        <v>0</v>
      </c>
      <c r="I370" s="20">
        <v>0</v>
      </c>
    </row>
    <row r="371" spans="1:9" ht="15" customHeight="1" x14ac:dyDescent="0.25">
      <c r="A371" s="15" t="s">
        <v>207</v>
      </c>
      <c r="B371" s="22">
        <v>852</v>
      </c>
      <c r="C371" s="16" t="s">
        <v>164</v>
      </c>
      <c r="D371" s="16" t="s">
        <v>121</v>
      </c>
      <c r="E371" s="23" t="s">
        <v>243</v>
      </c>
      <c r="F371" s="18" t="s">
        <v>208</v>
      </c>
      <c r="G371" s="24">
        <f t="shared" si="146"/>
        <v>-121800</v>
      </c>
      <c r="H371" s="20">
        <v>0</v>
      </c>
      <c r="I371" s="20">
        <v>0</v>
      </c>
    </row>
    <row r="372" spans="1:9" ht="32.25" customHeight="1" x14ac:dyDescent="0.25">
      <c r="A372" s="15" t="s">
        <v>216</v>
      </c>
      <c r="B372" s="22">
        <v>852</v>
      </c>
      <c r="C372" s="16" t="s">
        <v>164</v>
      </c>
      <c r="D372" s="16" t="s">
        <v>121</v>
      </c>
      <c r="E372" s="23" t="s">
        <v>243</v>
      </c>
      <c r="F372" s="18" t="s">
        <v>217</v>
      </c>
      <c r="G372" s="24">
        <v>-121800</v>
      </c>
      <c r="H372" s="20">
        <v>0</v>
      </c>
      <c r="I372" s="20">
        <v>0</v>
      </c>
    </row>
    <row r="373" spans="1:9" ht="32.25" hidden="1" customHeight="1" x14ac:dyDescent="0.25">
      <c r="A373" s="38" t="s">
        <v>70</v>
      </c>
      <c r="B373" s="13">
        <v>852</v>
      </c>
      <c r="C373" s="52" t="s">
        <v>164</v>
      </c>
      <c r="D373" s="52" t="s">
        <v>121</v>
      </c>
      <c r="E373" s="14" t="s">
        <v>71</v>
      </c>
      <c r="F373" s="37"/>
      <c r="G373" s="24">
        <f t="shared" ref="G373:G374" si="147">G374</f>
        <v>0</v>
      </c>
      <c r="H373" s="20">
        <v>0</v>
      </c>
      <c r="I373" s="20">
        <v>0</v>
      </c>
    </row>
    <row r="374" spans="1:9" ht="32.25" hidden="1" customHeight="1" x14ac:dyDescent="0.25">
      <c r="A374" s="38" t="s">
        <v>23</v>
      </c>
      <c r="B374" s="13">
        <v>852</v>
      </c>
      <c r="C374" s="52" t="s">
        <v>164</v>
      </c>
      <c r="D374" s="52" t="s">
        <v>121</v>
      </c>
      <c r="E374" s="14" t="s">
        <v>71</v>
      </c>
      <c r="F374" s="37" t="s">
        <v>24</v>
      </c>
      <c r="G374" s="24">
        <f t="shared" si="147"/>
        <v>0</v>
      </c>
      <c r="H374" s="20">
        <v>0</v>
      </c>
      <c r="I374" s="20">
        <v>0</v>
      </c>
    </row>
    <row r="375" spans="1:9" ht="32.25" hidden="1" customHeight="1" x14ac:dyDescent="0.25">
      <c r="A375" s="38" t="s">
        <v>25</v>
      </c>
      <c r="B375" s="13">
        <v>852</v>
      </c>
      <c r="C375" s="52" t="s">
        <v>164</v>
      </c>
      <c r="D375" s="52" t="s">
        <v>121</v>
      </c>
      <c r="E375" s="14" t="s">
        <v>71</v>
      </c>
      <c r="F375" s="37" t="s">
        <v>26</v>
      </c>
      <c r="G375" s="24"/>
      <c r="H375" s="20">
        <v>0</v>
      </c>
      <c r="I375" s="20">
        <v>0</v>
      </c>
    </row>
    <row r="376" spans="1:9" ht="18.75" customHeight="1" x14ac:dyDescent="0.25">
      <c r="A376" s="21" t="s">
        <v>203</v>
      </c>
      <c r="B376" s="22">
        <v>852</v>
      </c>
      <c r="C376" s="16" t="s">
        <v>97</v>
      </c>
      <c r="D376" s="16"/>
      <c r="E376" s="23" t="s">
        <v>16</v>
      </c>
      <c r="F376" s="18"/>
      <c r="G376" s="24">
        <f t="shared" ref="G376" si="148">G377+G388</f>
        <v>-144511</v>
      </c>
      <c r="H376" s="20">
        <v>0</v>
      </c>
      <c r="I376" s="20">
        <v>0</v>
      </c>
    </row>
    <row r="377" spans="1:9" ht="18.75" customHeight="1" x14ac:dyDescent="0.25">
      <c r="A377" s="21" t="s">
        <v>211</v>
      </c>
      <c r="B377" s="22">
        <v>852</v>
      </c>
      <c r="C377" s="16" t="s">
        <v>97</v>
      </c>
      <c r="D377" s="16" t="s">
        <v>20</v>
      </c>
      <c r="E377" s="23" t="s">
        <v>16</v>
      </c>
      <c r="F377" s="18"/>
      <c r="G377" s="24">
        <f t="shared" ref="G377" si="149">G378+G381+G384</f>
        <v>-144511</v>
      </c>
      <c r="H377" s="20">
        <v>0</v>
      </c>
      <c r="I377" s="20">
        <v>0</v>
      </c>
    </row>
    <row r="378" spans="1:9" ht="62.25" customHeight="1" x14ac:dyDescent="0.25">
      <c r="A378" s="15" t="s">
        <v>275</v>
      </c>
      <c r="B378" s="22">
        <v>852</v>
      </c>
      <c r="C378" s="16" t="s">
        <v>97</v>
      </c>
      <c r="D378" s="16" t="s">
        <v>20</v>
      </c>
      <c r="E378" s="23" t="s">
        <v>276</v>
      </c>
      <c r="F378" s="18"/>
      <c r="G378" s="24">
        <f t="shared" ref="G378:G379" si="150">G379</f>
        <v>-144511</v>
      </c>
      <c r="H378" s="20">
        <v>0</v>
      </c>
      <c r="I378" s="20">
        <v>0</v>
      </c>
    </row>
    <row r="379" spans="1:9" ht="16.5" customHeight="1" x14ac:dyDescent="0.25">
      <c r="A379" s="15" t="s">
        <v>207</v>
      </c>
      <c r="B379" s="22">
        <v>852</v>
      </c>
      <c r="C379" s="16" t="s">
        <v>97</v>
      </c>
      <c r="D379" s="16" t="s">
        <v>20</v>
      </c>
      <c r="E379" s="23" t="s">
        <v>276</v>
      </c>
      <c r="F379" s="18" t="s">
        <v>208</v>
      </c>
      <c r="G379" s="24">
        <f t="shared" si="150"/>
        <v>-144511</v>
      </c>
      <c r="H379" s="20">
        <v>0</v>
      </c>
      <c r="I379" s="20">
        <v>0</v>
      </c>
    </row>
    <row r="380" spans="1:9" ht="32.25" customHeight="1" x14ac:dyDescent="0.25">
      <c r="A380" s="15" t="s">
        <v>216</v>
      </c>
      <c r="B380" s="22">
        <v>852</v>
      </c>
      <c r="C380" s="16" t="s">
        <v>97</v>
      </c>
      <c r="D380" s="16" t="s">
        <v>20</v>
      </c>
      <c r="E380" s="23" t="s">
        <v>276</v>
      </c>
      <c r="F380" s="18" t="s">
        <v>217</v>
      </c>
      <c r="G380" s="24">
        <v>-144511</v>
      </c>
      <c r="H380" s="20">
        <v>0</v>
      </c>
      <c r="I380" s="20">
        <v>0</v>
      </c>
    </row>
    <row r="381" spans="1:9" ht="63.75" hidden="1" customHeight="1" x14ac:dyDescent="0.25">
      <c r="A381" s="15" t="s">
        <v>277</v>
      </c>
      <c r="B381" s="22">
        <v>852</v>
      </c>
      <c r="C381" s="16" t="s">
        <v>97</v>
      </c>
      <c r="D381" s="16" t="s">
        <v>20</v>
      </c>
      <c r="E381" s="23" t="s">
        <v>278</v>
      </c>
      <c r="F381" s="18"/>
      <c r="G381" s="24">
        <f t="shared" ref="G381:G382" si="151">G382</f>
        <v>0</v>
      </c>
      <c r="H381" s="20">
        <v>0</v>
      </c>
      <c r="I381" s="20">
        <v>0</v>
      </c>
    </row>
    <row r="382" spans="1:9" ht="33.75" hidden="1" customHeight="1" x14ac:dyDescent="0.25">
      <c r="A382" s="15" t="s">
        <v>207</v>
      </c>
      <c r="B382" s="22">
        <v>852</v>
      </c>
      <c r="C382" s="16" t="s">
        <v>97</v>
      </c>
      <c r="D382" s="16" t="s">
        <v>20</v>
      </c>
      <c r="E382" s="23" t="s">
        <v>278</v>
      </c>
      <c r="F382" s="18" t="s">
        <v>208</v>
      </c>
      <c r="G382" s="24">
        <f t="shared" si="151"/>
        <v>0</v>
      </c>
      <c r="H382" s="20">
        <v>0</v>
      </c>
      <c r="I382" s="20">
        <v>0</v>
      </c>
    </row>
    <row r="383" spans="1:9" ht="33.75" hidden="1" customHeight="1" x14ac:dyDescent="0.25">
      <c r="A383" s="15" t="s">
        <v>216</v>
      </c>
      <c r="B383" s="22">
        <v>852</v>
      </c>
      <c r="C383" s="16" t="s">
        <v>97</v>
      </c>
      <c r="D383" s="16" t="s">
        <v>20</v>
      </c>
      <c r="E383" s="23" t="s">
        <v>278</v>
      </c>
      <c r="F383" s="18" t="s">
        <v>217</v>
      </c>
      <c r="G383" s="24"/>
      <c r="H383" s="20">
        <v>0</v>
      </c>
      <c r="I383" s="20">
        <v>0</v>
      </c>
    </row>
    <row r="384" spans="1:9" ht="48.75" hidden="1" customHeight="1" x14ac:dyDescent="0.25">
      <c r="A384" s="15" t="s">
        <v>279</v>
      </c>
      <c r="B384" s="22">
        <v>852</v>
      </c>
      <c r="C384" s="16" t="s">
        <v>97</v>
      </c>
      <c r="D384" s="16" t="s">
        <v>20</v>
      </c>
      <c r="E384" s="23" t="s">
        <v>280</v>
      </c>
      <c r="F384" s="18"/>
      <c r="G384" s="24">
        <f t="shared" ref="G384" si="152">G385</f>
        <v>0</v>
      </c>
      <c r="H384" s="20">
        <v>0</v>
      </c>
      <c r="I384" s="20">
        <v>0</v>
      </c>
    </row>
    <row r="385" spans="1:9" ht="36" hidden="1" customHeight="1" x14ac:dyDescent="0.25">
      <c r="A385" s="15" t="s">
        <v>207</v>
      </c>
      <c r="B385" s="22">
        <v>852</v>
      </c>
      <c r="C385" s="16" t="s">
        <v>97</v>
      </c>
      <c r="D385" s="16" t="s">
        <v>20</v>
      </c>
      <c r="E385" s="23" t="s">
        <v>280</v>
      </c>
      <c r="F385" s="18" t="s">
        <v>208</v>
      </c>
      <c r="G385" s="24">
        <f t="shared" ref="G385" si="153">G386+G387</f>
        <v>0</v>
      </c>
      <c r="H385" s="20">
        <v>0</v>
      </c>
      <c r="I385" s="20">
        <v>0</v>
      </c>
    </row>
    <row r="386" spans="1:9" ht="36" hidden="1" customHeight="1" x14ac:dyDescent="0.25">
      <c r="A386" s="15" t="s">
        <v>209</v>
      </c>
      <c r="B386" s="22">
        <v>852</v>
      </c>
      <c r="C386" s="16" t="s">
        <v>97</v>
      </c>
      <c r="D386" s="16" t="s">
        <v>20</v>
      </c>
      <c r="E386" s="23" t="s">
        <v>280</v>
      </c>
      <c r="F386" s="18" t="s">
        <v>210</v>
      </c>
      <c r="G386" s="24"/>
      <c r="H386" s="20">
        <v>0</v>
      </c>
      <c r="I386" s="20">
        <v>0</v>
      </c>
    </row>
    <row r="387" spans="1:9" ht="36" hidden="1" customHeight="1" x14ac:dyDescent="0.25">
      <c r="A387" s="15" t="s">
        <v>216</v>
      </c>
      <c r="B387" s="22">
        <v>852</v>
      </c>
      <c r="C387" s="16" t="s">
        <v>97</v>
      </c>
      <c r="D387" s="16" t="s">
        <v>20</v>
      </c>
      <c r="E387" s="23" t="s">
        <v>280</v>
      </c>
      <c r="F387" s="18" t="s">
        <v>217</v>
      </c>
      <c r="G387" s="24"/>
      <c r="H387" s="20">
        <v>0</v>
      </c>
      <c r="I387" s="20">
        <v>0</v>
      </c>
    </row>
    <row r="388" spans="1:9" ht="17.25" hidden="1" customHeight="1" x14ac:dyDescent="0.25">
      <c r="A388" s="21" t="s">
        <v>218</v>
      </c>
      <c r="B388" s="22">
        <v>852</v>
      </c>
      <c r="C388" s="16" t="s">
        <v>97</v>
      </c>
      <c r="D388" s="16" t="s">
        <v>159</v>
      </c>
      <c r="E388" s="23" t="s">
        <v>16</v>
      </c>
      <c r="F388" s="18"/>
      <c r="G388" s="24">
        <f t="shared" ref="G388:G390" si="154">G389</f>
        <v>0</v>
      </c>
      <c r="H388" s="20">
        <v>0</v>
      </c>
      <c r="I388" s="20">
        <v>0</v>
      </c>
    </row>
    <row r="389" spans="1:9" ht="132" hidden="1" customHeight="1" x14ac:dyDescent="0.25">
      <c r="A389" s="15" t="s">
        <v>281</v>
      </c>
      <c r="B389" s="22">
        <v>852</v>
      </c>
      <c r="C389" s="22" t="s">
        <v>97</v>
      </c>
      <c r="D389" s="22" t="s">
        <v>159</v>
      </c>
      <c r="E389" s="23" t="s">
        <v>282</v>
      </c>
      <c r="F389" s="18"/>
      <c r="G389" s="24">
        <f t="shared" si="154"/>
        <v>0</v>
      </c>
      <c r="H389" s="20">
        <v>0</v>
      </c>
      <c r="I389" s="20">
        <v>0</v>
      </c>
    </row>
    <row r="390" spans="1:9" ht="29.25" hidden="1" customHeight="1" x14ac:dyDescent="0.25">
      <c r="A390" s="15" t="s">
        <v>27</v>
      </c>
      <c r="B390" s="22">
        <v>852</v>
      </c>
      <c r="C390" s="22" t="s">
        <v>97</v>
      </c>
      <c r="D390" s="22" t="s">
        <v>159</v>
      </c>
      <c r="E390" s="23" t="s">
        <v>282</v>
      </c>
      <c r="F390" s="18" t="s">
        <v>28</v>
      </c>
      <c r="G390" s="24">
        <f t="shared" si="154"/>
        <v>0</v>
      </c>
      <c r="H390" s="20">
        <v>0</v>
      </c>
      <c r="I390" s="20">
        <v>0</v>
      </c>
    </row>
    <row r="391" spans="1:9" ht="29.25" hidden="1" customHeight="1" x14ac:dyDescent="0.25">
      <c r="A391" s="15" t="s">
        <v>29</v>
      </c>
      <c r="B391" s="22">
        <v>852</v>
      </c>
      <c r="C391" s="22" t="s">
        <v>97</v>
      </c>
      <c r="D391" s="22" t="s">
        <v>159</v>
      </c>
      <c r="E391" s="23" t="s">
        <v>282</v>
      </c>
      <c r="F391" s="18" t="s">
        <v>30</v>
      </c>
      <c r="G391" s="24"/>
      <c r="H391" s="20">
        <v>0</v>
      </c>
      <c r="I391" s="20">
        <v>0</v>
      </c>
    </row>
    <row r="392" spans="1:9" ht="15.75" customHeight="1" x14ac:dyDescent="0.25">
      <c r="A392" s="21" t="s">
        <v>221</v>
      </c>
      <c r="B392" s="22" t="s">
        <v>246</v>
      </c>
      <c r="C392" s="16" t="s">
        <v>222</v>
      </c>
      <c r="D392" s="22"/>
      <c r="E392" s="23"/>
      <c r="F392" s="18"/>
      <c r="G392" s="24">
        <f t="shared" ref="G392" si="155">G393</f>
        <v>-508643.21</v>
      </c>
      <c r="H392" s="20">
        <v>0</v>
      </c>
      <c r="I392" s="20">
        <v>0</v>
      </c>
    </row>
    <row r="393" spans="1:9" ht="15.75" customHeight="1" x14ac:dyDescent="0.25">
      <c r="A393" s="15" t="s">
        <v>283</v>
      </c>
      <c r="B393" s="22" t="s">
        <v>246</v>
      </c>
      <c r="C393" s="22" t="s">
        <v>222</v>
      </c>
      <c r="D393" s="22" t="s">
        <v>92</v>
      </c>
      <c r="E393" s="23"/>
      <c r="F393" s="18"/>
      <c r="G393" s="24">
        <f t="shared" ref="G393" si="156">G394+G397+G400+G403+G406</f>
        <v>-508643.21</v>
      </c>
      <c r="H393" s="20">
        <v>0</v>
      </c>
      <c r="I393" s="20">
        <v>0</v>
      </c>
    </row>
    <row r="394" spans="1:9" ht="17.25" customHeight="1" x14ac:dyDescent="0.25">
      <c r="A394" s="15" t="s">
        <v>166</v>
      </c>
      <c r="B394" s="22" t="s">
        <v>246</v>
      </c>
      <c r="C394" s="22" t="s">
        <v>222</v>
      </c>
      <c r="D394" s="22" t="s">
        <v>92</v>
      </c>
      <c r="E394" s="23" t="s">
        <v>262</v>
      </c>
      <c r="F394" s="4"/>
      <c r="G394" s="24">
        <f>G395</f>
        <v>-323102.21000000002</v>
      </c>
      <c r="H394" s="20">
        <v>0</v>
      </c>
      <c r="I394" s="20">
        <v>0</v>
      </c>
    </row>
    <row r="395" spans="1:9" ht="34.5" customHeight="1" x14ac:dyDescent="0.25">
      <c r="A395" s="15" t="s">
        <v>87</v>
      </c>
      <c r="B395" s="22" t="s">
        <v>246</v>
      </c>
      <c r="C395" s="22" t="s">
        <v>222</v>
      </c>
      <c r="D395" s="22" t="s">
        <v>92</v>
      </c>
      <c r="E395" s="23" t="s">
        <v>262</v>
      </c>
      <c r="F395" s="18" t="s">
        <v>168</v>
      </c>
      <c r="G395" s="24">
        <f>G396</f>
        <v>-323102.21000000002</v>
      </c>
      <c r="H395" s="20">
        <v>0</v>
      </c>
      <c r="I395" s="20">
        <v>0</v>
      </c>
    </row>
    <row r="396" spans="1:9" ht="18" customHeight="1" x14ac:dyDescent="0.25">
      <c r="A396" s="15" t="s">
        <v>88</v>
      </c>
      <c r="B396" s="22" t="s">
        <v>246</v>
      </c>
      <c r="C396" s="22" t="s">
        <v>222</v>
      </c>
      <c r="D396" s="22" t="s">
        <v>92</v>
      </c>
      <c r="E396" s="23" t="s">
        <v>262</v>
      </c>
      <c r="F396" s="18" t="s">
        <v>169</v>
      </c>
      <c r="G396" s="24">
        <f>-331602+8536.19-36.4</f>
        <v>-323102.21000000002</v>
      </c>
      <c r="H396" s="20">
        <v>0</v>
      </c>
      <c r="I396" s="20">
        <v>0</v>
      </c>
    </row>
    <row r="397" spans="1:9" ht="18" customHeight="1" x14ac:dyDescent="0.25">
      <c r="A397" s="15" t="s">
        <v>170</v>
      </c>
      <c r="B397" s="22">
        <v>852</v>
      </c>
      <c r="C397" s="22" t="s">
        <v>222</v>
      </c>
      <c r="D397" s="22" t="s">
        <v>92</v>
      </c>
      <c r="E397" s="23" t="s">
        <v>241</v>
      </c>
      <c r="F397" s="18"/>
      <c r="G397" s="24">
        <f t="shared" ref="G397:G398" si="157">G398</f>
        <v>-179741</v>
      </c>
      <c r="H397" s="20">
        <v>0</v>
      </c>
      <c r="I397" s="20">
        <v>0</v>
      </c>
    </row>
    <row r="398" spans="1:9" ht="33.75" customHeight="1" x14ac:dyDescent="0.25">
      <c r="A398" s="15" t="s">
        <v>87</v>
      </c>
      <c r="B398" s="22">
        <v>852</v>
      </c>
      <c r="C398" s="22" t="s">
        <v>222</v>
      </c>
      <c r="D398" s="22" t="s">
        <v>92</v>
      </c>
      <c r="E398" s="23" t="s">
        <v>241</v>
      </c>
      <c r="F398" s="18" t="s">
        <v>168</v>
      </c>
      <c r="G398" s="24">
        <f t="shared" si="157"/>
        <v>-179741</v>
      </c>
      <c r="H398" s="20">
        <v>0</v>
      </c>
      <c r="I398" s="20">
        <v>0</v>
      </c>
    </row>
    <row r="399" spans="1:9" ht="18" customHeight="1" x14ac:dyDescent="0.25">
      <c r="A399" s="41" t="s">
        <v>88</v>
      </c>
      <c r="B399" s="32">
        <v>852</v>
      </c>
      <c r="C399" s="22" t="s">
        <v>222</v>
      </c>
      <c r="D399" s="22" t="s">
        <v>92</v>
      </c>
      <c r="E399" s="23" t="s">
        <v>241</v>
      </c>
      <c r="F399" s="34" t="s">
        <v>169</v>
      </c>
      <c r="G399" s="24">
        <v>-179741</v>
      </c>
      <c r="H399" s="20">
        <v>0</v>
      </c>
      <c r="I399" s="20">
        <v>0</v>
      </c>
    </row>
    <row r="400" spans="1:9" ht="33.75" hidden="1" customHeight="1" x14ac:dyDescent="0.25">
      <c r="A400" s="15" t="s">
        <v>172</v>
      </c>
      <c r="B400" s="22">
        <v>852</v>
      </c>
      <c r="C400" s="22" t="s">
        <v>222</v>
      </c>
      <c r="D400" s="22" t="s">
        <v>92</v>
      </c>
      <c r="E400" s="23" t="s">
        <v>242</v>
      </c>
      <c r="F400" s="18"/>
      <c r="G400" s="24">
        <f t="shared" ref="G400:G401" si="158">G401</f>
        <v>0</v>
      </c>
      <c r="H400" s="20">
        <v>0</v>
      </c>
      <c r="I400" s="20">
        <v>0</v>
      </c>
    </row>
    <row r="401" spans="1:9" ht="33.75" hidden="1" customHeight="1" x14ac:dyDescent="0.25">
      <c r="A401" s="15" t="s">
        <v>87</v>
      </c>
      <c r="B401" s="22">
        <v>852</v>
      </c>
      <c r="C401" s="22" t="s">
        <v>222</v>
      </c>
      <c r="D401" s="22" t="s">
        <v>92</v>
      </c>
      <c r="E401" s="23" t="s">
        <v>242</v>
      </c>
      <c r="F401" s="18" t="s">
        <v>168</v>
      </c>
      <c r="G401" s="24">
        <f t="shared" si="158"/>
        <v>0</v>
      </c>
      <c r="H401" s="20">
        <v>0</v>
      </c>
      <c r="I401" s="20">
        <v>0</v>
      </c>
    </row>
    <row r="402" spans="1:9" ht="33.75" hidden="1" customHeight="1" x14ac:dyDescent="0.25">
      <c r="A402" s="15" t="s">
        <v>88</v>
      </c>
      <c r="B402" s="22">
        <v>852</v>
      </c>
      <c r="C402" s="22" t="s">
        <v>222</v>
      </c>
      <c r="D402" s="22" t="s">
        <v>92</v>
      </c>
      <c r="E402" s="23" t="s">
        <v>242</v>
      </c>
      <c r="F402" s="18" t="s">
        <v>169</v>
      </c>
      <c r="G402" s="24"/>
      <c r="H402" s="20">
        <v>0</v>
      </c>
      <c r="I402" s="20">
        <v>0</v>
      </c>
    </row>
    <row r="403" spans="1:9" ht="33.75" hidden="1" customHeight="1" x14ac:dyDescent="0.25">
      <c r="A403" s="27" t="s">
        <v>263</v>
      </c>
      <c r="B403" s="22">
        <v>852</v>
      </c>
      <c r="C403" s="22" t="s">
        <v>222</v>
      </c>
      <c r="D403" s="22" t="s">
        <v>92</v>
      </c>
      <c r="E403" s="22" t="s">
        <v>264</v>
      </c>
      <c r="F403" s="18"/>
      <c r="G403" s="24">
        <f t="shared" ref="G403:G404" si="159">G404</f>
        <v>0</v>
      </c>
      <c r="H403" s="20">
        <v>0</v>
      </c>
      <c r="I403" s="20">
        <v>0</v>
      </c>
    </row>
    <row r="404" spans="1:9" ht="33.75" hidden="1" customHeight="1" x14ac:dyDescent="0.25">
      <c r="A404" s="27" t="s">
        <v>87</v>
      </c>
      <c r="B404" s="22">
        <v>852</v>
      </c>
      <c r="C404" s="22" t="s">
        <v>222</v>
      </c>
      <c r="D404" s="22" t="s">
        <v>92</v>
      </c>
      <c r="E404" s="22" t="s">
        <v>264</v>
      </c>
      <c r="F404" s="18" t="s">
        <v>168</v>
      </c>
      <c r="G404" s="24">
        <f t="shared" si="159"/>
        <v>0</v>
      </c>
      <c r="H404" s="20">
        <v>0</v>
      </c>
      <c r="I404" s="20">
        <v>0</v>
      </c>
    </row>
    <row r="405" spans="1:9" ht="33.75" hidden="1" customHeight="1" x14ac:dyDescent="0.25">
      <c r="A405" s="27" t="s">
        <v>88</v>
      </c>
      <c r="B405" s="22">
        <v>852</v>
      </c>
      <c r="C405" s="16" t="s">
        <v>222</v>
      </c>
      <c r="D405" s="22" t="s">
        <v>92</v>
      </c>
      <c r="E405" s="22" t="s">
        <v>264</v>
      </c>
      <c r="F405" s="18" t="s">
        <v>169</v>
      </c>
      <c r="G405" s="24"/>
      <c r="H405" s="20">
        <v>0</v>
      </c>
      <c r="I405" s="20">
        <v>0</v>
      </c>
    </row>
    <row r="406" spans="1:9" ht="111" customHeight="1" x14ac:dyDescent="0.25">
      <c r="A406" s="50" t="s">
        <v>174</v>
      </c>
      <c r="B406" s="51">
        <v>852</v>
      </c>
      <c r="C406" s="22" t="s">
        <v>222</v>
      </c>
      <c r="D406" s="22" t="s">
        <v>92</v>
      </c>
      <c r="E406" s="44" t="s">
        <v>243</v>
      </c>
      <c r="F406" s="45"/>
      <c r="G406" s="24">
        <f t="shared" ref="G406:G407" si="160">G407</f>
        <v>-5800</v>
      </c>
      <c r="H406" s="20">
        <v>0</v>
      </c>
      <c r="I406" s="20">
        <v>0</v>
      </c>
    </row>
    <row r="407" spans="1:9" ht="33.75" customHeight="1" x14ac:dyDescent="0.25">
      <c r="A407" s="15" t="s">
        <v>87</v>
      </c>
      <c r="B407" s="22">
        <v>852</v>
      </c>
      <c r="C407" s="22" t="s">
        <v>222</v>
      </c>
      <c r="D407" s="22" t="s">
        <v>92</v>
      </c>
      <c r="E407" s="44" t="s">
        <v>243</v>
      </c>
      <c r="F407" s="18" t="s">
        <v>168</v>
      </c>
      <c r="G407" s="24">
        <f t="shared" si="160"/>
        <v>-5800</v>
      </c>
      <c r="H407" s="20">
        <v>0</v>
      </c>
      <c r="I407" s="20">
        <v>0</v>
      </c>
    </row>
    <row r="408" spans="1:9" ht="15.75" customHeight="1" x14ac:dyDescent="0.25">
      <c r="A408" s="15" t="s">
        <v>88</v>
      </c>
      <c r="B408" s="22">
        <v>852</v>
      </c>
      <c r="C408" s="22" t="s">
        <v>222</v>
      </c>
      <c r="D408" s="22" t="s">
        <v>92</v>
      </c>
      <c r="E408" s="44" t="s">
        <v>243</v>
      </c>
      <c r="F408" s="18" t="s">
        <v>169</v>
      </c>
      <c r="G408" s="24">
        <v>-5800</v>
      </c>
      <c r="H408" s="20">
        <v>0</v>
      </c>
      <c r="I408" s="20">
        <v>0</v>
      </c>
    </row>
    <row r="409" spans="1:9" ht="34.5" customHeight="1" x14ac:dyDescent="0.25">
      <c r="A409" s="15" t="s">
        <v>284</v>
      </c>
      <c r="B409" s="22">
        <v>853</v>
      </c>
      <c r="C409" s="16"/>
      <c r="D409" s="16"/>
      <c r="E409" s="17" t="s">
        <v>16</v>
      </c>
      <c r="F409" s="18"/>
      <c r="G409" s="24">
        <f t="shared" ref="G409" si="161">G410+G434</f>
        <v>184621.42</v>
      </c>
      <c r="H409" s="20">
        <v>0</v>
      </c>
      <c r="I409" s="20">
        <v>0</v>
      </c>
    </row>
    <row r="410" spans="1:9" ht="15.75" customHeight="1" x14ac:dyDescent="0.25">
      <c r="A410" s="21" t="s">
        <v>17</v>
      </c>
      <c r="B410" s="16">
        <v>853</v>
      </c>
      <c r="C410" s="16" t="s">
        <v>18</v>
      </c>
      <c r="D410" s="16"/>
      <c r="E410" s="23" t="s">
        <v>16</v>
      </c>
      <c r="F410" s="18"/>
      <c r="G410" s="24">
        <f t="shared" ref="G410" si="162">G411+G426+G430</f>
        <v>184621.42</v>
      </c>
      <c r="H410" s="20">
        <v>0</v>
      </c>
      <c r="I410" s="20">
        <v>0</v>
      </c>
    </row>
    <row r="411" spans="1:9" ht="50.25" customHeight="1" x14ac:dyDescent="0.25">
      <c r="A411" s="21" t="s">
        <v>285</v>
      </c>
      <c r="B411" s="16">
        <v>853</v>
      </c>
      <c r="C411" s="16" t="s">
        <v>18</v>
      </c>
      <c r="D411" s="16" t="s">
        <v>159</v>
      </c>
      <c r="E411" s="23" t="s">
        <v>16</v>
      </c>
      <c r="F411" s="18"/>
      <c r="G411" s="24">
        <f>G412+G417+G420+G423</f>
        <v>184621.42</v>
      </c>
      <c r="H411" s="24">
        <f t="shared" ref="H411:I411" si="163">H412+H417+H420+H423</f>
        <v>0</v>
      </c>
      <c r="I411" s="24">
        <f t="shared" si="163"/>
        <v>0</v>
      </c>
    </row>
    <row r="412" spans="1:9" ht="32.25" customHeight="1" x14ac:dyDescent="0.25">
      <c r="A412" s="15" t="s">
        <v>46</v>
      </c>
      <c r="B412" s="16">
        <v>853</v>
      </c>
      <c r="C412" s="16" t="s">
        <v>45</v>
      </c>
      <c r="D412" s="16" t="s">
        <v>159</v>
      </c>
      <c r="E412" s="23" t="s">
        <v>286</v>
      </c>
      <c r="F412" s="18"/>
      <c r="G412" s="24">
        <f t="shared" ref="G412" si="164">G413+G415</f>
        <v>-34000</v>
      </c>
      <c r="H412" s="20">
        <v>0</v>
      </c>
      <c r="I412" s="20">
        <v>0</v>
      </c>
    </row>
    <row r="413" spans="1:9" ht="79.5" customHeight="1" x14ac:dyDescent="0.25">
      <c r="A413" s="15" t="s">
        <v>23</v>
      </c>
      <c r="B413" s="16">
        <v>853</v>
      </c>
      <c r="C413" s="16" t="s">
        <v>18</v>
      </c>
      <c r="D413" s="16" t="s">
        <v>159</v>
      </c>
      <c r="E413" s="23" t="s">
        <v>286</v>
      </c>
      <c r="F413" s="18" t="s">
        <v>24</v>
      </c>
      <c r="G413" s="24">
        <f t="shared" ref="G413" si="165">G414</f>
        <v>-14000</v>
      </c>
      <c r="H413" s="20">
        <v>0</v>
      </c>
      <c r="I413" s="20">
        <v>0</v>
      </c>
    </row>
    <row r="414" spans="1:9" ht="32.25" customHeight="1" x14ac:dyDescent="0.25">
      <c r="A414" s="15" t="s">
        <v>25</v>
      </c>
      <c r="B414" s="16">
        <v>853</v>
      </c>
      <c r="C414" s="16" t="s">
        <v>18</v>
      </c>
      <c r="D414" s="16" t="s">
        <v>159</v>
      </c>
      <c r="E414" s="23" t="s">
        <v>286</v>
      </c>
      <c r="F414" s="18" t="s">
        <v>26</v>
      </c>
      <c r="G414" s="24">
        <v>-14000</v>
      </c>
      <c r="H414" s="20">
        <v>0</v>
      </c>
      <c r="I414" s="20">
        <v>0</v>
      </c>
    </row>
    <row r="415" spans="1:9" ht="32.25" customHeight="1" x14ac:dyDescent="0.25">
      <c r="A415" s="15" t="s">
        <v>27</v>
      </c>
      <c r="B415" s="16">
        <v>853</v>
      </c>
      <c r="C415" s="16" t="s">
        <v>18</v>
      </c>
      <c r="D415" s="16" t="s">
        <v>159</v>
      </c>
      <c r="E415" s="23" t="s">
        <v>286</v>
      </c>
      <c r="F415" s="18" t="s">
        <v>28</v>
      </c>
      <c r="G415" s="24">
        <f t="shared" ref="G415" si="166">G416</f>
        <v>-20000</v>
      </c>
      <c r="H415" s="20">
        <v>0</v>
      </c>
      <c r="I415" s="20">
        <v>0</v>
      </c>
    </row>
    <row r="416" spans="1:9" ht="32.25" customHeight="1" x14ac:dyDescent="0.25">
      <c r="A416" s="15" t="s">
        <v>29</v>
      </c>
      <c r="B416" s="16">
        <v>853</v>
      </c>
      <c r="C416" s="16" t="s">
        <v>18</v>
      </c>
      <c r="D416" s="16" t="s">
        <v>159</v>
      </c>
      <c r="E416" s="23" t="s">
        <v>286</v>
      </c>
      <c r="F416" s="18" t="s">
        <v>30</v>
      </c>
      <c r="G416" s="24">
        <v>-20000</v>
      </c>
      <c r="H416" s="20">
        <v>0</v>
      </c>
      <c r="I416" s="20">
        <v>0</v>
      </c>
    </row>
    <row r="417" spans="1:9" ht="32.25" customHeight="1" x14ac:dyDescent="0.25">
      <c r="A417" s="15" t="s">
        <v>58</v>
      </c>
      <c r="B417" s="16">
        <v>853</v>
      </c>
      <c r="C417" s="16" t="s">
        <v>18</v>
      </c>
      <c r="D417" s="16" t="s">
        <v>159</v>
      </c>
      <c r="E417" s="23" t="s">
        <v>287</v>
      </c>
      <c r="F417" s="18"/>
      <c r="G417" s="24">
        <f>G418</f>
        <v>218621.42</v>
      </c>
      <c r="H417" s="20">
        <v>0</v>
      </c>
      <c r="I417" s="20">
        <v>0</v>
      </c>
    </row>
    <row r="418" spans="1:9" ht="32.25" customHeight="1" x14ac:dyDescent="0.25">
      <c r="A418" s="15" t="s">
        <v>23</v>
      </c>
      <c r="B418" s="16">
        <v>853</v>
      </c>
      <c r="C418" s="16" t="s">
        <v>18</v>
      </c>
      <c r="D418" s="16" t="s">
        <v>159</v>
      </c>
      <c r="E418" s="23" t="s">
        <v>287</v>
      </c>
      <c r="F418" s="18" t="s">
        <v>24</v>
      </c>
      <c r="G418" s="24">
        <f>G419</f>
        <v>218621.42</v>
      </c>
      <c r="H418" s="20">
        <v>0</v>
      </c>
      <c r="I418" s="20">
        <v>0</v>
      </c>
    </row>
    <row r="419" spans="1:9" ht="32.25" customHeight="1" x14ac:dyDescent="0.25">
      <c r="A419" s="15" t="s">
        <v>25</v>
      </c>
      <c r="B419" s="16">
        <v>853</v>
      </c>
      <c r="C419" s="16" t="s">
        <v>18</v>
      </c>
      <c r="D419" s="16" t="s">
        <v>159</v>
      </c>
      <c r="E419" s="23" t="s">
        <v>287</v>
      </c>
      <c r="F419" s="18" t="s">
        <v>26</v>
      </c>
      <c r="G419" s="24">
        <v>218621.42</v>
      </c>
      <c r="H419" s="20">
        <v>0</v>
      </c>
      <c r="I419" s="20">
        <v>0</v>
      </c>
    </row>
    <row r="420" spans="1:9" ht="90" hidden="1" customHeight="1" x14ac:dyDescent="0.25">
      <c r="A420" s="15" t="s">
        <v>288</v>
      </c>
      <c r="B420" s="16">
        <v>853</v>
      </c>
      <c r="C420" s="16" t="s">
        <v>18</v>
      </c>
      <c r="D420" s="16" t="s">
        <v>159</v>
      </c>
      <c r="E420" s="23" t="s">
        <v>289</v>
      </c>
      <c r="F420" s="18"/>
      <c r="G420" s="24">
        <f t="shared" ref="G420:G424" si="167">G421</f>
        <v>0</v>
      </c>
      <c r="H420" s="20">
        <v>0</v>
      </c>
      <c r="I420" s="20">
        <v>0</v>
      </c>
    </row>
    <row r="421" spans="1:9" ht="32.25" hidden="1" customHeight="1" x14ac:dyDescent="0.25">
      <c r="A421" s="15" t="s">
        <v>27</v>
      </c>
      <c r="B421" s="16">
        <v>853</v>
      </c>
      <c r="C421" s="16" t="s">
        <v>18</v>
      </c>
      <c r="D421" s="16" t="s">
        <v>159</v>
      </c>
      <c r="E421" s="23" t="s">
        <v>289</v>
      </c>
      <c r="F421" s="18" t="s">
        <v>28</v>
      </c>
      <c r="G421" s="24">
        <f t="shared" si="167"/>
        <v>0</v>
      </c>
      <c r="H421" s="20">
        <v>0</v>
      </c>
      <c r="I421" s="20">
        <v>0</v>
      </c>
    </row>
    <row r="422" spans="1:9" ht="32.25" hidden="1" customHeight="1" x14ac:dyDescent="0.25">
      <c r="A422" s="15" t="s">
        <v>29</v>
      </c>
      <c r="B422" s="16">
        <v>853</v>
      </c>
      <c r="C422" s="16" t="s">
        <v>18</v>
      </c>
      <c r="D422" s="16" t="s">
        <v>159</v>
      </c>
      <c r="E422" s="23" t="s">
        <v>289</v>
      </c>
      <c r="F422" s="18" t="s">
        <v>30</v>
      </c>
      <c r="G422" s="24"/>
      <c r="H422" s="20">
        <v>0</v>
      </c>
      <c r="I422" s="20">
        <v>0</v>
      </c>
    </row>
    <row r="423" spans="1:9" ht="49.5" hidden="1" customHeight="1" x14ac:dyDescent="0.25">
      <c r="A423" s="53" t="s">
        <v>70</v>
      </c>
      <c r="B423" s="54">
        <v>853</v>
      </c>
      <c r="C423" s="16" t="s">
        <v>18</v>
      </c>
      <c r="D423" s="16" t="s">
        <v>159</v>
      </c>
      <c r="E423" s="55" t="s">
        <v>71</v>
      </c>
      <c r="F423" s="18"/>
      <c r="G423" s="24">
        <f t="shared" si="167"/>
        <v>0</v>
      </c>
      <c r="H423" s="20">
        <v>0</v>
      </c>
      <c r="I423" s="20">
        <v>0</v>
      </c>
    </row>
    <row r="424" spans="1:9" ht="32.25" hidden="1" customHeight="1" x14ac:dyDescent="0.25">
      <c r="A424" s="53" t="s">
        <v>23</v>
      </c>
      <c r="B424" s="54">
        <v>853</v>
      </c>
      <c r="C424" s="16" t="s">
        <v>18</v>
      </c>
      <c r="D424" s="16" t="s">
        <v>159</v>
      </c>
      <c r="E424" s="55" t="s">
        <v>71</v>
      </c>
      <c r="F424" s="18" t="s">
        <v>24</v>
      </c>
      <c r="G424" s="24">
        <f t="shared" si="167"/>
        <v>0</v>
      </c>
      <c r="H424" s="20">
        <v>0</v>
      </c>
      <c r="I424" s="20">
        <v>0</v>
      </c>
    </row>
    <row r="425" spans="1:9" ht="31.5" hidden="1" customHeight="1" x14ac:dyDescent="0.25">
      <c r="A425" s="53" t="s">
        <v>25</v>
      </c>
      <c r="B425" s="54">
        <v>853</v>
      </c>
      <c r="C425" s="16" t="s">
        <v>18</v>
      </c>
      <c r="D425" s="16" t="s">
        <v>159</v>
      </c>
      <c r="E425" s="55" t="s">
        <v>71</v>
      </c>
      <c r="F425" s="18" t="s">
        <v>26</v>
      </c>
      <c r="G425" s="24"/>
      <c r="H425" s="20">
        <v>0</v>
      </c>
      <c r="I425" s="20">
        <v>0</v>
      </c>
    </row>
    <row r="426" spans="1:9" ht="18.75" hidden="1" customHeight="1" x14ac:dyDescent="0.25">
      <c r="A426" s="21" t="s">
        <v>290</v>
      </c>
      <c r="B426" s="16">
        <v>853</v>
      </c>
      <c r="C426" s="16" t="s">
        <v>18</v>
      </c>
      <c r="D426" s="16" t="s">
        <v>222</v>
      </c>
      <c r="E426" s="23" t="s">
        <v>16</v>
      </c>
      <c r="F426" s="18"/>
      <c r="G426" s="24">
        <f t="shared" ref="G426:G428" si="168">G427</f>
        <v>0</v>
      </c>
      <c r="H426" s="20">
        <v>0</v>
      </c>
      <c r="I426" s="20">
        <v>0</v>
      </c>
    </row>
    <row r="427" spans="1:9" ht="30" hidden="1" customHeight="1" x14ac:dyDescent="0.25">
      <c r="A427" s="15" t="s">
        <v>291</v>
      </c>
      <c r="B427" s="16">
        <v>853</v>
      </c>
      <c r="C427" s="16" t="s">
        <v>18</v>
      </c>
      <c r="D427" s="16" t="s">
        <v>222</v>
      </c>
      <c r="E427" s="23" t="s">
        <v>220</v>
      </c>
      <c r="F427" s="18"/>
      <c r="G427" s="24">
        <f t="shared" si="168"/>
        <v>0</v>
      </c>
      <c r="H427" s="20">
        <v>0</v>
      </c>
      <c r="I427" s="20">
        <v>0</v>
      </c>
    </row>
    <row r="428" spans="1:9" ht="30" hidden="1" customHeight="1" x14ac:dyDescent="0.25">
      <c r="A428" s="15" t="s">
        <v>48</v>
      </c>
      <c r="B428" s="16">
        <v>853</v>
      </c>
      <c r="C428" s="16" t="s">
        <v>18</v>
      </c>
      <c r="D428" s="16" t="s">
        <v>222</v>
      </c>
      <c r="E428" s="23" t="s">
        <v>220</v>
      </c>
      <c r="F428" s="18" t="s">
        <v>49</v>
      </c>
      <c r="G428" s="24">
        <f t="shared" si="168"/>
        <v>0</v>
      </c>
      <c r="H428" s="20">
        <v>0</v>
      </c>
      <c r="I428" s="20">
        <v>0</v>
      </c>
    </row>
    <row r="429" spans="1:9" ht="30" hidden="1" customHeight="1" x14ac:dyDescent="0.25">
      <c r="A429" s="15" t="s">
        <v>292</v>
      </c>
      <c r="B429" s="16">
        <v>853</v>
      </c>
      <c r="C429" s="16" t="s">
        <v>18</v>
      </c>
      <c r="D429" s="16" t="s">
        <v>222</v>
      </c>
      <c r="E429" s="23" t="s">
        <v>220</v>
      </c>
      <c r="F429" s="18" t="s">
        <v>293</v>
      </c>
      <c r="G429" s="24"/>
      <c r="H429" s="20">
        <v>0</v>
      </c>
      <c r="I429" s="20">
        <v>0</v>
      </c>
    </row>
    <row r="430" spans="1:9" ht="18.75" hidden="1" customHeight="1" x14ac:dyDescent="0.25">
      <c r="A430" s="21" t="s">
        <v>76</v>
      </c>
      <c r="B430" s="16">
        <v>853</v>
      </c>
      <c r="C430" s="16" t="s">
        <v>18</v>
      </c>
      <c r="D430" s="16" t="s">
        <v>77</v>
      </c>
      <c r="E430" s="23" t="s">
        <v>16</v>
      </c>
      <c r="F430" s="18"/>
      <c r="G430" s="24">
        <f t="shared" ref="G430" si="169">G431</f>
        <v>0</v>
      </c>
      <c r="H430" s="20">
        <v>0</v>
      </c>
      <c r="I430" s="20">
        <v>0</v>
      </c>
    </row>
    <row r="431" spans="1:9" ht="32.25" hidden="1" customHeight="1" x14ac:dyDescent="0.25">
      <c r="A431" s="15" t="s">
        <v>294</v>
      </c>
      <c r="B431" s="16">
        <v>853</v>
      </c>
      <c r="C431" s="16" t="s">
        <v>18</v>
      </c>
      <c r="D431" s="16" t="s">
        <v>77</v>
      </c>
      <c r="E431" s="23" t="s">
        <v>295</v>
      </c>
      <c r="F431" s="18"/>
      <c r="G431" s="24">
        <f t="shared" ref="G431" si="170">G433</f>
        <v>0</v>
      </c>
      <c r="H431" s="20">
        <v>0</v>
      </c>
      <c r="I431" s="20">
        <v>0</v>
      </c>
    </row>
    <row r="432" spans="1:9" ht="32.25" hidden="1" customHeight="1" x14ac:dyDescent="0.25">
      <c r="A432" s="15" t="s">
        <v>48</v>
      </c>
      <c r="B432" s="16">
        <v>853</v>
      </c>
      <c r="C432" s="16" t="s">
        <v>18</v>
      </c>
      <c r="D432" s="16" t="s">
        <v>77</v>
      </c>
      <c r="E432" s="23" t="s">
        <v>295</v>
      </c>
      <c r="F432" s="2">
        <v>800</v>
      </c>
      <c r="G432" s="24">
        <f t="shared" ref="G432" si="171">G433</f>
        <v>0</v>
      </c>
      <c r="H432" s="20">
        <v>0</v>
      </c>
      <c r="I432" s="20">
        <v>0</v>
      </c>
    </row>
    <row r="433" spans="1:9" ht="18" hidden="1" customHeight="1" x14ac:dyDescent="0.25">
      <c r="A433" s="15" t="s">
        <v>292</v>
      </c>
      <c r="B433" s="16">
        <v>853</v>
      </c>
      <c r="C433" s="16" t="s">
        <v>18</v>
      </c>
      <c r="D433" s="16" t="s">
        <v>77</v>
      </c>
      <c r="E433" s="23" t="s">
        <v>295</v>
      </c>
      <c r="F433" s="18" t="s">
        <v>293</v>
      </c>
      <c r="G433" s="24"/>
      <c r="H433" s="20">
        <v>0</v>
      </c>
      <c r="I433" s="20">
        <v>0</v>
      </c>
    </row>
    <row r="434" spans="1:9" ht="32.25" hidden="1" customHeight="1" x14ac:dyDescent="0.25">
      <c r="A434" s="21" t="s">
        <v>296</v>
      </c>
      <c r="B434" s="16">
        <v>853</v>
      </c>
      <c r="C434" s="22" t="s">
        <v>297</v>
      </c>
      <c r="D434" s="22"/>
      <c r="E434" s="23" t="s">
        <v>16</v>
      </c>
      <c r="F434" s="25"/>
      <c r="G434" s="30">
        <f t="shared" ref="G434" si="172">G435+G439</f>
        <v>0</v>
      </c>
      <c r="H434" s="20">
        <v>0</v>
      </c>
      <c r="I434" s="20">
        <v>0</v>
      </c>
    </row>
    <row r="435" spans="1:9" ht="32.25" hidden="1" customHeight="1" x14ac:dyDescent="0.25">
      <c r="A435" s="21" t="s">
        <v>298</v>
      </c>
      <c r="B435" s="16">
        <v>853</v>
      </c>
      <c r="C435" s="22" t="s">
        <v>297</v>
      </c>
      <c r="D435" s="22" t="s">
        <v>18</v>
      </c>
      <c r="E435" s="23" t="s">
        <v>16</v>
      </c>
      <c r="F435" s="25"/>
      <c r="G435" s="19">
        <f t="shared" ref="G435:G437" si="173">G436</f>
        <v>0</v>
      </c>
      <c r="H435" s="20">
        <v>0</v>
      </c>
      <c r="I435" s="20">
        <v>0</v>
      </c>
    </row>
    <row r="436" spans="1:9" ht="33.75" hidden="1" customHeight="1" x14ac:dyDescent="0.25">
      <c r="A436" s="15" t="s">
        <v>299</v>
      </c>
      <c r="B436" s="16">
        <v>853</v>
      </c>
      <c r="C436" s="22" t="s">
        <v>297</v>
      </c>
      <c r="D436" s="22" t="s">
        <v>18</v>
      </c>
      <c r="E436" s="23" t="s">
        <v>300</v>
      </c>
      <c r="F436" s="25"/>
      <c r="G436" s="24">
        <f t="shared" si="173"/>
        <v>0</v>
      </c>
      <c r="H436" s="20">
        <v>0</v>
      </c>
      <c r="I436" s="20">
        <v>0</v>
      </c>
    </row>
    <row r="437" spans="1:9" ht="33.75" hidden="1" customHeight="1" x14ac:dyDescent="0.25">
      <c r="A437" s="15" t="s">
        <v>35</v>
      </c>
      <c r="B437" s="16">
        <v>853</v>
      </c>
      <c r="C437" s="16" t="s">
        <v>297</v>
      </c>
      <c r="D437" s="16" t="s">
        <v>18</v>
      </c>
      <c r="E437" s="23" t="s">
        <v>300</v>
      </c>
      <c r="F437" s="18" t="s">
        <v>36</v>
      </c>
      <c r="G437" s="24">
        <f t="shared" si="173"/>
        <v>0</v>
      </c>
      <c r="H437" s="20">
        <v>0</v>
      </c>
      <c r="I437" s="20">
        <v>0</v>
      </c>
    </row>
    <row r="438" spans="1:9" ht="33.75" hidden="1" customHeight="1" x14ac:dyDescent="0.25">
      <c r="A438" s="15" t="s">
        <v>301</v>
      </c>
      <c r="B438" s="16">
        <v>853</v>
      </c>
      <c r="C438" s="16" t="s">
        <v>297</v>
      </c>
      <c r="D438" s="16" t="s">
        <v>18</v>
      </c>
      <c r="E438" s="23" t="s">
        <v>300</v>
      </c>
      <c r="F438" s="18" t="s">
        <v>302</v>
      </c>
      <c r="G438" s="24"/>
      <c r="H438" s="20">
        <v>0</v>
      </c>
      <c r="I438" s="20">
        <v>0</v>
      </c>
    </row>
    <row r="439" spans="1:9" ht="21.75" hidden="1" customHeight="1" x14ac:dyDescent="0.25">
      <c r="A439" s="21" t="s">
        <v>303</v>
      </c>
      <c r="B439" s="16">
        <v>853</v>
      </c>
      <c r="C439" s="16" t="s">
        <v>297</v>
      </c>
      <c r="D439" s="16" t="s">
        <v>90</v>
      </c>
      <c r="E439" s="23" t="s">
        <v>16</v>
      </c>
      <c r="F439" s="18"/>
      <c r="G439" s="24">
        <f t="shared" ref="G439:G441" si="174">G440</f>
        <v>0</v>
      </c>
      <c r="H439" s="20">
        <v>0</v>
      </c>
      <c r="I439" s="20">
        <v>0</v>
      </c>
    </row>
    <row r="440" spans="1:9" ht="30.75" hidden="1" customHeight="1" x14ac:dyDescent="0.25">
      <c r="A440" s="15" t="s">
        <v>304</v>
      </c>
      <c r="B440" s="16">
        <v>853</v>
      </c>
      <c r="C440" s="16" t="s">
        <v>297</v>
      </c>
      <c r="D440" s="16" t="s">
        <v>90</v>
      </c>
      <c r="E440" s="23" t="s">
        <v>305</v>
      </c>
      <c r="F440" s="18"/>
      <c r="G440" s="24">
        <f t="shared" si="174"/>
        <v>0</v>
      </c>
      <c r="H440" s="20">
        <v>0</v>
      </c>
      <c r="I440" s="20">
        <v>0</v>
      </c>
    </row>
    <row r="441" spans="1:9" ht="30.75" hidden="1" customHeight="1" x14ac:dyDescent="0.25">
      <c r="A441" s="15" t="s">
        <v>35</v>
      </c>
      <c r="B441" s="16">
        <v>853</v>
      </c>
      <c r="C441" s="16" t="s">
        <v>297</v>
      </c>
      <c r="D441" s="16" t="s">
        <v>90</v>
      </c>
      <c r="E441" s="23" t="s">
        <v>305</v>
      </c>
      <c r="F441" s="18" t="s">
        <v>36</v>
      </c>
      <c r="G441" s="24">
        <f t="shared" si="174"/>
        <v>0</v>
      </c>
      <c r="H441" s="20">
        <v>0</v>
      </c>
      <c r="I441" s="20">
        <v>0</v>
      </c>
    </row>
    <row r="442" spans="1:9" ht="30.75" hidden="1" customHeight="1" x14ac:dyDescent="0.25">
      <c r="A442" s="15" t="s">
        <v>301</v>
      </c>
      <c r="B442" s="16">
        <v>853</v>
      </c>
      <c r="C442" s="16" t="s">
        <v>297</v>
      </c>
      <c r="D442" s="16" t="s">
        <v>90</v>
      </c>
      <c r="E442" s="23" t="s">
        <v>305</v>
      </c>
      <c r="F442" s="18" t="s">
        <v>302</v>
      </c>
      <c r="G442" s="24"/>
      <c r="H442" s="20">
        <v>0</v>
      </c>
      <c r="I442" s="20">
        <v>0</v>
      </c>
    </row>
    <row r="443" spans="1:9" ht="17.25" customHeight="1" x14ac:dyDescent="0.25">
      <c r="A443" s="15" t="s">
        <v>306</v>
      </c>
      <c r="B443" s="16">
        <v>854</v>
      </c>
      <c r="C443" s="16"/>
      <c r="D443" s="16"/>
      <c r="E443" s="17" t="s">
        <v>16</v>
      </c>
      <c r="F443" s="18"/>
      <c r="G443" s="24">
        <f t="shared" ref="G443:G445" si="175">G444</f>
        <v>0</v>
      </c>
      <c r="H443" s="20">
        <v>0</v>
      </c>
      <c r="I443" s="20">
        <v>0</v>
      </c>
    </row>
    <row r="444" spans="1:9" ht="17.25" customHeight="1" x14ac:dyDescent="0.25">
      <c r="A444" s="21" t="s">
        <v>17</v>
      </c>
      <c r="B444" s="22">
        <v>854</v>
      </c>
      <c r="C444" s="16" t="s">
        <v>18</v>
      </c>
      <c r="D444" s="16"/>
      <c r="E444" s="23" t="s">
        <v>16</v>
      </c>
      <c r="F444" s="18"/>
      <c r="G444" s="24">
        <f t="shared" si="175"/>
        <v>0</v>
      </c>
      <c r="H444" s="20">
        <v>0</v>
      </c>
      <c r="I444" s="20">
        <v>0</v>
      </c>
    </row>
    <row r="445" spans="1:9" ht="32.25" customHeight="1" x14ac:dyDescent="0.25">
      <c r="A445" s="21" t="s">
        <v>307</v>
      </c>
      <c r="B445" s="22">
        <v>854</v>
      </c>
      <c r="C445" s="16" t="s">
        <v>18</v>
      </c>
      <c r="D445" s="16" t="s">
        <v>92</v>
      </c>
      <c r="E445" s="23" t="s">
        <v>16</v>
      </c>
      <c r="F445" s="18"/>
      <c r="G445" s="24">
        <f t="shared" si="175"/>
        <v>0</v>
      </c>
      <c r="H445" s="20">
        <v>0</v>
      </c>
      <c r="I445" s="20">
        <v>0</v>
      </c>
    </row>
    <row r="446" spans="1:9" ht="31.5" customHeight="1" x14ac:dyDescent="0.25">
      <c r="A446" s="15" t="s">
        <v>46</v>
      </c>
      <c r="B446" s="22">
        <v>854</v>
      </c>
      <c r="C446" s="16" t="s">
        <v>45</v>
      </c>
      <c r="D446" s="16" t="s">
        <v>92</v>
      </c>
      <c r="E446" s="23" t="s">
        <v>308</v>
      </c>
      <c r="F446" s="18"/>
      <c r="G446" s="24">
        <f t="shared" ref="G446" si="176">G447+G449</f>
        <v>0</v>
      </c>
      <c r="H446" s="20">
        <v>0</v>
      </c>
      <c r="I446" s="20">
        <v>0</v>
      </c>
    </row>
    <row r="447" spans="1:9" ht="76.5" customHeight="1" x14ac:dyDescent="0.25">
      <c r="A447" s="15" t="s">
        <v>23</v>
      </c>
      <c r="B447" s="22">
        <v>854</v>
      </c>
      <c r="C447" s="16" t="s">
        <v>18</v>
      </c>
      <c r="D447" s="16" t="s">
        <v>92</v>
      </c>
      <c r="E447" s="23" t="s">
        <v>308</v>
      </c>
      <c r="F447" s="18" t="s">
        <v>24</v>
      </c>
      <c r="G447" s="24">
        <f t="shared" ref="G447" si="177">G448</f>
        <v>-2341.64</v>
      </c>
      <c r="H447" s="20">
        <v>0</v>
      </c>
      <c r="I447" s="20">
        <v>0</v>
      </c>
    </row>
    <row r="448" spans="1:9" ht="31.5" customHeight="1" x14ac:dyDescent="0.25">
      <c r="A448" s="15" t="s">
        <v>25</v>
      </c>
      <c r="B448" s="22">
        <v>854</v>
      </c>
      <c r="C448" s="16" t="s">
        <v>18</v>
      </c>
      <c r="D448" s="16" t="s">
        <v>92</v>
      </c>
      <c r="E448" s="23" t="s">
        <v>308</v>
      </c>
      <c r="F448" s="18" t="s">
        <v>26</v>
      </c>
      <c r="G448" s="24">
        <v>-2341.64</v>
      </c>
      <c r="H448" s="20">
        <v>0</v>
      </c>
      <c r="I448" s="20">
        <v>0</v>
      </c>
    </row>
    <row r="449" spans="1:9" ht="31.5" customHeight="1" x14ac:dyDescent="0.25">
      <c r="A449" s="15" t="s">
        <v>27</v>
      </c>
      <c r="B449" s="22">
        <v>854</v>
      </c>
      <c r="C449" s="16" t="s">
        <v>18</v>
      </c>
      <c r="D449" s="16" t="s">
        <v>92</v>
      </c>
      <c r="E449" s="23" t="s">
        <v>308</v>
      </c>
      <c r="F449" s="18" t="s">
        <v>28</v>
      </c>
      <c r="G449" s="24">
        <f t="shared" ref="G449" si="178">G450</f>
        <v>2341.64</v>
      </c>
      <c r="H449" s="20">
        <v>0</v>
      </c>
      <c r="I449" s="20">
        <v>0</v>
      </c>
    </row>
    <row r="450" spans="1:9" ht="31.5" customHeight="1" x14ac:dyDescent="0.25">
      <c r="A450" s="15" t="s">
        <v>29</v>
      </c>
      <c r="B450" s="22">
        <v>854</v>
      </c>
      <c r="C450" s="16" t="s">
        <v>18</v>
      </c>
      <c r="D450" s="16" t="s">
        <v>92</v>
      </c>
      <c r="E450" s="23" t="s">
        <v>308</v>
      </c>
      <c r="F450" s="18" t="s">
        <v>30</v>
      </c>
      <c r="G450" s="24">
        <v>2341.64</v>
      </c>
      <c r="H450" s="20">
        <v>0</v>
      </c>
      <c r="I450" s="20">
        <v>0</v>
      </c>
    </row>
    <row r="451" spans="1:9" ht="32.25" customHeight="1" x14ac:dyDescent="0.25">
      <c r="A451" s="15" t="s">
        <v>309</v>
      </c>
      <c r="B451" s="22">
        <v>857</v>
      </c>
      <c r="C451" s="16"/>
      <c r="D451" s="16"/>
      <c r="E451" s="17" t="s">
        <v>16</v>
      </c>
      <c r="F451" s="18"/>
      <c r="G451" s="24">
        <f t="shared" ref="G451:G452" si="179">G452</f>
        <v>-3832.29</v>
      </c>
      <c r="H451" s="20">
        <v>0</v>
      </c>
      <c r="I451" s="20">
        <v>0</v>
      </c>
    </row>
    <row r="452" spans="1:9" ht="18" customHeight="1" x14ac:dyDescent="0.25">
      <c r="A452" s="21" t="s">
        <v>17</v>
      </c>
      <c r="B452" s="22">
        <v>857</v>
      </c>
      <c r="C452" s="16" t="s">
        <v>18</v>
      </c>
      <c r="D452" s="16"/>
      <c r="E452" s="23" t="s">
        <v>16</v>
      </c>
      <c r="F452" s="18"/>
      <c r="G452" s="24">
        <f t="shared" si="179"/>
        <v>-3832.29</v>
      </c>
      <c r="H452" s="20">
        <v>0</v>
      </c>
      <c r="I452" s="20">
        <v>0</v>
      </c>
    </row>
    <row r="453" spans="1:9" ht="48" customHeight="1" x14ac:dyDescent="0.25">
      <c r="A453" s="21" t="s">
        <v>285</v>
      </c>
      <c r="B453" s="22">
        <v>857</v>
      </c>
      <c r="C453" s="16" t="s">
        <v>18</v>
      </c>
      <c r="D453" s="16" t="s">
        <v>159</v>
      </c>
      <c r="E453" s="23" t="s">
        <v>16</v>
      </c>
      <c r="F453" s="18"/>
      <c r="G453" s="24">
        <f t="shared" ref="G453" si="180">G454+G457+G461</f>
        <v>-3832.29</v>
      </c>
      <c r="H453" s="20">
        <v>0</v>
      </c>
      <c r="I453" s="20">
        <v>0</v>
      </c>
    </row>
    <row r="454" spans="1:9" ht="32.25" hidden="1" customHeight="1" x14ac:dyDescent="0.25">
      <c r="A454" s="15" t="s">
        <v>46</v>
      </c>
      <c r="B454" s="22">
        <v>857</v>
      </c>
      <c r="C454" s="16" t="s">
        <v>18</v>
      </c>
      <c r="D454" s="16" t="s">
        <v>159</v>
      </c>
      <c r="E454" s="23" t="s">
        <v>308</v>
      </c>
      <c r="F454" s="18"/>
      <c r="G454" s="24">
        <f t="shared" ref="G454:G455" si="181">G455</f>
        <v>0</v>
      </c>
      <c r="H454" s="20">
        <v>0</v>
      </c>
      <c r="I454" s="20">
        <v>0</v>
      </c>
    </row>
    <row r="455" spans="1:9" ht="32.25" hidden="1" customHeight="1" x14ac:dyDescent="0.25">
      <c r="A455" s="15" t="s">
        <v>27</v>
      </c>
      <c r="B455" s="22">
        <v>857</v>
      </c>
      <c r="C455" s="16" t="s">
        <v>18</v>
      </c>
      <c r="D455" s="16" t="s">
        <v>159</v>
      </c>
      <c r="E455" s="23" t="s">
        <v>308</v>
      </c>
      <c r="F455" s="18" t="s">
        <v>28</v>
      </c>
      <c r="G455" s="24">
        <f t="shared" si="181"/>
        <v>0</v>
      </c>
      <c r="H455" s="20">
        <v>0</v>
      </c>
      <c r="I455" s="20">
        <v>0</v>
      </c>
    </row>
    <row r="456" spans="1:9" ht="32.25" hidden="1" customHeight="1" x14ac:dyDescent="0.25">
      <c r="A456" s="15" t="s">
        <v>29</v>
      </c>
      <c r="B456" s="22">
        <v>857</v>
      </c>
      <c r="C456" s="16" t="s">
        <v>18</v>
      </c>
      <c r="D456" s="16" t="s">
        <v>159</v>
      </c>
      <c r="E456" s="23" t="s">
        <v>308</v>
      </c>
      <c r="F456" s="18" t="s">
        <v>30</v>
      </c>
      <c r="G456" s="24"/>
      <c r="H456" s="20">
        <v>0</v>
      </c>
      <c r="I456" s="20">
        <v>0</v>
      </c>
    </row>
    <row r="457" spans="1:9" ht="46.5" customHeight="1" x14ac:dyDescent="0.25">
      <c r="A457" s="15" t="s">
        <v>310</v>
      </c>
      <c r="B457" s="22">
        <v>857</v>
      </c>
      <c r="C457" s="16" t="s">
        <v>18</v>
      </c>
      <c r="D457" s="16" t="s">
        <v>159</v>
      </c>
      <c r="E457" s="23" t="s">
        <v>311</v>
      </c>
      <c r="F457" s="18"/>
      <c r="G457" s="24">
        <f t="shared" ref="G457:G458" si="182">G458</f>
        <v>-3832.29</v>
      </c>
      <c r="H457" s="20">
        <v>0</v>
      </c>
      <c r="I457" s="20">
        <v>0</v>
      </c>
    </row>
    <row r="458" spans="1:9" ht="78" customHeight="1" x14ac:dyDescent="0.25">
      <c r="A458" s="15" t="s">
        <v>23</v>
      </c>
      <c r="B458" s="22">
        <v>857</v>
      </c>
      <c r="C458" s="16" t="s">
        <v>45</v>
      </c>
      <c r="D458" s="16" t="s">
        <v>159</v>
      </c>
      <c r="E458" s="23" t="s">
        <v>311</v>
      </c>
      <c r="F458" s="18" t="s">
        <v>24</v>
      </c>
      <c r="G458" s="24">
        <f t="shared" si="182"/>
        <v>-3832.29</v>
      </c>
      <c r="H458" s="20">
        <v>0</v>
      </c>
      <c r="I458" s="20">
        <v>0</v>
      </c>
    </row>
    <row r="459" spans="1:9" ht="32.25" customHeight="1" x14ac:dyDescent="0.25">
      <c r="A459" s="15" t="s">
        <v>25</v>
      </c>
      <c r="B459" s="22">
        <v>857</v>
      </c>
      <c r="C459" s="16" t="s">
        <v>18</v>
      </c>
      <c r="D459" s="16" t="s">
        <v>159</v>
      </c>
      <c r="E459" s="23" t="s">
        <v>311</v>
      </c>
      <c r="F459" s="18" t="s">
        <v>26</v>
      </c>
      <c r="G459" s="24">
        <v>-3832.29</v>
      </c>
      <c r="H459" s="20">
        <v>0</v>
      </c>
      <c r="I459" s="20">
        <v>0</v>
      </c>
    </row>
    <row r="460" spans="1:9" ht="32.25" hidden="1" customHeight="1" x14ac:dyDescent="0.25">
      <c r="A460" s="15" t="s">
        <v>312</v>
      </c>
      <c r="B460" s="22">
        <v>857</v>
      </c>
      <c r="C460" s="16" t="s">
        <v>45</v>
      </c>
      <c r="D460" s="16" t="s">
        <v>159</v>
      </c>
      <c r="E460" s="23" t="s">
        <v>313</v>
      </c>
      <c r="F460" s="18"/>
      <c r="G460" s="24">
        <f t="shared" ref="G460:G461" si="183">G461</f>
        <v>0</v>
      </c>
      <c r="H460" s="20">
        <v>0</v>
      </c>
      <c r="I460" s="20">
        <v>0</v>
      </c>
    </row>
    <row r="461" spans="1:9" ht="32.25" hidden="1" customHeight="1" x14ac:dyDescent="0.25">
      <c r="A461" s="15" t="s">
        <v>27</v>
      </c>
      <c r="B461" s="22">
        <v>857</v>
      </c>
      <c r="C461" s="16" t="s">
        <v>18</v>
      </c>
      <c r="D461" s="16" t="s">
        <v>159</v>
      </c>
      <c r="E461" s="23" t="s">
        <v>313</v>
      </c>
      <c r="F461" s="18" t="s">
        <v>28</v>
      </c>
      <c r="G461" s="24">
        <f t="shared" si="183"/>
        <v>0</v>
      </c>
      <c r="H461" s="20">
        <v>0</v>
      </c>
      <c r="I461" s="20">
        <v>0</v>
      </c>
    </row>
    <row r="462" spans="1:9" ht="21.75" hidden="1" customHeight="1" x14ac:dyDescent="0.25">
      <c r="A462" s="15" t="s">
        <v>29</v>
      </c>
      <c r="B462" s="22">
        <v>857</v>
      </c>
      <c r="C462" s="16" t="s">
        <v>18</v>
      </c>
      <c r="D462" s="16" t="s">
        <v>159</v>
      </c>
      <c r="E462" s="23" t="s">
        <v>313</v>
      </c>
      <c r="F462" s="18" t="s">
        <v>30</v>
      </c>
      <c r="G462" s="24"/>
      <c r="H462" s="20">
        <v>0</v>
      </c>
      <c r="I462" s="20">
        <v>0</v>
      </c>
    </row>
    <row r="463" spans="1:9" ht="18" customHeight="1" x14ac:dyDescent="0.25">
      <c r="A463" s="47" t="s">
        <v>314</v>
      </c>
      <c r="B463" s="22"/>
      <c r="C463" s="16"/>
      <c r="D463" s="16"/>
      <c r="E463" s="22"/>
      <c r="F463" s="18"/>
      <c r="G463" s="24">
        <f>G8+G277+G409+G443+G451</f>
        <v>-4621013.4399999995</v>
      </c>
      <c r="H463" s="20">
        <v>0</v>
      </c>
      <c r="I463" s="20">
        <v>0</v>
      </c>
    </row>
    <row r="464" spans="1:9" x14ac:dyDescent="0.25">
      <c r="A464" s="4"/>
      <c r="B464" s="6"/>
      <c r="C464" s="6"/>
      <c r="D464" s="6"/>
      <c r="F464" s="6"/>
      <c r="G464" s="6"/>
      <c r="H464" s="6"/>
      <c r="I464" s="6"/>
    </row>
    <row r="465" spans="1:7" x14ac:dyDescent="0.25">
      <c r="A465" s="4"/>
      <c r="B465" s="6"/>
      <c r="C465" s="6"/>
      <c r="D465" s="6"/>
      <c r="F465" s="6"/>
      <c r="G465" s="56"/>
    </row>
    <row r="466" spans="1:7" x14ac:dyDescent="0.25">
      <c r="A466" s="4"/>
      <c r="B466" s="6"/>
      <c r="C466" s="6"/>
      <c r="D466" s="6"/>
      <c r="F466" s="6"/>
      <c r="G466" s="56"/>
    </row>
    <row r="467" spans="1:7" x14ac:dyDescent="0.25">
      <c r="A467" s="4"/>
      <c r="B467" s="6"/>
      <c r="C467" s="6"/>
      <c r="D467" s="6"/>
      <c r="F467" s="6"/>
      <c r="G467" s="56"/>
    </row>
    <row r="468" spans="1:7" x14ac:dyDescent="0.25">
      <c r="A468" s="4"/>
      <c r="B468" s="6"/>
      <c r="C468" s="6"/>
      <c r="D468" s="6"/>
      <c r="F468" s="6"/>
      <c r="G468" s="56"/>
    </row>
    <row r="469" spans="1:7" x14ac:dyDescent="0.25">
      <c r="A469" s="4"/>
      <c r="B469" s="6"/>
      <c r="C469" s="6"/>
      <c r="D469" s="6"/>
      <c r="F469" s="6"/>
      <c r="G469" s="56"/>
    </row>
    <row r="470" spans="1:7" x14ac:dyDescent="0.25">
      <c r="A470" s="4"/>
      <c r="B470" s="6"/>
      <c r="C470" s="6"/>
      <c r="D470" s="6"/>
      <c r="F470" s="6"/>
      <c r="G470" s="6"/>
    </row>
    <row r="471" spans="1:7" x14ac:dyDescent="0.25">
      <c r="A471" s="4"/>
      <c r="B471" s="6"/>
      <c r="C471" s="6"/>
      <c r="D471" s="6"/>
      <c r="F471" s="6"/>
      <c r="G471" s="6"/>
    </row>
    <row r="472" spans="1:7" x14ac:dyDescent="0.25">
      <c r="A472" s="4"/>
      <c r="B472" s="6"/>
      <c r="C472" s="6"/>
      <c r="D472" s="6"/>
      <c r="F472" s="6"/>
      <c r="G472" s="6"/>
    </row>
    <row r="473" spans="1:7" x14ac:dyDescent="0.25">
      <c r="A473" s="4"/>
      <c r="B473" s="6"/>
      <c r="C473" s="6"/>
      <c r="D473" s="6"/>
      <c r="F473" s="6"/>
      <c r="G473" s="6"/>
    </row>
    <row r="474" spans="1:7" x14ac:dyDescent="0.25">
      <c r="A474" s="4"/>
      <c r="B474" s="6"/>
      <c r="C474" s="6"/>
      <c r="D474" s="6"/>
      <c r="F474" s="6"/>
      <c r="G474" s="6"/>
    </row>
    <row r="475" spans="1:7" x14ac:dyDescent="0.25">
      <c r="A475" s="4"/>
      <c r="B475" s="6"/>
      <c r="C475" s="6"/>
      <c r="D475" s="6"/>
      <c r="F475" s="6"/>
      <c r="G475" s="6"/>
    </row>
    <row r="476" spans="1:7" x14ac:dyDescent="0.25">
      <c r="A476" s="4"/>
      <c r="B476" s="6"/>
      <c r="C476" s="6"/>
      <c r="D476" s="6"/>
      <c r="F476" s="6"/>
      <c r="G476" s="6"/>
    </row>
    <row r="477" spans="1:7" x14ac:dyDescent="0.25">
      <c r="A477" s="4"/>
      <c r="B477" s="6"/>
      <c r="C477" s="6"/>
      <c r="D477" s="6"/>
      <c r="F477" s="6"/>
      <c r="G477" s="6"/>
    </row>
    <row r="478" spans="1:7" x14ac:dyDescent="0.25">
      <c r="A478" s="4"/>
      <c r="B478" s="6"/>
      <c r="C478" s="6"/>
      <c r="D478" s="6"/>
      <c r="F478" s="6"/>
      <c r="G478" s="6"/>
    </row>
    <row r="479" spans="1:7" x14ac:dyDescent="0.25">
      <c r="A479" s="4"/>
      <c r="B479" s="6"/>
      <c r="C479" s="6"/>
      <c r="D479" s="6"/>
      <c r="F479" s="6"/>
      <c r="G479" s="6"/>
    </row>
    <row r="480" spans="1:7" x14ac:dyDescent="0.25">
      <c r="A480" s="4"/>
      <c r="B480" s="6"/>
      <c r="C480" s="6"/>
      <c r="D480" s="6"/>
      <c r="F480" s="6"/>
      <c r="G480" s="6"/>
    </row>
    <row r="481" spans="1:7" x14ac:dyDescent="0.25">
      <c r="A481" s="4"/>
      <c r="B481" s="6"/>
      <c r="C481" s="6"/>
      <c r="D481" s="6"/>
      <c r="F481" s="6"/>
      <c r="G481" s="6"/>
    </row>
    <row r="482" spans="1:7" x14ac:dyDescent="0.25">
      <c r="A482" s="4"/>
      <c r="B482" s="6"/>
      <c r="C482" s="6"/>
      <c r="D482" s="6"/>
      <c r="F482" s="6"/>
      <c r="G482" s="6"/>
    </row>
    <row r="483" spans="1:7" x14ac:dyDescent="0.25">
      <c r="A483" s="4"/>
      <c r="B483" s="6"/>
      <c r="C483" s="6"/>
      <c r="D483" s="6"/>
      <c r="F483" s="6"/>
      <c r="G483" s="6"/>
    </row>
    <row r="484" spans="1:7" x14ac:dyDescent="0.25">
      <c r="A484" s="4"/>
      <c r="B484" s="6"/>
      <c r="C484" s="6"/>
      <c r="D484" s="6"/>
      <c r="F484" s="6"/>
      <c r="G484" s="6"/>
    </row>
    <row r="485" spans="1:7" x14ac:dyDescent="0.25">
      <c r="A485" s="4"/>
      <c r="B485" s="6"/>
      <c r="C485" s="6"/>
      <c r="D485" s="6"/>
      <c r="F485" s="6"/>
      <c r="G485" s="6"/>
    </row>
    <row r="486" spans="1:7" x14ac:dyDescent="0.25">
      <c r="A486" s="4"/>
      <c r="B486" s="6"/>
      <c r="C486" s="6"/>
      <c r="D486" s="6"/>
      <c r="F486" s="6"/>
      <c r="G486" s="6"/>
    </row>
    <row r="487" spans="1:7" x14ac:dyDescent="0.25">
      <c r="A487" s="4"/>
      <c r="B487" s="6"/>
      <c r="C487" s="6"/>
      <c r="D487" s="6"/>
      <c r="F487" s="6"/>
      <c r="G487" s="6"/>
    </row>
    <row r="488" spans="1:7" x14ac:dyDescent="0.25">
      <c r="A488" s="4"/>
      <c r="B488" s="6"/>
      <c r="C488" s="6"/>
      <c r="D488" s="6"/>
      <c r="F488" s="6"/>
      <c r="G488" s="6"/>
    </row>
    <row r="489" spans="1:7" x14ac:dyDescent="0.25">
      <c r="A489" s="4"/>
      <c r="B489" s="6"/>
      <c r="C489" s="6"/>
      <c r="D489" s="6"/>
      <c r="F489" s="6"/>
      <c r="G489" s="6"/>
    </row>
    <row r="490" spans="1:7" x14ac:dyDescent="0.25">
      <c r="A490" s="4"/>
      <c r="B490" s="6"/>
      <c r="C490" s="6"/>
      <c r="D490" s="6"/>
      <c r="F490" s="6"/>
      <c r="G490" s="6"/>
    </row>
    <row r="491" spans="1:7" x14ac:dyDescent="0.25">
      <c r="A491" s="4"/>
      <c r="B491" s="6"/>
      <c r="C491" s="6"/>
      <c r="D491" s="6"/>
      <c r="F491" s="6"/>
      <c r="G491" s="6"/>
    </row>
    <row r="492" spans="1:7" x14ac:dyDescent="0.25">
      <c r="A492" s="4"/>
      <c r="B492" s="6"/>
      <c r="C492" s="6"/>
      <c r="D492" s="6"/>
      <c r="F492" s="6"/>
      <c r="G492" s="6"/>
    </row>
    <row r="493" spans="1:7" x14ac:dyDescent="0.25">
      <c r="A493" s="4"/>
      <c r="B493" s="6"/>
      <c r="C493" s="6"/>
      <c r="D493" s="6"/>
      <c r="F493" s="6"/>
      <c r="G493" s="6"/>
    </row>
    <row r="494" spans="1:7" x14ac:dyDescent="0.25">
      <c r="A494" s="4"/>
      <c r="B494" s="6"/>
      <c r="C494" s="6"/>
      <c r="D494" s="6"/>
      <c r="F494" s="6"/>
      <c r="G494" s="6"/>
    </row>
    <row r="495" spans="1:7" x14ac:dyDescent="0.25">
      <c r="A495" s="4"/>
      <c r="B495" s="6"/>
      <c r="C495" s="6"/>
      <c r="D495" s="6"/>
      <c r="F495" s="6"/>
      <c r="G495" s="6"/>
    </row>
    <row r="496" spans="1:7" x14ac:dyDescent="0.25">
      <c r="A496" s="4"/>
      <c r="B496" s="6"/>
      <c r="C496" s="6"/>
      <c r="D496" s="6"/>
      <c r="F496" s="6"/>
      <c r="G496" s="6"/>
    </row>
    <row r="497" spans="1:7" x14ac:dyDescent="0.25">
      <c r="A497" s="4"/>
      <c r="B497" s="6"/>
      <c r="C497" s="6"/>
      <c r="D497" s="6"/>
      <c r="F497" s="6"/>
      <c r="G497" s="6"/>
    </row>
    <row r="498" spans="1:7" x14ac:dyDescent="0.25">
      <c r="A498" s="4"/>
      <c r="B498" s="6"/>
      <c r="C498" s="6"/>
      <c r="D498" s="6"/>
      <c r="F498" s="6"/>
      <c r="G498" s="6"/>
    </row>
    <row r="499" spans="1:7" x14ac:dyDescent="0.25">
      <c r="A499" s="4"/>
      <c r="B499" s="6"/>
      <c r="C499" s="6"/>
      <c r="D499" s="6"/>
      <c r="F499" s="6"/>
      <c r="G499" s="6"/>
    </row>
    <row r="500" spans="1:7" x14ac:dyDescent="0.25">
      <c r="A500" s="4"/>
      <c r="B500" s="6"/>
      <c r="C500" s="6"/>
      <c r="D500" s="6"/>
      <c r="F500" s="6"/>
      <c r="G500" s="6"/>
    </row>
    <row r="501" spans="1:7" x14ac:dyDescent="0.25">
      <c r="A501" s="4"/>
      <c r="B501" s="6"/>
      <c r="C501" s="6"/>
      <c r="D501" s="6"/>
      <c r="F501" s="6"/>
      <c r="G501" s="6"/>
    </row>
    <row r="502" spans="1:7" x14ac:dyDescent="0.25">
      <c r="A502" s="4"/>
      <c r="B502" s="6"/>
      <c r="C502" s="6"/>
      <c r="D502" s="6"/>
      <c r="F502" s="6"/>
      <c r="G502" s="6"/>
    </row>
    <row r="503" spans="1:7" x14ac:dyDescent="0.25">
      <c r="A503" s="4"/>
      <c r="B503" s="6"/>
      <c r="C503" s="6"/>
      <c r="D503" s="6"/>
      <c r="F503" s="6"/>
      <c r="G503" s="6"/>
    </row>
    <row r="504" spans="1:7" x14ac:dyDescent="0.25">
      <c r="A504" s="4"/>
      <c r="B504" s="6"/>
      <c r="C504" s="6"/>
      <c r="D504" s="6"/>
      <c r="F504" s="6"/>
      <c r="G504" s="6"/>
    </row>
    <row r="505" spans="1:7" x14ac:dyDescent="0.25">
      <c r="A505" s="4"/>
      <c r="B505" s="6"/>
      <c r="C505" s="6"/>
      <c r="D505" s="6"/>
      <c r="F505" s="6"/>
      <c r="G505" s="6"/>
    </row>
    <row r="506" spans="1:7" x14ac:dyDescent="0.25">
      <c r="A506" s="4"/>
      <c r="B506" s="6"/>
      <c r="C506" s="6"/>
      <c r="D506" s="6"/>
      <c r="F506" s="6"/>
      <c r="G506" s="6"/>
    </row>
    <row r="507" spans="1:7" x14ac:dyDescent="0.25">
      <c r="A507" s="4"/>
      <c r="B507" s="6"/>
      <c r="C507" s="6"/>
      <c r="D507" s="6"/>
      <c r="F507" s="6"/>
      <c r="G507" s="6"/>
    </row>
    <row r="508" spans="1:7" x14ac:dyDescent="0.25">
      <c r="A508" s="4"/>
      <c r="B508" s="6"/>
      <c r="C508" s="6"/>
      <c r="D508" s="6"/>
      <c r="F508" s="6"/>
      <c r="G508" s="6"/>
    </row>
    <row r="509" spans="1:7" x14ac:dyDescent="0.25">
      <c r="A509" s="4"/>
      <c r="B509" s="6"/>
      <c r="C509" s="6"/>
      <c r="D509" s="6"/>
      <c r="F509" s="6"/>
      <c r="G509" s="6"/>
    </row>
    <row r="510" spans="1:7" x14ac:dyDescent="0.25">
      <c r="A510" s="4"/>
      <c r="B510" s="6"/>
      <c r="C510" s="6"/>
      <c r="D510" s="6"/>
      <c r="F510" s="6"/>
      <c r="G510" s="6"/>
    </row>
    <row r="511" spans="1:7" x14ac:dyDescent="0.25">
      <c r="A511" s="4"/>
      <c r="B511" s="6"/>
      <c r="C511" s="6"/>
      <c r="D511" s="6"/>
      <c r="F511" s="6"/>
      <c r="G511" s="6"/>
    </row>
    <row r="512" spans="1:7" x14ac:dyDescent="0.25">
      <c r="A512" s="4"/>
      <c r="B512" s="6"/>
      <c r="C512" s="6"/>
      <c r="D512" s="6"/>
      <c r="F512" s="6"/>
      <c r="G512" s="6"/>
    </row>
    <row r="513" spans="1:7" x14ac:dyDescent="0.25">
      <c r="A513" s="4"/>
      <c r="B513" s="6"/>
      <c r="C513" s="6"/>
      <c r="D513" s="6"/>
      <c r="F513" s="6"/>
      <c r="G513" s="6"/>
    </row>
    <row r="514" spans="1:7" x14ac:dyDescent="0.25">
      <c r="A514" s="4"/>
      <c r="B514" s="6"/>
      <c r="C514" s="6"/>
      <c r="D514" s="6"/>
      <c r="F514" s="6"/>
      <c r="G514" s="6"/>
    </row>
    <row r="515" spans="1:7" x14ac:dyDescent="0.25">
      <c r="A515" s="4"/>
      <c r="B515" s="6"/>
      <c r="C515" s="6"/>
      <c r="D515" s="6"/>
      <c r="F515" s="6"/>
      <c r="G515" s="6"/>
    </row>
    <row r="516" spans="1:7" x14ac:dyDescent="0.25">
      <c r="A516" s="4"/>
      <c r="B516" s="6"/>
      <c r="C516" s="6"/>
      <c r="D516" s="6"/>
      <c r="F516" s="6"/>
      <c r="G516" s="6"/>
    </row>
    <row r="517" spans="1:7" x14ac:dyDescent="0.25">
      <c r="A517" s="4"/>
      <c r="B517" s="6"/>
      <c r="C517" s="6"/>
      <c r="D517" s="6"/>
      <c r="F517" s="6"/>
      <c r="G517" s="6"/>
    </row>
    <row r="518" spans="1:7" x14ac:dyDescent="0.25">
      <c r="A518" s="4"/>
      <c r="B518" s="6"/>
      <c r="C518" s="6"/>
      <c r="D518" s="6"/>
      <c r="F518" s="6"/>
      <c r="G518" s="6"/>
    </row>
    <row r="519" spans="1:7" x14ac:dyDescent="0.25">
      <c r="A519" s="4"/>
      <c r="B519" s="6"/>
      <c r="C519" s="6"/>
      <c r="D519" s="6"/>
      <c r="F519" s="6"/>
      <c r="G519" s="6"/>
    </row>
    <row r="520" spans="1:7" x14ac:dyDescent="0.25">
      <c r="A520" s="4"/>
      <c r="B520" s="6"/>
      <c r="C520" s="6"/>
      <c r="D520" s="6"/>
      <c r="F520" s="6"/>
      <c r="G520" s="6"/>
    </row>
    <row r="521" spans="1:7" x14ac:dyDescent="0.25">
      <c r="A521" s="4"/>
      <c r="B521" s="6"/>
      <c r="C521" s="6"/>
      <c r="D521" s="6"/>
      <c r="F521" s="6"/>
      <c r="G521" s="6"/>
    </row>
    <row r="522" spans="1:7" x14ac:dyDescent="0.25">
      <c r="A522" s="4"/>
      <c r="B522" s="6"/>
      <c r="C522" s="6"/>
      <c r="D522" s="6"/>
      <c r="F522" s="6"/>
      <c r="G522" s="6"/>
    </row>
    <row r="523" spans="1:7" x14ac:dyDescent="0.25">
      <c r="A523" s="4"/>
      <c r="B523" s="6"/>
      <c r="C523" s="6"/>
      <c r="D523" s="6"/>
      <c r="F523" s="6"/>
      <c r="G523" s="6"/>
    </row>
    <row r="524" spans="1:7" x14ac:dyDescent="0.25">
      <c r="A524" s="4"/>
      <c r="B524" s="6"/>
      <c r="C524" s="6"/>
      <c r="D524" s="6"/>
      <c r="F524" s="6"/>
      <c r="G524" s="6"/>
    </row>
    <row r="525" spans="1:7" x14ac:dyDescent="0.25">
      <c r="A525" s="4"/>
      <c r="B525" s="6"/>
      <c r="C525" s="6"/>
      <c r="D525" s="6"/>
      <c r="F525" s="6"/>
      <c r="G525" s="6"/>
    </row>
    <row r="526" spans="1:7" x14ac:dyDescent="0.25">
      <c r="A526" s="4"/>
      <c r="B526" s="6"/>
      <c r="C526" s="6"/>
      <c r="D526" s="6"/>
      <c r="F526" s="6"/>
      <c r="G526" s="6"/>
    </row>
    <row r="527" spans="1:7" x14ac:dyDescent="0.25">
      <c r="A527" s="4"/>
      <c r="B527" s="6"/>
      <c r="C527" s="6"/>
      <c r="D527" s="6"/>
      <c r="F527" s="6"/>
      <c r="G527" s="6"/>
    </row>
    <row r="528" spans="1:7" x14ac:dyDescent="0.25">
      <c r="A528" s="4"/>
      <c r="B528" s="6"/>
      <c r="C528" s="6"/>
      <c r="D528" s="6"/>
      <c r="F528" s="6"/>
      <c r="G528" s="6"/>
    </row>
    <row r="529" spans="1:7" x14ac:dyDescent="0.25">
      <c r="A529" s="4"/>
      <c r="B529" s="6"/>
      <c r="C529" s="6"/>
      <c r="D529" s="6"/>
      <c r="F529" s="6"/>
      <c r="G529" s="6"/>
    </row>
    <row r="530" spans="1:7" x14ac:dyDescent="0.25">
      <c r="A530" s="4"/>
      <c r="B530" s="6"/>
      <c r="C530" s="6"/>
      <c r="D530" s="6"/>
      <c r="F530" s="6"/>
      <c r="G530" s="6"/>
    </row>
    <row r="531" spans="1:7" x14ac:dyDescent="0.25">
      <c r="A531" s="4"/>
      <c r="B531" s="6"/>
      <c r="C531" s="6"/>
      <c r="D531" s="6"/>
      <c r="F531" s="6"/>
      <c r="G531" s="6"/>
    </row>
    <row r="532" spans="1:7" x14ac:dyDescent="0.25">
      <c r="A532" s="4"/>
      <c r="B532" s="6"/>
      <c r="C532" s="6"/>
      <c r="D532" s="6"/>
      <c r="F532" s="6"/>
      <c r="G532" s="6"/>
    </row>
    <row r="533" spans="1:7" x14ac:dyDescent="0.25">
      <c r="A533" s="4"/>
      <c r="B533" s="6"/>
      <c r="C533" s="6"/>
      <c r="D533" s="6"/>
      <c r="F533" s="6"/>
      <c r="G533" s="6"/>
    </row>
    <row r="534" spans="1:7" x14ac:dyDescent="0.25">
      <c r="A534" s="4"/>
      <c r="B534" s="6"/>
      <c r="C534" s="6"/>
      <c r="D534" s="6"/>
      <c r="F534" s="6"/>
      <c r="G534" s="6"/>
    </row>
    <row r="535" spans="1:7" x14ac:dyDescent="0.25">
      <c r="A535" s="4"/>
      <c r="B535" s="6"/>
      <c r="C535" s="6"/>
      <c r="D535" s="6"/>
      <c r="F535" s="6"/>
      <c r="G535" s="6"/>
    </row>
    <row r="536" spans="1:7" x14ac:dyDescent="0.25">
      <c r="A536" s="4"/>
      <c r="B536" s="6"/>
      <c r="C536" s="6"/>
      <c r="D536" s="6"/>
      <c r="F536" s="6"/>
      <c r="G536" s="6"/>
    </row>
    <row r="537" spans="1:7" x14ac:dyDescent="0.25">
      <c r="A537" s="4"/>
      <c r="B537" s="6"/>
      <c r="C537" s="6"/>
      <c r="D537" s="6"/>
      <c r="F537" s="6"/>
      <c r="G537" s="6"/>
    </row>
    <row r="538" spans="1:7" x14ac:dyDescent="0.25">
      <c r="A538" s="4"/>
      <c r="B538" s="6"/>
      <c r="C538" s="6"/>
      <c r="D538" s="6"/>
      <c r="F538" s="6"/>
      <c r="G538" s="6"/>
    </row>
    <row r="539" spans="1:7" x14ac:dyDescent="0.25">
      <c r="A539" s="4"/>
      <c r="B539" s="6"/>
      <c r="C539" s="6"/>
      <c r="D539" s="6"/>
      <c r="F539" s="6"/>
      <c r="G539" s="6"/>
    </row>
    <row r="540" spans="1:7" x14ac:dyDescent="0.25">
      <c r="A540" s="4"/>
      <c r="B540" s="6"/>
      <c r="C540" s="6"/>
      <c r="D540" s="6"/>
      <c r="F540" s="6"/>
      <c r="G540" s="6"/>
    </row>
    <row r="541" spans="1:7" x14ac:dyDescent="0.25">
      <c r="A541" s="4"/>
      <c r="B541" s="6"/>
      <c r="C541" s="6"/>
      <c r="D541" s="6"/>
      <c r="F541" s="6"/>
      <c r="G541" s="6"/>
    </row>
    <row r="542" spans="1:7" x14ac:dyDescent="0.25">
      <c r="A542" s="4"/>
      <c r="B542" s="6"/>
      <c r="C542" s="6"/>
      <c r="D542" s="6"/>
      <c r="F542" s="6"/>
      <c r="G542" s="6"/>
    </row>
    <row r="543" spans="1:7" x14ac:dyDescent="0.25">
      <c r="A543" s="4"/>
      <c r="B543" s="6"/>
      <c r="C543" s="6"/>
      <c r="D543" s="6"/>
      <c r="F543" s="6"/>
      <c r="G543" s="6"/>
    </row>
    <row r="544" spans="1:7" x14ac:dyDescent="0.25">
      <c r="A544" s="4"/>
      <c r="B544" s="6"/>
      <c r="C544" s="6"/>
      <c r="D544" s="6"/>
      <c r="F544" s="6"/>
      <c r="G544" s="6"/>
    </row>
    <row r="545" spans="1:7" x14ac:dyDescent="0.25">
      <c r="A545" s="4"/>
      <c r="B545" s="6"/>
      <c r="C545" s="6"/>
      <c r="D545" s="6"/>
      <c r="F545" s="6"/>
      <c r="G545" s="6"/>
    </row>
    <row r="546" spans="1:7" x14ac:dyDescent="0.25">
      <c r="A546" s="4"/>
      <c r="B546" s="6"/>
      <c r="C546" s="6"/>
      <c r="D546" s="6"/>
      <c r="F546" s="6"/>
      <c r="G546" s="6"/>
    </row>
    <row r="547" spans="1:7" x14ac:dyDescent="0.25">
      <c r="A547" s="4"/>
      <c r="B547" s="6"/>
      <c r="C547" s="6"/>
      <c r="D547" s="6"/>
      <c r="F547" s="6"/>
      <c r="G547" s="6"/>
    </row>
    <row r="548" spans="1:7" x14ac:dyDescent="0.25">
      <c r="A548" s="4"/>
      <c r="B548" s="6"/>
      <c r="C548" s="6"/>
      <c r="D548" s="6"/>
      <c r="F548" s="6"/>
      <c r="G548" s="6"/>
    </row>
    <row r="549" spans="1:7" x14ac:dyDescent="0.25">
      <c r="A549" s="4"/>
      <c r="B549" s="6"/>
      <c r="C549" s="6"/>
      <c r="D549" s="6"/>
      <c r="F549" s="6"/>
      <c r="G549" s="6"/>
    </row>
    <row r="550" spans="1:7" x14ac:dyDescent="0.25">
      <c r="A550" s="4"/>
      <c r="B550" s="6"/>
      <c r="C550" s="6"/>
      <c r="D550" s="6"/>
      <c r="F550" s="6"/>
      <c r="G550" s="6"/>
    </row>
    <row r="551" spans="1:7" x14ac:dyDescent="0.25">
      <c r="A551" s="4"/>
      <c r="B551" s="6"/>
      <c r="C551" s="6"/>
      <c r="D551" s="6"/>
      <c r="F551" s="6"/>
      <c r="G551" s="6"/>
    </row>
    <row r="552" spans="1:7" x14ac:dyDescent="0.25">
      <c r="A552" s="4"/>
      <c r="B552" s="6"/>
      <c r="C552" s="6"/>
      <c r="D552" s="6"/>
      <c r="F552" s="6"/>
      <c r="G552" s="6"/>
    </row>
    <row r="553" spans="1:7" x14ac:dyDescent="0.25">
      <c r="A553" s="4"/>
      <c r="B553" s="6"/>
      <c r="C553" s="6"/>
      <c r="D553" s="6"/>
      <c r="F553" s="6"/>
      <c r="G553" s="6"/>
    </row>
    <row r="554" spans="1:7" x14ac:dyDescent="0.25">
      <c r="A554" s="4"/>
      <c r="B554" s="6"/>
      <c r="C554" s="6"/>
      <c r="D554" s="6"/>
      <c r="F554" s="6"/>
      <c r="G554" s="6"/>
    </row>
    <row r="555" spans="1:7" x14ac:dyDescent="0.25">
      <c r="A555" s="4"/>
      <c r="B555" s="6"/>
      <c r="C555" s="6"/>
      <c r="D555" s="6"/>
      <c r="F555" s="6"/>
      <c r="G555" s="6"/>
    </row>
    <row r="556" spans="1:7" x14ac:dyDescent="0.25">
      <c r="A556" s="4"/>
      <c r="B556" s="6"/>
      <c r="C556" s="6"/>
      <c r="D556" s="6"/>
      <c r="F556" s="6"/>
      <c r="G556" s="6"/>
    </row>
    <row r="557" spans="1:7" x14ac:dyDescent="0.25">
      <c r="A557" s="4"/>
      <c r="B557" s="6"/>
      <c r="C557" s="6"/>
      <c r="D557" s="6"/>
      <c r="F557" s="6"/>
      <c r="G557" s="6"/>
    </row>
    <row r="558" spans="1:7" x14ac:dyDescent="0.25">
      <c r="A558" s="4"/>
      <c r="B558" s="6"/>
      <c r="C558" s="6"/>
      <c r="D558" s="6"/>
      <c r="F558" s="6"/>
      <c r="G558" s="6"/>
    </row>
    <row r="559" spans="1:7" x14ac:dyDescent="0.25">
      <c r="A559" s="4"/>
      <c r="B559" s="6"/>
      <c r="C559" s="6"/>
      <c r="D559" s="6"/>
      <c r="F559" s="6"/>
      <c r="G559" s="6"/>
    </row>
    <row r="560" spans="1:7" x14ac:dyDescent="0.25">
      <c r="A560" s="4"/>
      <c r="B560" s="6"/>
      <c r="C560" s="6"/>
      <c r="D560" s="6"/>
      <c r="F560" s="6"/>
      <c r="G560" s="6"/>
    </row>
    <row r="561" spans="1:7" x14ac:dyDescent="0.25">
      <c r="A561" s="4"/>
      <c r="B561" s="6"/>
      <c r="C561" s="6"/>
      <c r="D561" s="6"/>
      <c r="F561" s="6"/>
      <c r="G561" s="6"/>
    </row>
    <row r="562" spans="1:7" x14ac:dyDescent="0.25">
      <c r="A562" s="4"/>
      <c r="B562" s="6"/>
      <c r="C562" s="6"/>
      <c r="D562" s="6"/>
      <c r="F562" s="6"/>
      <c r="G562" s="6"/>
    </row>
    <row r="563" spans="1:7" x14ac:dyDescent="0.25">
      <c r="A563" s="4"/>
      <c r="B563" s="6"/>
      <c r="C563" s="6"/>
      <c r="D563" s="6"/>
      <c r="F563" s="6"/>
      <c r="G563" s="6"/>
    </row>
    <row r="564" spans="1:7" x14ac:dyDescent="0.25">
      <c r="A564" s="4"/>
      <c r="B564" s="6"/>
      <c r="C564" s="6"/>
      <c r="D564" s="6"/>
      <c r="F564" s="6"/>
      <c r="G564" s="6"/>
    </row>
    <row r="565" spans="1:7" x14ac:dyDescent="0.25">
      <c r="A565" s="4"/>
      <c r="B565" s="6"/>
      <c r="C565" s="6"/>
      <c r="D565" s="6"/>
      <c r="F565" s="6"/>
      <c r="G565" s="6"/>
    </row>
    <row r="566" spans="1:7" x14ac:dyDescent="0.25">
      <c r="A566" s="4"/>
      <c r="B566" s="6"/>
      <c r="C566" s="6"/>
      <c r="D566" s="6"/>
      <c r="F566" s="6"/>
      <c r="G566" s="6"/>
    </row>
    <row r="567" spans="1:7" x14ac:dyDescent="0.25">
      <c r="A567" s="4"/>
      <c r="B567" s="6"/>
      <c r="C567" s="6"/>
      <c r="D567" s="6"/>
      <c r="F567" s="6"/>
      <c r="G567" s="6"/>
    </row>
    <row r="568" spans="1:7" x14ac:dyDescent="0.25">
      <c r="A568" s="4"/>
      <c r="B568" s="6"/>
      <c r="C568" s="6"/>
      <c r="D568" s="6"/>
      <c r="F568" s="6"/>
      <c r="G568" s="6"/>
    </row>
    <row r="569" spans="1:7" x14ac:dyDescent="0.25">
      <c r="A569" s="4"/>
      <c r="B569" s="6"/>
      <c r="C569" s="6"/>
      <c r="D569" s="6"/>
      <c r="F569" s="6"/>
      <c r="G569" s="6"/>
    </row>
    <row r="570" spans="1:7" x14ac:dyDescent="0.25">
      <c r="A570" s="4"/>
      <c r="B570" s="6"/>
      <c r="C570" s="6"/>
      <c r="D570" s="6"/>
      <c r="F570" s="6"/>
      <c r="G570" s="6"/>
    </row>
    <row r="571" spans="1:7" x14ac:dyDescent="0.25">
      <c r="A571" s="4"/>
      <c r="B571" s="6"/>
      <c r="C571" s="6"/>
      <c r="D571" s="6"/>
      <c r="F571" s="6"/>
      <c r="G571" s="6"/>
    </row>
    <row r="572" spans="1:7" x14ac:dyDescent="0.25">
      <c r="A572" s="4"/>
      <c r="B572" s="6"/>
      <c r="C572" s="6"/>
      <c r="D572" s="6"/>
      <c r="F572" s="6"/>
      <c r="G572" s="6"/>
    </row>
    <row r="573" spans="1:7" x14ac:dyDescent="0.25">
      <c r="A573" s="4"/>
      <c r="B573" s="6"/>
      <c r="C573" s="6"/>
      <c r="D573" s="6"/>
      <c r="F573" s="6"/>
      <c r="G573" s="6"/>
    </row>
    <row r="574" spans="1:7" x14ac:dyDescent="0.25">
      <c r="A574" s="4"/>
      <c r="B574" s="6"/>
      <c r="C574" s="6"/>
      <c r="D574" s="6"/>
      <c r="F574" s="6"/>
      <c r="G574" s="6"/>
    </row>
    <row r="575" spans="1:7" x14ac:dyDescent="0.25">
      <c r="A575" s="4"/>
      <c r="B575" s="6"/>
      <c r="C575" s="6"/>
      <c r="D575" s="6"/>
      <c r="F575" s="6"/>
      <c r="G575" s="6"/>
    </row>
    <row r="576" spans="1:7" x14ac:dyDescent="0.25">
      <c r="A576" s="4"/>
      <c r="B576" s="6"/>
      <c r="C576" s="6"/>
      <c r="D576" s="6"/>
      <c r="F576" s="6"/>
      <c r="G576" s="6"/>
    </row>
    <row r="577" spans="1:7" x14ac:dyDescent="0.25">
      <c r="A577" s="4"/>
      <c r="B577" s="6"/>
      <c r="C577" s="6"/>
      <c r="D577" s="6"/>
      <c r="F577" s="6"/>
      <c r="G577" s="6"/>
    </row>
    <row r="578" spans="1:7" x14ac:dyDescent="0.25">
      <c r="A578" s="4"/>
      <c r="B578" s="6"/>
      <c r="C578" s="6"/>
      <c r="D578" s="6"/>
      <c r="F578" s="6"/>
      <c r="G578" s="6"/>
    </row>
    <row r="579" spans="1:7" x14ac:dyDescent="0.25">
      <c r="A579" s="4"/>
      <c r="B579" s="6"/>
      <c r="C579" s="6"/>
      <c r="D579" s="6"/>
      <c r="F579" s="6"/>
      <c r="G579" s="6"/>
    </row>
    <row r="580" spans="1:7" x14ac:dyDescent="0.25">
      <c r="A580" s="4"/>
      <c r="B580" s="6"/>
      <c r="C580" s="6"/>
      <c r="D580" s="6"/>
      <c r="F580" s="6"/>
      <c r="G580" s="6"/>
    </row>
    <row r="581" spans="1:7" x14ac:dyDescent="0.25">
      <c r="A581" s="4"/>
      <c r="B581" s="6"/>
      <c r="C581" s="6"/>
      <c r="D581" s="6"/>
      <c r="F581" s="6"/>
      <c r="G581" s="6"/>
    </row>
    <row r="582" spans="1:7" x14ac:dyDescent="0.25">
      <c r="A582" s="4"/>
      <c r="B582" s="6"/>
      <c r="C582" s="6"/>
      <c r="D582" s="6"/>
      <c r="F582" s="6"/>
      <c r="G582" s="6"/>
    </row>
    <row r="583" spans="1:7" x14ac:dyDescent="0.25">
      <c r="A583" s="4"/>
      <c r="B583" s="6"/>
      <c r="C583" s="6"/>
      <c r="D583" s="6"/>
      <c r="F583" s="6"/>
      <c r="G583" s="6"/>
    </row>
    <row r="584" spans="1:7" x14ac:dyDescent="0.25">
      <c r="A584" s="4"/>
      <c r="B584" s="6"/>
      <c r="C584" s="6"/>
      <c r="D584" s="6"/>
      <c r="F584" s="6"/>
      <c r="G584" s="6"/>
    </row>
    <row r="585" spans="1:7" x14ac:dyDescent="0.25">
      <c r="A585" s="4"/>
      <c r="B585" s="6"/>
      <c r="C585" s="6"/>
      <c r="D585" s="6"/>
      <c r="F585" s="6"/>
      <c r="G585" s="6"/>
    </row>
    <row r="586" spans="1:7" x14ac:dyDescent="0.25">
      <c r="A586" s="4"/>
      <c r="B586" s="6"/>
      <c r="C586" s="6"/>
      <c r="D586" s="6"/>
      <c r="F586" s="6"/>
      <c r="G586" s="6"/>
    </row>
    <row r="587" spans="1:7" x14ac:dyDescent="0.25">
      <c r="A587" s="4"/>
      <c r="B587" s="6"/>
      <c r="C587" s="6"/>
      <c r="D587" s="6"/>
      <c r="F587" s="6"/>
      <c r="G587" s="6"/>
    </row>
    <row r="588" spans="1:7" x14ac:dyDescent="0.25">
      <c r="A588" s="4"/>
      <c r="B588" s="6"/>
      <c r="C588" s="6"/>
      <c r="D588" s="6"/>
      <c r="F588" s="6"/>
      <c r="G588" s="6"/>
    </row>
    <row r="589" spans="1:7" x14ac:dyDescent="0.25">
      <c r="A589" s="4"/>
      <c r="B589" s="6"/>
      <c r="C589" s="6"/>
      <c r="D589" s="6"/>
      <c r="F589" s="6"/>
      <c r="G589" s="6"/>
    </row>
    <row r="590" spans="1:7" x14ac:dyDescent="0.25">
      <c r="A590" s="4"/>
      <c r="B590" s="6"/>
      <c r="C590" s="6"/>
      <c r="D590" s="6"/>
      <c r="F590" s="6"/>
      <c r="G590" s="6"/>
    </row>
    <row r="591" spans="1:7" x14ac:dyDescent="0.25">
      <c r="A591" s="4"/>
      <c r="B591" s="6"/>
      <c r="C591" s="6"/>
      <c r="D591" s="6"/>
      <c r="F591" s="6"/>
      <c r="G591" s="6"/>
    </row>
    <row r="592" spans="1:7" x14ac:dyDescent="0.25">
      <c r="A592" s="4"/>
      <c r="B592" s="6"/>
      <c r="C592" s="6"/>
      <c r="D592" s="6"/>
      <c r="F592" s="6"/>
      <c r="G592" s="6"/>
    </row>
    <row r="593" spans="1:7" x14ac:dyDescent="0.25">
      <c r="A593" s="4"/>
      <c r="B593" s="6"/>
      <c r="C593" s="6"/>
      <c r="D593" s="6"/>
      <c r="F593" s="6"/>
      <c r="G593" s="6"/>
    </row>
    <row r="594" spans="1:7" x14ac:dyDescent="0.25">
      <c r="A594" s="4"/>
      <c r="B594" s="6"/>
      <c r="C594" s="6"/>
      <c r="D594" s="6"/>
      <c r="F594" s="6"/>
      <c r="G594" s="6"/>
    </row>
    <row r="595" spans="1:7" x14ac:dyDescent="0.25">
      <c r="A595" s="4"/>
      <c r="B595" s="6"/>
      <c r="C595" s="6"/>
      <c r="D595" s="6"/>
      <c r="F595" s="6"/>
      <c r="G595" s="6"/>
    </row>
    <row r="596" spans="1:7" x14ac:dyDescent="0.25">
      <c r="A596" s="4"/>
      <c r="B596" s="6"/>
      <c r="C596" s="6"/>
      <c r="D596" s="6"/>
      <c r="F596" s="6"/>
      <c r="G596" s="6"/>
    </row>
    <row r="597" spans="1:7" x14ac:dyDescent="0.25">
      <c r="A597" s="4"/>
      <c r="B597" s="6"/>
      <c r="C597" s="6"/>
      <c r="D597" s="6"/>
      <c r="F597" s="6"/>
      <c r="G597" s="6"/>
    </row>
    <row r="598" spans="1:7" x14ac:dyDescent="0.25">
      <c r="A598" s="4"/>
      <c r="B598" s="6"/>
      <c r="C598" s="6"/>
      <c r="D598" s="6"/>
      <c r="F598" s="6"/>
      <c r="G598" s="6"/>
    </row>
    <row r="599" spans="1:7" x14ac:dyDescent="0.25">
      <c r="A599" s="4"/>
      <c r="B599" s="6"/>
      <c r="C599" s="6"/>
      <c r="D599" s="6"/>
      <c r="F599" s="6"/>
      <c r="G599" s="6"/>
    </row>
    <row r="600" spans="1:7" x14ac:dyDescent="0.25">
      <c r="A600" s="4"/>
      <c r="B600" s="6"/>
      <c r="C600" s="6"/>
      <c r="D600" s="6"/>
      <c r="F600" s="6"/>
      <c r="G600" s="6"/>
    </row>
    <row r="601" spans="1:7" x14ac:dyDescent="0.25">
      <c r="A601" s="4"/>
      <c r="B601" s="6"/>
      <c r="C601" s="6"/>
      <c r="D601" s="6"/>
      <c r="F601" s="6"/>
      <c r="G601" s="6"/>
    </row>
    <row r="602" spans="1:7" x14ac:dyDescent="0.25">
      <c r="A602" s="4"/>
      <c r="B602" s="6"/>
      <c r="C602" s="6"/>
      <c r="D602" s="6"/>
      <c r="F602" s="6"/>
      <c r="G602" s="6"/>
    </row>
    <row r="603" spans="1:7" x14ac:dyDescent="0.25">
      <c r="A603" s="4"/>
      <c r="B603" s="6"/>
      <c r="C603" s="6"/>
      <c r="D603" s="6"/>
      <c r="F603" s="6"/>
      <c r="G603" s="6"/>
    </row>
    <row r="604" spans="1:7" x14ac:dyDescent="0.25">
      <c r="A604" s="4"/>
      <c r="B604" s="6"/>
      <c r="C604" s="6"/>
      <c r="D604" s="6"/>
      <c r="F604" s="6"/>
      <c r="G604" s="6"/>
    </row>
    <row r="605" spans="1:7" x14ac:dyDescent="0.25">
      <c r="A605" s="4"/>
      <c r="B605" s="6"/>
      <c r="C605" s="6"/>
      <c r="D605" s="6"/>
      <c r="F605" s="6"/>
      <c r="G605" s="6"/>
    </row>
    <row r="606" spans="1:7" x14ac:dyDescent="0.25">
      <c r="A606" s="4"/>
      <c r="B606" s="6"/>
      <c r="C606" s="6"/>
      <c r="D606" s="6"/>
      <c r="F606" s="6"/>
      <c r="G606" s="6"/>
    </row>
    <row r="607" spans="1:7" x14ac:dyDescent="0.25">
      <c r="A607" s="4"/>
      <c r="B607" s="6"/>
      <c r="C607" s="6"/>
      <c r="D607" s="6"/>
      <c r="F607" s="6"/>
      <c r="G607" s="6"/>
    </row>
    <row r="608" spans="1:7" x14ac:dyDescent="0.25">
      <c r="A608" s="4"/>
      <c r="B608" s="6"/>
      <c r="C608" s="6"/>
      <c r="D608" s="6"/>
      <c r="F608" s="6"/>
      <c r="G608" s="6"/>
    </row>
    <row r="609" spans="1:7" x14ac:dyDescent="0.25">
      <c r="A609" s="4"/>
      <c r="B609" s="6"/>
      <c r="C609" s="6"/>
      <c r="D609" s="6"/>
      <c r="F609" s="6"/>
      <c r="G609" s="6"/>
    </row>
    <row r="610" spans="1:7" x14ac:dyDescent="0.25">
      <c r="A610" s="4"/>
      <c r="B610" s="6"/>
      <c r="C610" s="6"/>
      <c r="D610" s="6"/>
      <c r="F610" s="6"/>
      <c r="G610" s="6"/>
    </row>
    <row r="611" spans="1:7" x14ac:dyDescent="0.25">
      <c r="A611" s="4"/>
      <c r="B611" s="6"/>
      <c r="C611" s="6"/>
      <c r="D611" s="6"/>
      <c r="F611" s="6"/>
      <c r="G611" s="6"/>
    </row>
    <row r="612" spans="1:7" x14ac:dyDescent="0.25">
      <c r="A612" s="4"/>
      <c r="B612" s="6"/>
      <c r="C612" s="6"/>
      <c r="D612" s="6"/>
      <c r="F612" s="6"/>
      <c r="G612" s="6"/>
    </row>
    <row r="613" spans="1:7" x14ac:dyDescent="0.25">
      <c r="A613" s="4"/>
      <c r="B613" s="6"/>
      <c r="C613" s="6"/>
      <c r="D613" s="6"/>
      <c r="F613" s="6"/>
      <c r="G613" s="6"/>
    </row>
    <row r="614" spans="1:7" x14ac:dyDescent="0.25">
      <c r="A614" s="4"/>
      <c r="B614" s="6"/>
      <c r="C614" s="6"/>
      <c r="D614" s="6"/>
      <c r="F614" s="6"/>
      <c r="G614" s="6"/>
    </row>
    <row r="615" spans="1:7" x14ac:dyDescent="0.25">
      <c r="A615" s="4"/>
      <c r="B615" s="6"/>
      <c r="C615" s="6"/>
      <c r="D615" s="6"/>
      <c r="F615" s="6"/>
      <c r="G615" s="6"/>
    </row>
    <row r="616" spans="1:7" x14ac:dyDescent="0.25">
      <c r="A616" s="4"/>
      <c r="B616" s="6"/>
      <c r="C616" s="6"/>
      <c r="D616" s="6"/>
      <c r="F616" s="6"/>
      <c r="G616" s="6"/>
    </row>
    <row r="617" spans="1:7" x14ac:dyDescent="0.25">
      <c r="A617" s="4"/>
      <c r="B617" s="6"/>
      <c r="C617" s="6"/>
      <c r="D617" s="6"/>
      <c r="F617" s="6"/>
      <c r="G617" s="6"/>
    </row>
    <row r="618" spans="1:7" x14ac:dyDescent="0.25">
      <c r="A618" s="4"/>
      <c r="B618" s="6"/>
      <c r="C618" s="6"/>
      <c r="D618" s="6"/>
      <c r="F618" s="6"/>
      <c r="G618" s="6"/>
    </row>
    <row r="619" spans="1:7" x14ac:dyDescent="0.25">
      <c r="A619" s="4"/>
      <c r="B619" s="6"/>
      <c r="C619" s="6"/>
      <c r="D619" s="6"/>
      <c r="F619" s="6"/>
      <c r="G619" s="6"/>
    </row>
    <row r="620" spans="1:7" x14ac:dyDescent="0.25">
      <c r="A620" s="4"/>
      <c r="B620" s="6"/>
      <c r="C620" s="6"/>
      <c r="D620" s="6"/>
      <c r="F620" s="6"/>
      <c r="G620" s="6"/>
    </row>
    <row r="621" spans="1:7" x14ac:dyDescent="0.25">
      <c r="A621" s="4"/>
      <c r="B621" s="6"/>
      <c r="C621" s="6"/>
      <c r="D621" s="6"/>
      <c r="F621" s="6"/>
      <c r="G621" s="6"/>
    </row>
    <row r="622" spans="1:7" x14ac:dyDescent="0.25">
      <c r="A622" s="4"/>
      <c r="B622" s="6"/>
      <c r="C622" s="6"/>
      <c r="D622" s="6"/>
      <c r="F622" s="6"/>
      <c r="G622" s="6"/>
    </row>
    <row r="623" spans="1:7" x14ac:dyDescent="0.25">
      <c r="A623" s="4"/>
      <c r="B623" s="6"/>
      <c r="C623" s="6"/>
      <c r="D623" s="6"/>
      <c r="F623" s="6"/>
      <c r="G623" s="6"/>
    </row>
    <row r="624" spans="1:7" x14ac:dyDescent="0.25">
      <c r="A624" s="4"/>
      <c r="B624" s="6"/>
      <c r="C624" s="6"/>
      <c r="D624" s="6"/>
      <c r="F624" s="6"/>
      <c r="G624" s="6"/>
    </row>
    <row r="625" spans="1:7" x14ac:dyDescent="0.25">
      <c r="A625" s="4"/>
      <c r="B625" s="6"/>
      <c r="C625" s="6"/>
      <c r="D625" s="6"/>
      <c r="F625" s="6"/>
      <c r="G625" s="6"/>
    </row>
    <row r="626" spans="1:7" x14ac:dyDescent="0.25">
      <c r="A626" s="4"/>
      <c r="B626" s="6"/>
      <c r="C626" s="6"/>
      <c r="D626" s="6"/>
      <c r="F626" s="6"/>
      <c r="G626" s="6"/>
    </row>
    <row r="627" spans="1:7" x14ac:dyDescent="0.25">
      <c r="A627" s="4"/>
      <c r="B627" s="6"/>
      <c r="C627" s="6"/>
      <c r="D627" s="6"/>
      <c r="F627" s="6"/>
      <c r="G627" s="6"/>
    </row>
    <row r="628" spans="1:7" x14ac:dyDescent="0.25">
      <c r="A628" s="4"/>
      <c r="B628" s="6"/>
      <c r="C628" s="6"/>
      <c r="D628" s="6"/>
      <c r="F628" s="6"/>
      <c r="G628" s="6"/>
    </row>
    <row r="629" spans="1:7" x14ac:dyDescent="0.25">
      <c r="A629" s="4"/>
      <c r="B629" s="6"/>
      <c r="C629" s="6"/>
      <c r="D629" s="6"/>
      <c r="F629" s="6"/>
      <c r="G629" s="6"/>
    </row>
    <row r="630" spans="1:7" x14ac:dyDescent="0.25">
      <c r="A630" s="4"/>
      <c r="B630" s="6"/>
      <c r="C630" s="6"/>
      <c r="D630" s="6"/>
      <c r="F630" s="6"/>
      <c r="G630" s="6"/>
    </row>
    <row r="631" spans="1:7" x14ac:dyDescent="0.25">
      <c r="A631" s="4"/>
      <c r="B631" s="6"/>
      <c r="C631" s="6"/>
      <c r="D631" s="6"/>
      <c r="F631" s="6"/>
      <c r="G631" s="6"/>
    </row>
    <row r="632" spans="1:7" x14ac:dyDescent="0.25">
      <c r="A632" s="4"/>
      <c r="B632" s="6"/>
      <c r="C632" s="6"/>
      <c r="D632" s="6"/>
      <c r="F632" s="6"/>
      <c r="G632" s="6"/>
    </row>
    <row r="633" spans="1:7" x14ac:dyDescent="0.25">
      <c r="A633" s="4"/>
      <c r="B633" s="6"/>
      <c r="C633" s="6"/>
      <c r="D633" s="6"/>
      <c r="F633" s="6"/>
      <c r="G633" s="6"/>
    </row>
    <row r="634" spans="1:7" x14ac:dyDescent="0.25">
      <c r="A634" s="4"/>
      <c r="B634" s="6"/>
      <c r="C634" s="6"/>
      <c r="D634" s="6"/>
      <c r="F634" s="6"/>
      <c r="G634" s="6"/>
    </row>
    <row r="635" spans="1:7" x14ac:dyDescent="0.25">
      <c r="A635" s="4"/>
      <c r="B635" s="6"/>
      <c r="C635" s="6"/>
      <c r="D635" s="6"/>
      <c r="F635" s="6"/>
      <c r="G635" s="6"/>
    </row>
    <row r="636" spans="1:7" x14ac:dyDescent="0.25">
      <c r="A636" s="4"/>
      <c r="B636" s="6"/>
      <c r="C636" s="6"/>
      <c r="D636" s="6"/>
      <c r="F636" s="6"/>
      <c r="G636" s="6"/>
    </row>
    <row r="637" spans="1:7" x14ac:dyDescent="0.25">
      <c r="A637" s="4"/>
      <c r="B637" s="6"/>
      <c r="C637" s="6"/>
      <c r="D637" s="6"/>
      <c r="F637" s="6"/>
      <c r="G637" s="6"/>
    </row>
    <row r="638" spans="1:7" x14ac:dyDescent="0.25">
      <c r="A638" s="4"/>
      <c r="B638" s="6"/>
      <c r="C638" s="6"/>
      <c r="D638" s="6"/>
      <c r="F638" s="6"/>
      <c r="G638" s="6"/>
    </row>
    <row r="639" spans="1:7" x14ac:dyDescent="0.25">
      <c r="A639" s="4"/>
      <c r="B639" s="6"/>
      <c r="C639" s="6"/>
      <c r="D639" s="6"/>
      <c r="F639" s="6"/>
      <c r="G639" s="6"/>
    </row>
    <row r="640" spans="1:7" x14ac:dyDescent="0.25">
      <c r="A640" s="4"/>
      <c r="B640" s="6"/>
      <c r="C640" s="6"/>
      <c r="D640" s="6"/>
      <c r="F640" s="6"/>
      <c r="G640" s="6"/>
    </row>
    <row r="641" spans="1:7" x14ac:dyDescent="0.25">
      <c r="A641" s="4"/>
      <c r="B641" s="6"/>
      <c r="C641" s="6"/>
      <c r="D641" s="6"/>
      <c r="F641" s="6"/>
      <c r="G641" s="6"/>
    </row>
    <row r="642" spans="1:7" x14ac:dyDescent="0.25">
      <c r="A642" s="4"/>
      <c r="B642" s="6"/>
      <c r="C642" s="6"/>
      <c r="D642" s="6"/>
      <c r="F642" s="6"/>
      <c r="G642" s="6"/>
    </row>
    <row r="643" spans="1:7" x14ac:dyDescent="0.25">
      <c r="A643" s="4"/>
      <c r="B643" s="6"/>
      <c r="C643" s="6"/>
      <c r="D643" s="6"/>
      <c r="F643" s="6"/>
      <c r="G643" s="6"/>
    </row>
    <row r="644" spans="1:7" x14ac:dyDescent="0.25">
      <c r="A644" s="4"/>
      <c r="B644" s="6"/>
      <c r="C644" s="6"/>
      <c r="D644" s="6"/>
      <c r="F644" s="6"/>
      <c r="G644" s="6"/>
    </row>
    <row r="645" spans="1:7" x14ac:dyDescent="0.25">
      <c r="A645" s="4"/>
      <c r="B645" s="6"/>
      <c r="C645" s="6"/>
      <c r="D645" s="6"/>
      <c r="F645" s="6"/>
      <c r="G645" s="6"/>
    </row>
    <row r="646" spans="1:7" x14ac:dyDescent="0.25">
      <c r="A646" s="4"/>
      <c r="B646" s="6"/>
      <c r="C646" s="6"/>
      <c r="D646" s="6"/>
      <c r="F646" s="6"/>
      <c r="G646" s="6"/>
    </row>
    <row r="647" spans="1:7" x14ac:dyDescent="0.25">
      <c r="A647" s="4"/>
      <c r="B647" s="6"/>
      <c r="C647" s="6"/>
      <c r="D647" s="6"/>
      <c r="F647" s="6"/>
      <c r="G647" s="6"/>
    </row>
    <row r="648" spans="1:7" x14ac:dyDescent="0.25">
      <c r="A648" s="4"/>
      <c r="B648" s="6"/>
      <c r="C648" s="6"/>
      <c r="D648" s="6"/>
      <c r="F648" s="6"/>
      <c r="G648" s="6"/>
    </row>
    <row r="649" spans="1:7" x14ac:dyDescent="0.25">
      <c r="A649" s="4"/>
      <c r="B649" s="6"/>
      <c r="C649" s="6"/>
      <c r="D649" s="6"/>
      <c r="F649" s="6"/>
      <c r="G649" s="6"/>
    </row>
    <row r="650" spans="1:7" x14ac:dyDescent="0.25">
      <c r="A650" s="4"/>
      <c r="B650" s="6"/>
      <c r="C650" s="6"/>
      <c r="D650" s="6"/>
      <c r="F650" s="6"/>
      <c r="G650" s="6"/>
    </row>
    <row r="651" spans="1:7" x14ac:dyDescent="0.25">
      <c r="A651" s="4"/>
      <c r="B651" s="6"/>
      <c r="C651" s="6"/>
      <c r="D651" s="6"/>
      <c r="F651" s="6"/>
      <c r="G651" s="6"/>
    </row>
    <row r="652" spans="1:7" x14ac:dyDescent="0.25">
      <c r="A652" s="4"/>
      <c r="B652" s="6"/>
      <c r="C652" s="6"/>
      <c r="D652" s="6"/>
      <c r="F652" s="6"/>
      <c r="G652" s="6"/>
    </row>
    <row r="653" spans="1:7" x14ac:dyDescent="0.25">
      <c r="A653" s="4"/>
      <c r="B653" s="6"/>
      <c r="C653" s="6"/>
      <c r="D653" s="6"/>
      <c r="F653" s="6"/>
      <c r="G653" s="6"/>
    </row>
    <row r="654" spans="1:7" x14ac:dyDescent="0.25">
      <c r="A654" s="4"/>
      <c r="B654" s="6"/>
      <c r="C654" s="6"/>
      <c r="D654" s="6"/>
      <c r="F654" s="6"/>
      <c r="G654" s="6"/>
    </row>
    <row r="655" spans="1:7" x14ac:dyDescent="0.25">
      <c r="A655" s="4"/>
      <c r="B655" s="6"/>
      <c r="C655" s="6"/>
      <c r="D655" s="6"/>
      <c r="F655" s="6"/>
      <c r="G655" s="6"/>
    </row>
    <row r="656" spans="1:7" x14ac:dyDescent="0.25">
      <c r="A656" s="4"/>
      <c r="B656" s="6"/>
      <c r="C656" s="6"/>
      <c r="D656" s="6"/>
      <c r="F656" s="6"/>
      <c r="G656" s="6"/>
    </row>
    <row r="657" spans="1:7" x14ac:dyDescent="0.25">
      <c r="A657" s="4"/>
      <c r="B657" s="6"/>
      <c r="C657" s="6"/>
      <c r="D657" s="6"/>
      <c r="F657" s="6"/>
      <c r="G657" s="6"/>
    </row>
    <row r="658" spans="1:7" x14ac:dyDescent="0.25">
      <c r="A658" s="4"/>
      <c r="B658" s="6"/>
      <c r="C658" s="6"/>
      <c r="D658" s="6"/>
      <c r="F658" s="6"/>
      <c r="G658" s="6"/>
    </row>
    <row r="659" spans="1:7" x14ac:dyDescent="0.25">
      <c r="A659" s="4"/>
      <c r="B659" s="6"/>
      <c r="C659" s="6"/>
      <c r="D659" s="6"/>
      <c r="F659" s="6"/>
      <c r="G659" s="6"/>
    </row>
    <row r="660" spans="1:7" x14ac:dyDescent="0.25">
      <c r="A660" s="4"/>
      <c r="B660" s="6"/>
      <c r="C660" s="6"/>
      <c r="D660" s="6"/>
      <c r="F660" s="6"/>
      <c r="G660" s="6"/>
    </row>
    <row r="661" spans="1:7" x14ac:dyDescent="0.25">
      <c r="A661" s="4"/>
      <c r="B661" s="6"/>
      <c r="C661" s="6"/>
      <c r="D661" s="6"/>
      <c r="F661" s="6"/>
      <c r="G661" s="6"/>
    </row>
    <row r="662" spans="1:7" x14ac:dyDescent="0.25">
      <c r="A662" s="4"/>
      <c r="B662" s="6"/>
      <c r="C662" s="6"/>
      <c r="D662" s="6"/>
      <c r="F662" s="6"/>
      <c r="G662" s="6"/>
    </row>
    <row r="663" spans="1:7" x14ac:dyDescent="0.25">
      <c r="A663" s="4"/>
      <c r="B663" s="6"/>
      <c r="C663" s="6"/>
      <c r="D663" s="6"/>
      <c r="F663" s="6"/>
      <c r="G663" s="6"/>
    </row>
    <row r="664" spans="1:7" x14ac:dyDescent="0.25">
      <c r="A664" s="4"/>
      <c r="B664" s="6"/>
      <c r="C664" s="6"/>
      <c r="D664" s="6"/>
      <c r="F664" s="6"/>
      <c r="G664" s="6"/>
    </row>
    <row r="665" spans="1:7" x14ac:dyDescent="0.25">
      <c r="A665" s="4"/>
      <c r="B665" s="6"/>
      <c r="C665" s="6"/>
      <c r="D665" s="6"/>
      <c r="F665" s="6"/>
      <c r="G665" s="6"/>
    </row>
    <row r="666" spans="1:7" x14ac:dyDescent="0.25">
      <c r="A666" s="4"/>
      <c r="B666" s="6"/>
      <c r="C666" s="6"/>
      <c r="D666" s="6"/>
      <c r="F666" s="6"/>
      <c r="G666" s="6"/>
    </row>
    <row r="667" spans="1:7" x14ac:dyDescent="0.25">
      <c r="A667" s="4"/>
      <c r="B667" s="6"/>
      <c r="C667" s="6"/>
      <c r="D667" s="6"/>
      <c r="F667" s="6"/>
      <c r="G667" s="6"/>
    </row>
    <row r="668" spans="1:7" x14ac:dyDescent="0.25">
      <c r="A668" s="4"/>
      <c r="B668" s="6"/>
      <c r="C668" s="6"/>
      <c r="D668" s="6"/>
      <c r="F668" s="6"/>
      <c r="G668" s="6"/>
    </row>
    <row r="669" spans="1:7" x14ac:dyDescent="0.25">
      <c r="A669" s="4"/>
      <c r="B669" s="6"/>
      <c r="C669" s="6"/>
      <c r="D669" s="6"/>
      <c r="F669" s="6"/>
      <c r="G669" s="6"/>
    </row>
    <row r="670" spans="1:7" x14ac:dyDescent="0.25">
      <c r="A670" s="4"/>
      <c r="B670" s="6"/>
      <c r="C670" s="6"/>
      <c r="D670" s="6"/>
      <c r="F670" s="6"/>
      <c r="G670" s="6"/>
    </row>
    <row r="671" spans="1:7" x14ac:dyDescent="0.25">
      <c r="A671" s="4"/>
      <c r="B671" s="6"/>
      <c r="C671" s="6"/>
      <c r="D671" s="6"/>
      <c r="F671" s="6"/>
      <c r="G671" s="6"/>
    </row>
    <row r="672" spans="1:7" x14ac:dyDescent="0.25">
      <c r="A672" s="4"/>
      <c r="B672" s="6"/>
      <c r="C672" s="6"/>
      <c r="D672" s="6"/>
      <c r="F672" s="6"/>
      <c r="G672" s="6"/>
    </row>
    <row r="673" spans="1:7" x14ac:dyDescent="0.25">
      <c r="A673" s="4"/>
      <c r="B673" s="6"/>
      <c r="C673" s="6"/>
      <c r="D673" s="6"/>
      <c r="F673" s="6"/>
      <c r="G673" s="6"/>
    </row>
    <row r="674" spans="1:7" x14ac:dyDescent="0.25">
      <c r="A674" s="4"/>
      <c r="B674" s="6"/>
      <c r="C674" s="6"/>
      <c r="D674" s="6"/>
      <c r="F674" s="6"/>
      <c r="G674" s="6"/>
    </row>
    <row r="675" spans="1:7" x14ac:dyDescent="0.25">
      <c r="A675" s="4"/>
      <c r="B675" s="6"/>
      <c r="C675" s="6"/>
      <c r="D675" s="6"/>
      <c r="F675" s="6"/>
      <c r="G675" s="6"/>
    </row>
    <row r="676" spans="1:7" x14ac:dyDescent="0.25">
      <c r="A676" s="4"/>
      <c r="B676" s="6"/>
      <c r="C676" s="6"/>
      <c r="D676" s="6"/>
      <c r="F676" s="6"/>
      <c r="G676" s="6"/>
    </row>
    <row r="677" spans="1:7" x14ac:dyDescent="0.25">
      <c r="A677" s="4"/>
      <c r="B677" s="6"/>
      <c r="C677" s="6"/>
      <c r="D677" s="6"/>
      <c r="F677" s="6"/>
      <c r="G677" s="6"/>
    </row>
    <row r="678" spans="1:7" x14ac:dyDescent="0.25">
      <c r="A678" s="4"/>
      <c r="B678" s="6"/>
      <c r="C678" s="6"/>
      <c r="D678" s="6"/>
      <c r="F678" s="6"/>
      <c r="G678" s="6"/>
    </row>
    <row r="679" spans="1:7" x14ac:dyDescent="0.25">
      <c r="A679" s="4"/>
      <c r="B679" s="6"/>
      <c r="C679" s="6"/>
      <c r="D679" s="6"/>
      <c r="F679" s="6"/>
      <c r="G679" s="6"/>
    </row>
    <row r="680" spans="1:7" x14ac:dyDescent="0.25">
      <c r="A680" s="4"/>
      <c r="B680" s="6"/>
      <c r="C680" s="6"/>
      <c r="D680" s="6"/>
      <c r="F680" s="6"/>
      <c r="G680" s="6"/>
    </row>
    <row r="681" spans="1:7" x14ac:dyDescent="0.25">
      <c r="A681" s="4"/>
      <c r="B681" s="6"/>
      <c r="C681" s="6"/>
      <c r="D681" s="6"/>
      <c r="F681" s="6"/>
      <c r="G681" s="6"/>
    </row>
    <row r="682" spans="1:7" x14ac:dyDescent="0.25">
      <c r="A682" s="4"/>
      <c r="B682" s="6"/>
      <c r="C682" s="6"/>
      <c r="D682" s="6"/>
      <c r="F682" s="6"/>
      <c r="G682" s="6"/>
    </row>
    <row r="683" spans="1:7" x14ac:dyDescent="0.25">
      <c r="A683" s="4"/>
      <c r="B683" s="6"/>
      <c r="C683" s="6"/>
      <c r="D683" s="6"/>
      <c r="F683" s="6"/>
      <c r="G683" s="6"/>
    </row>
    <row r="684" spans="1:7" x14ac:dyDescent="0.25">
      <c r="A684" s="4"/>
      <c r="B684" s="6"/>
      <c r="C684" s="6"/>
      <c r="D684" s="6"/>
      <c r="F684" s="6"/>
      <c r="G684" s="6"/>
    </row>
    <row r="685" spans="1:7" x14ac:dyDescent="0.25">
      <c r="A685" s="4"/>
      <c r="B685" s="6"/>
      <c r="C685" s="6"/>
      <c r="D685" s="6"/>
      <c r="F685" s="6"/>
      <c r="G685" s="6"/>
    </row>
    <row r="686" spans="1:7" x14ac:dyDescent="0.25">
      <c r="A686" s="4"/>
      <c r="B686" s="6"/>
      <c r="C686" s="6"/>
      <c r="D686" s="6"/>
      <c r="F686" s="6"/>
      <c r="G686" s="6"/>
    </row>
    <row r="687" spans="1:7" x14ac:dyDescent="0.25">
      <c r="A687" s="4"/>
      <c r="B687" s="6"/>
      <c r="C687" s="6"/>
      <c r="D687" s="6"/>
      <c r="F687" s="6"/>
      <c r="G687" s="6"/>
    </row>
    <row r="688" spans="1:7" x14ac:dyDescent="0.25">
      <c r="A688" s="4"/>
      <c r="B688" s="6"/>
      <c r="C688" s="6"/>
      <c r="D688" s="6"/>
      <c r="F688" s="6"/>
      <c r="G688" s="6"/>
    </row>
    <row r="689" spans="1:7" x14ac:dyDescent="0.25">
      <c r="A689" s="4"/>
      <c r="B689" s="6"/>
      <c r="C689" s="6"/>
      <c r="D689" s="6"/>
      <c r="F689" s="6"/>
      <c r="G689" s="6"/>
    </row>
    <row r="690" spans="1:7" x14ac:dyDescent="0.25">
      <c r="A690" s="4"/>
      <c r="B690" s="6"/>
      <c r="C690" s="6"/>
      <c r="D690" s="6"/>
      <c r="F690" s="6"/>
      <c r="G690" s="6"/>
    </row>
    <row r="691" spans="1:7" x14ac:dyDescent="0.25">
      <c r="A691" s="4"/>
      <c r="B691" s="6"/>
      <c r="C691" s="6"/>
      <c r="D691" s="6"/>
      <c r="F691" s="6"/>
      <c r="G691" s="6"/>
    </row>
    <row r="692" spans="1:7" x14ac:dyDescent="0.25">
      <c r="A692" s="4"/>
      <c r="B692" s="6"/>
      <c r="C692" s="6"/>
      <c r="D692" s="6"/>
      <c r="F692" s="6"/>
      <c r="G692" s="6"/>
    </row>
    <row r="693" spans="1:7" x14ac:dyDescent="0.25">
      <c r="A693" s="4"/>
      <c r="B693" s="6"/>
      <c r="C693" s="6"/>
      <c r="D693" s="6"/>
      <c r="F693" s="6"/>
      <c r="G693" s="6"/>
    </row>
    <row r="694" spans="1:7" x14ac:dyDescent="0.25">
      <c r="A694" s="4"/>
      <c r="B694" s="6"/>
      <c r="C694" s="6"/>
      <c r="D694" s="6"/>
      <c r="F694" s="6"/>
      <c r="G694" s="6"/>
    </row>
    <row r="695" spans="1:7" x14ac:dyDescent="0.25">
      <c r="A695" s="4"/>
      <c r="B695" s="6"/>
      <c r="C695" s="6"/>
      <c r="D695" s="6"/>
      <c r="F695" s="6"/>
      <c r="G695" s="6"/>
    </row>
    <row r="696" spans="1:7" x14ac:dyDescent="0.25">
      <c r="A696" s="4"/>
      <c r="B696" s="6"/>
      <c r="C696" s="6"/>
      <c r="D696" s="6"/>
      <c r="F696" s="6"/>
      <c r="G696" s="6"/>
    </row>
    <row r="697" spans="1:7" x14ac:dyDescent="0.25">
      <c r="A697" s="4"/>
      <c r="B697" s="6"/>
      <c r="C697" s="6"/>
      <c r="D697" s="6"/>
      <c r="F697" s="6"/>
      <c r="G697" s="6"/>
    </row>
    <row r="698" spans="1:7" x14ac:dyDescent="0.25">
      <c r="A698" s="4"/>
      <c r="B698" s="6"/>
      <c r="C698" s="6"/>
      <c r="D698" s="6"/>
      <c r="F698" s="6"/>
      <c r="G698" s="6"/>
    </row>
    <row r="699" spans="1:7" x14ac:dyDescent="0.25">
      <c r="A699" s="4"/>
      <c r="B699" s="6"/>
      <c r="C699" s="6"/>
      <c r="D699" s="6"/>
      <c r="F699" s="6"/>
      <c r="G699" s="6"/>
    </row>
    <row r="700" spans="1:7" x14ac:dyDescent="0.25">
      <c r="A700" s="4"/>
      <c r="B700" s="6"/>
      <c r="C700" s="6"/>
      <c r="D700" s="6"/>
      <c r="F700" s="6"/>
      <c r="G700" s="6"/>
    </row>
    <row r="701" spans="1:7" x14ac:dyDescent="0.25">
      <c r="A701" s="4"/>
      <c r="B701" s="6"/>
      <c r="C701" s="6"/>
      <c r="D701" s="6"/>
      <c r="F701" s="6"/>
      <c r="G701" s="6"/>
    </row>
    <row r="702" spans="1:7" x14ac:dyDescent="0.25">
      <c r="A702" s="4"/>
      <c r="B702" s="6"/>
      <c r="C702" s="6"/>
      <c r="D702" s="6"/>
      <c r="F702" s="6"/>
      <c r="G702" s="6"/>
    </row>
    <row r="703" spans="1:7" x14ac:dyDescent="0.25">
      <c r="A703" s="4"/>
      <c r="B703" s="6"/>
      <c r="C703" s="6"/>
      <c r="D703" s="6"/>
      <c r="F703" s="6"/>
      <c r="G703" s="6"/>
    </row>
    <row r="704" spans="1:7" x14ac:dyDescent="0.25">
      <c r="A704" s="4"/>
      <c r="B704" s="6"/>
      <c r="C704" s="6"/>
      <c r="D704" s="6"/>
      <c r="F704" s="6"/>
      <c r="G704" s="6"/>
    </row>
    <row r="705" spans="1:7" x14ac:dyDescent="0.25">
      <c r="A705" s="4"/>
      <c r="B705" s="6"/>
      <c r="C705" s="6"/>
      <c r="D705" s="6"/>
      <c r="F705" s="6"/>
      <c r="G705" s="6"/>
    </row>
    <row r="706" spans="1:7" x14ac:dyDescent="0.25">
      <c r="A706" s="4"/>
      <c r="B706" s="6"/>
      <c r="C706" s="6"/>
      <c r="D706" s="6"/>
      <c r="F706" s="6"/>
      <c r="G706" s="6"/>
    </row>
    <row r="707" spans="1:7" x14ac:dyDescent="0.25">
      <c r="A707" s="4"/>
      <c r="B707" s="6"/>
      <c r="C707" s="6"/>
      <c r="D707" s="6"/>
      <c r="F707" s="6"/>
      <c r="G707" s="6"/>
    </row>
    <row r="708" spans="1:7" x14ac:dyDescent="0.25">
      <c r="A708" s="4"/>
      <c r="B708" s="6"/>
      <c r="C708" s="6"/>
      <c r="D708" s="6"/>
      <c r="F708" s="6"/>
      <c r="G708" s="6"/>
    </row>
    <row r="709" spans="1:7" x14ac:dyDescent="0.25">
      <c r="A709" s="4"/>
      <c r="B709" s="6"/>
      <c r="C709" s="6"/>
      <c r="D709" s="6"/>
      <c r="F709" s="6"/>
      <c r="G709" s="6"/>
    </row>
    <row r="710" spans="1:7" x14ac:dyDescent="0.25">
      <c r="A710" s="4"/>
      <c r="B710" s="6"/>
      <c r="C710" s="6"/>
      <c r="D710" s="6"/>
      <c r="F710" s="6"/>
      <c r="G710" s="6"/>
    </row>
    <row r="711" spans="1:7" x14ac:dyDescent="0.25">
      <c r="A711" s="4"/>
      <c r="B711" s="6"/>
      <c r="C711" s="6"/>
      <c r="D711" s="6"/>
      <c r="F711" s="6"/>
      <c r="G711" s="6"/>
    </row>
    <row r="712" spans="1:7" x14ac:dyDescent="0.25">
      <c r="A712" s="4"/>
      <c r="B712" s="6"/>
      <c r="C712" s="6"/>
      <c r="D712" s="6"/>
      <c r="F712" s="6"/>
      <c r="G712" s="6"/>
    </row>
    <row r="713" spans="1:7" x14ac:dyDescent="0.25">
      <c r="A713" s="4"/>
      <c r="B713" s="6"/>
      <c r="C713" s="6"/>
      <c r="D713" s="6"/>
      <c r="F713" s="6"/>
      <c r="G713" s="6"/>
    </row>
    <row r="714" spans="1:7" x14ac:dyDescent="0.25">
      <c r="A714" s="4"/>
      <c r="B714" s="6"/>
      <c r="C714" s="6"/>
      <c r="D714" s="6"/>
      <c r="F714" s="6"/>
      <c r="G714" s="6"/>
    </row>
    <row r="715" spans="1:7" x14ac:dyDescent="0.25">
      <c r="A715" s="4"/>
      <c r="B715" s="6"/>
      <c r="C715" s="6"/>
      <c r="D715" s="6"/>
      <c r="F715" s="6"/>
      <c r="G715" s="6"/>
    </row>
    <row r="716" spans="1:7" x14ac:dyDescent="0.25">
      <c r="A716" s="4"/>
      <c r="B716" s="6"/>
      <c r="C716" s="6"/>
      <c r="D716" s="6"/>
      <c r="F716" s="6"/>
      <c r="G716" s="6"/>
    </row>
    <row r="717" spans="1:7" x14ac:dyDescent="0.25">
      <c r="A717" s="4"/>
      <c r="B717" s="6"/>
      <c r="C717" s="6"/>
      <c r="D717" s="6"/>
      <c r="F717" s="6"/>
      <c r="G717" s="6"/>
    </row>
    <row r="718" spans="1:7" x14ac:dyDescent="0.25">
      <c r="A718" s="4"/>
      <c r="B718" s="6"/>
      <c r="C718" s="6"/>
      <c r="D718" s="6"/>
      <c r="F718" s="6"/>
      <c r="G718" s="6"/>
    </row>
    <row r="719" spans="1:7" x14ac:dyDescent="0.25">
      <c r="A719" s="4"/>
      <c r="B719" s="6"/>
      <c r="C719" s="6"/>
      <c r="D719" s="6"/>
      <c r="F719" s="6"/>
      <c r="G719" s="6"/>
    </row>
    <row r="720" spans="1:7" x14ac:dyDescent="0.25">
      <c r="A720" s="4"/>
      <c r="B720" s="6"/>
      <c r="C720" s="6"/>
      <c r="D720" s="6"/>
      <c r="F720" s="6"/>
      <c r="G720" s="6"/>
    </row>
    <row r="721" spans="1:7" x14ac:dyDescent="0.25">
      <c r="A721" s="4"/>
      <c r="B721" s="6"/>
      <c r="C721" s="6"/>
      <c r="D721" s="6"/>
      <c r="F721" s="6"/>
      <c r="G721" s="6"/>
    </row>
    <row r="722" spans="1:7" x14ac:dyDescent="0.25">
      <c r="A722" s="4"/>
      <c r="B722" s="6"/>
      <c r="C722" s="6"/>
      <c r="D722" s="6"/>
      <c r="F722" s="6"/>
      <c r="G722" s="6"/>
    </row>
    <row r="723" spans="1:7" x14ac:dyDescent="0.25">
      <c r="A723" s="4"/>
      <c r="B723" s="6"/>
      <c r="C723" s="6"/>
      <c r="D723" s="6"/>
      <c r="F723" s="6"/>
      <c r="G723" s="6"/>
    </row>
    <row r="724" spans="1:7" x14ac:dyDescent="0.25">
      <c r="A724" s="4"/>
      <c r="B724" s="6"/>
      <c r="C724" s="6"/>
      <c r="D724" s="6"/>
      <c r="F724" s="6"/>
      <c r="G724" s="6"/>
    </row>
    <row r="725" spans="1:7" x14ac:dyDescent="0.25">
      <c r="A725" s="4"/>
      <c r="B725" s="6"/>
      <c r="C725" s="6"/>
      <c r="D725" s="6"/>
      <c r="F725" s="6"/>
      <c r="G725" s="6"/>
    </row>
    <row r="726" spans="1:7" x14ac:dyDescent="0.25">
      <c r="A726" s="4"/>
      <c r="B726" s="6"/>
      <c r="C726" s="6"/>
      <c r="D726" s="6"/>
      <c r="F726" s="6"/>
      <c r="G726" s="6"/>
    </row>
    <row r="727" spans="1:7" x14ac:dyDescent="0.25">
      <c r="A727" s="4"/>
      <c r="B727" s="6"/>
      <c r="C727" s="6"/>
      <c r="D727" s="6"/>
      <c r="F727" s="6"/>
      <c r="G727" s="6"/>
    </row>
    <row r="728" spans="1:7" x14ac:dyDescent="0.25">
      <c r="A728" s="4"/>
      <c r="B728" s="6"/>
      <c r="C728" s="6"/>
      <c r="D728" s="6"/>
      <c r="F728" s="6"/>
      <c r="G728" s="6"/>
    </row>
    <row r="729" spans="1:7" x14ac:dyDescent="0.25">
      <c r="A729" s="4"/>
      <c r="B729" s="6"/>
      <c r="C729" s="6"/>
      <c r="D729" s="6"/>
      <c r="F729" s="6"/>
      <c r="G729" s="6"/>
    </row>
    <row r="730" spans="1:7" x14ac:dyDescent="0.25">
      <c r="A730" s="4"/>
      <c r="B730" s="6"/>
      <c r="C730" s="6"/>
      <c r="D730" s="6"/>
      <c r="F730" s="6"/>
      <c r="G730" s="6"/>
    </row>
    <row r="731" spans="1:7" x14ac:dyDescent="0.25">
      <c r="A731" s="4"/>
      <c r="B731" s="6"/>
      <c r="C731" s="6"/>
      <c r="D731" s="6"/>
      <c r="F731" s="6"/>
      <c r="G731" s="6"/>
    </row>
    <row r="732" spans="1:7" x14ac:dyDescent="0.25">
      <c r="A732" s="4"/>
      <c r="B732" s="6"/>
      <c r="C732" s="6"/>
      <c r="D732" s="6"/>
      <c r="F732" s="6"/>
      <c r="G732" s="6"/>
    </row>
    <row r="733" spans="1:7" x14ac:dyDescent="0.25">
      <c r="A733" s="4"/>
      <c r="B733" s="6"/>
      <c r="C733" s="6"/>
      <c r="D733" s="6"/>
      <c r="F733" s="6"/>
      <c r="G733" s="6"/>
    </row>
    <row r="734" spans="1:7" x14ac:dyDescent="0.25">
      <c r="A734" s="4"/>
      <c r="B734" s="6"/>
      <c r="C734" s="6"/>
      <c r="D734" s="6"/>
      <c r="F734" s="6"/>
      <c r="G734" s="6"/>
    </row>
    <row r="735" spans="1:7" x14ac:dyDescent="0.25">
      <c r="A735" s="4"/>
      <c r="B735" s="6"/>
      <c r="C735" s="6"/>
      <c r="D735" s="6"/>
      <c r="F735" s="6"/>
      <c r="G735" s="6"/>
    </row>
    <row r="736" spans="1:7" x14ac:dyDescent="0.25">
      <c r="A736" s="4"/>
      <c r="B736" s="6"/>
      <c r="C736" s="6"/>
      <c r="D736" s="6"/>
      <c r="F736" s="6"/>
      <c r="G736" s="6"/>
    </row>
    <row r="737" spans="1:7" x14ac:dyDescent="0.25">
      <c r="A737" s="4"/>
      <c r="B737" s="6"/>
      <c r="C737" s="6"/>
      <c r="D737" s="6"/>
      <c r="F737" s="6"/>
      <c r="G737" s="6"/>
    </row>
    <row r="738" spans="1:7" x14ac:dyDescent="0.25">
      <c r="A738" s="4"/>
      <c r="B738" s="6"/>
      <c r="C738" s="6"/>
      <c r="D738" s="6"/>
      <c r="F738" s="6"/>
      <c r="G738" s="6"/>
    </row>
    <row r="739" spans="1:7" x14ac:dyDescent="0.25">
      <c r="A739" s="4"/>
      <c r="B739" s="6"/>
      <c r="C739" s="6"/>
      <c r="D739" s="6"/>
      <c r="F739" s="6"/>
      <c r="G739" s="6"/>
    </row>
    <row r="740" spans="1:7" x14ac:dyDescent="0.25">
      <c r="A740" s="4"/>
      <c r="B740" s="6"/>
      <c r="C740" s="6"/>
      <c r="D740" s="6"/>
      <c r="F740" s="6"/>
      <c r="G740" s="6"/>
    </row>
    <row r="741" spans="1:7" x14ac:dyDescent="0.25">
      <c r="A741" s="4"/>
      <c r="B741" s="6"/>
      <c r="C741" s="6"/>
      <c r="D741" s="6"/>
      <c r="F741" s="6"/>
      <c r="G741" s="6"/>
    </row>
    <row r="742" spans="1:7" x14ac:dyDescent="0.25">
      <c r="A742" s="4"/>
      <c r="B742" s="6"/>
      <c r="C742" s="6"/>
      <c r="D742" s="6"/>
      <c r="F742" s="6"/>
      <c r="G742" s="6"/>
    </row>
    <row r="743" spans="1:7" x14ac:dyDescent="0.25">
      <c r="A743" s="4"/>
      <c r="B743" s="6"/>
      <c r="C743" s="6"/>
      <c r="D743" s="6"/>
      <c r="F743" s="6"/>
      <c r="G743" s="6"/>
    </row>
    <row r="744" spans="1:7" x14ac:dyDescent="0.25">
      <c r="A744" s="4"/>
      <c r="B744" s="6"/>
      <c r="C744" s="6"/>
      <c r="D744" s="6"/>
      <c r="F744" s="6"/>
      <c r="G744" s="6"/>
    </row>
    <row r="745" spans="1:7" x14ac:dyDescent="0.25">
      <c r="A745" s="4"/>
      <c r="B745" s="6"/>
      <c r="C745" s="6"/>
      <c r="D745" s="6"/>
      <c r="F745" s="6"/>
      <c r="G745" s="6"/>
    </row>
    <row r="746" spans="1:7" x14ac:dyDescent="0.25">
      <c r="A746" s="4"/>
      <c r="B746" s="6"/>
      <c r="C746" s="6"/>
      <c r="D746" s="6"/>
      <c r="F746" s="6"/>
      <c r="G746" s="6"/>
    </row>
    <row r="747" spans="1:7" x14ac:dyDescent="0.25">
      <c r="A747" s="4"/>
      <c r="B747" s="6"/>
      <c r="C747" s="6"/>
      <c r="D747" s="6"/>
      <c r="F747" s="6"/>
      <c r="G747" s="6"/>
    </row>
    <row r="748" spans="1:7" x14ac:dyDescent="0.25">
      <c r="A748" s="4"/>
      <c r="B748" s="6"/>
      <c r="C748" s="6"/>
      <c r="D748" s="6"/>
      <c r="F748" s="6"/>
      <c r="G748" s="6"/>
    </row>
    <row r="749" spans="1:7" x14ac:dyDescent="0.25">
      <c r="A749" s="4"/>
      <c r="B749" s="6"/>
      <c r="C749" s="6"/>
      <c r="D749" s="6"/>
      <c r="F749" s="6"/>
      <c r="G749" s="6"/>
    </row>
    <row r="750" spans="1:7" x14ac:dyDescent="0.25">
      <c r="A750" s="4"/>
      <c r="B750" s="6"/>
      <c r="C750" s="6"/>
      <c r="D750" s="6"/>
      <c r="F750" s="6"/>
      <c r="G750" s="6"/>
    </row>
    <row r="751" spans="1:7" x14ac:dyDescent="0.25">
      <c r="A751" s="4"/>
      <c r="B751" s="6"/>
      <c r="C751" s="6"/>
      <c r="D751" s="6"/>
      <c r="F751" s="6"/>
      <c r="G751" s="6"/>
    </row>
    <row r="752" spans="1:7" x14ac:dyDescent="0.25">
      <c r="A752" s="4"/>
      <c r="B752" s="6"/>
      <c r="C752" s="6"/>
      <c r="D752" s="6"/>
      <c r="F752" s="6"/>
      <c r="G752" s="6"/>
    </row>
    <row r="753" spans="1:7" x14ac:dyDescent="0.25">
      <c r="A753" s="4"/>
      <c r="B753" s="6"/>
      <c r="C753" s="6"/>
      <c r="D753" s="6"/>
      <c r="F753" s="6"/>
      <c r="G753" s="6"/>
    </row>
    <row r="754" spans="1:7" x14ac:dyDescent="0.25">
      <c r="A754" s="4"/>
      <c r="B754" s="6"/>
      <c r="C754" s="6"/>
      <c r="D754" s="6"/>
      <c r="F754" s="6"/>
      <c r="G754" s="6"/>
    </row>
    <row r="755" spans="1:7" x14ac:dyDescent="0.25">
      <c r="A755" s="4"/>
      <c r="B755" s="6"/>
      <c r="C755" s="6"/>
      <c r="D755" s="6"/>
      <c r="F755" s="6"/>
      <c r="G755" s="6"/>
    </row>
    <row r="756" spans="1:7" x14ac:dyDescent="0.25">
      <c r="A756" s="4"/>
      <c r="B756" s="6"/>
      <c r="C756" s="6"/>
      <c r="D756" s="6"/>
      <c r="F756" s="6"/>
      <c r="G756" s="6"/>
    </row>
    <row r="757" spans="1:7" x14ac:dyDescent="0.25">
      <c r="A757" s="4"/>
      <c r="B757" s="6"/>
      <c r="C757" s="6"/>
      <c r="D757" s="6"/>
      <c r="F757" s="6"/>
      <c r="G757" s="6"/>
    </row>
    <row r="758" spans="1:7" x14ac:dyDescent="0.25">
      <c r="A758" s="4"/>
      <c r="B758" s="6"/>
      <c r="C758" s="6"/>
      <c r="D758" s="6"/>
      <c r="F758" s="6"/>
      <c r="G758" s="6"/>
    </row>
    <row r="759" spans="1:7" x14ac:dyDescent="0.25">
      <c r="A759" s="4"/>
      <c r="B759" s="6"/>
      <c r="C759" s="6"/>
      <c r="D759" s="6"/>
      <c r="F759" s="6"/>
      <c r="G759" s="6"/>
    </row>
    <row r="760" spans="1:7" x14ac:dyDescent="0.25">
      <c r="A760" s="4"/>
      <c r="B760" s="6"/>
      <c r="C760" s="6"/>
      <c r="D760" s="6"/>
      <c r="F760" s="6"/>
      <c r="G760" s="6"/>
    </row>
  </sheetData>
  <mergeCells count="5">
    <mergeCell ref="E1:I1"/>
    <mergeCell ref="E2:I2"/>
    <mergeCell ref="E3:I3"/>
    <mergeCell ref="E4:I4"/>
    <mergeCell ref="A5:I5"/>
  </mergeCells>
  <pageMargins left="0.59055118110236227" right="0.51181102362204722" top="0.39370078740157483" bottom="0.3937007874015748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3.ВС</vt:lpstr>
      <vt:lpstr>'3.ВС'!Заголовки_для_печати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2023-12-26T09:53:02Z</dcterms:created>
  <dcterms:modified xsi:type="dcterms:W3CDTF">2023-12-26T09:53:17Z</dcterms:modified>
</cp:coreProperties>
</file>