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Оценка 2023" sheetId="6" r:id="rId1"/>
    <sheet name="851" sheetId="7" r:id="rId2"/>
    <sheet name="852" sheetId="8" r:id="rId3"/>
    <sheet name="853" sheetId="9" r:id="rId4"/>
    <sheet name="854" sheetId="10" r:id="rId5"/>
    <sheet name="857" sheetId="11" r:id="rId6"/>
  </sheets>
  <definedNames>
    <definedName name="_xlnm.Print_Titles" localSheetId="2">'852'!$3:$3</definedName>
    <definedName name="_xlnm.Print_Titles" localSheetId="0">'Оценка 2023'!$3:$3</definedName>
  </definedNames>
  <calcPr calcId="145621" iterate="1"/>
</workbook>
</file>

<file path=xl/calcChain.xml><?xml version="1.0" encoding="utf-8"?>
<calcChain xmlns="http://schemas.openxmlformats.org/spreadsheetml/2006/main">
  <c r="C11" i="6" l="1"/>
  <c r="C15" i="6"/>
  <c r="C14" i="6"/>
  <c r="C7" i="6"/>
  <c r="J222" i="7" l="1"/>
  <c r="J181" i="7"/>
  <c r="J173" i="7"/>
  <c r="J219" i="7"/>
  <c r="C26" i="6" l="1"/>
  <c r="C47" i="6"/>
  <c r="C48" i="6"/>
  <c r="C50" i="6"/>
  <c r="C51" i="6"/>
  <c r="C58" i="6"/>
  <c r="C62" i="6"/>
  <c r="C65" i="6"/>
  <c r="J114" i="7"/>
  <c r="J132" i="7"/>
  <c r="J131" i="7" s="1"/>
  <c r="J150" i="7"/>
  <c r="J149" i="7" s="1"/>
  <c r="J244" i="7"/>
  <c r="J242" i="7"/>
  <c r="J239" i="7"/>
  <c r="J238" i="7" s="1"/>
  <c r="J236" i="7"/>
  <c r="J234" i="7"/>
  <c r="J230" i="7"/>
  <c r="J229" i="7" s="1"/>
  <c r="J228" i="7" s="1"/>
  <c r="C60" i="6" s="1"/>
  <c r="J225" i="7"/>
  <c r="J224" i="7" s="1"/>
  <c r="J223" i="7" s="1"/>
  <c r="J221" i="7"/>
  <c r="J220" i="7" s="1"/>
  <c r="J218" i="7"/>
  <c r="J217" i="7" s="1"/>
  <c r="J214" i="7"/>
  <c r="J213" i="7" s="1"/>
  <c r="J212" i="7" s="1"/>
  <c r="C56" i="6" s="1"/>
  <c r="J209" i="7"/>
  <c r="J208" i="7" s="1"/>
  <c r="J207" i="7" s="1"/>
  <c r="C54" i="6" s="1"/>
  <c r="J205" i="7"/>
  <c r="J204" i="7" s="1"/>
  <c r="J202" i="7"/>
  <c r="J201" i="7" s="1"/>
  <c r="J199" i="7"/>
  <c r="J197" i="7"/>
  <c r="J194" i="7"/>
  <c r="J193" i="7" s="1"/>
  <c r="J191" i="7"/>
  <c r="J189" i="7"/>
  <c r="J186" i="7"/>
  <c r="J185" i="7" s="1"/>
  <c r="J183" i="7"/>
  <c r="J182" i="7" s="1"/>
  <c r="J180" i="7"/>
  <c r="J179" i="7" s="1"/>
  <c r="J177" i="7"/>
  <c r="J176" i="7" s="1"/>
  <c r="J172" i="7"/>
  <c r="J171" i="7" s="1"/>
  <c r="J169" i="7"/>
  <c r="J168" i="7" s="1"/>
  <c r="J166" i="7"/>
  <c r="J165" i="7" s="1"/>
  <c r="J163" i="7"/>
  <c r="J162" i="7" s="1"/>
  <c r="J158" i="7"/>
  <c r="J157" i="7" s="1"/>
  <c r="J156" i="7" s="1"/>
  <c r="J155" i="7" s="1"/>
  <c r="J153" i="7"/>
  <c r="J152" i="7" s="1"/>
  <c r="J146" i="7"/>
  <c r="J145" i="7" s="1"/>
  <c r="J144" i="7" s="1"/>
  <c r="C44" i="6" s="1"/>
  <c r="J142" i="7"/>
  <c r="J141" i="7" s="1"/>
  <c r="J139" i="7"/>
  <c r="J138" i="7" s="1"/>
  <c r="J135" i="7"/>
  <c r="J134" i="7" s="1"/>
  <c r="J129" i="7"/>
  <c r="J128" i="7" s="1"/>
  <c r="J124" i="7"/>
  <c r="J123" i="7" s="1"/>
  <c r="J122" i="7" s="1"/>
  <c r="C40" i="6" s="1"/>
  <c r="J120" i="7"/>
  <c r="J119" i="7" s="1"/>
  <c r="J117" i="7"/>
  <c r="J116" i="7" s="1"/>
  <c r="J110" i="7"/>
  <c r="J109" i="7" s="1"/>
  <c r="J108" i="7" s="1"/>
  <c r="C38" i="6" s="1"/>
  <c r="J105" i="7"/>
  <c r="J104" i="7" s="1"/>
  <c r="J102" i="7"/>
  <c r="J100" i="7"/>
  <c r="J98" i="7"/>
  <c r="J93" i="7"/>
  <c r="J91" i="7"/>
  <c r="J89" i="7"/>
  <c r="J84" i="7"/>
  <c r="J83" i="7" s="1"/>
  <c r="J81" i="7"/>
  <c r="J80" i="7" s="1"/>
  <c r="J78" i="7"/>
  <c r="J77" i="7" s="1"/>
  <c r="J75" i="7"/>
  <c r="J74" i="7" s="1"/>
  <c r="J71" i="7"/>
  <c r="J70" i="7" s="1"/>
  <c r="J69" i="7" s="1"/>
  <c r="C28" i="6" s="1"/>
  <c r="J67" i="7"/>
  <c r="J66" i="7" s="1"/>
  <c r="J64" i="7"/>
  <c r="J63" i="7" s="1"/>
  <c r="J61" i="7"/>
  <c r="J60" i="7" s="1"/>
  <c r="J58" i="7"/>
  <c r="J57" i="7" s="1"/>
  <c r="J55" i="7"/>
  <c r="J54" i="7" s="1"/>
  <c r="J52" i="7"/>
  <c r="J51" i="7" s="1"/>
  <c r="J49" i="7"/>
  <c r="J48" i="7" s="1"/>
  <c r="J46" i="7"/>
  <c r="J45" i="7" s="1"/>
  <c r="J43" i="7"/>
  <c r="J42" i="7" s="1"/>
  <c r="J40" i="7"/>
  <c r="J38" i="7"/>
  <c r="J36" i="7"/>
  <c r="J33" i="7"/>
  <c r="J32" i="7" s="1"/>
  <c r="J30" i="7"/>
  <c r="J28" i="7"/>
  <c r="J25" i="7"/>
  <c r="J23" i="7"/>
  <c r="J20" i="7"/>
  <c r="J18" i="7"/>
  <c r="J15" i="7"/>
  <c r="J13" i="7"/>
  <c r="J10" i="7"/>
  <c r="J8" i="7"/>
  <c r="J56" i="8"/>
  <c r="J95" i="8"/>
  <c r="J94" i="8" s="1"/>
  <c r="J125" i="8"/>
  <c r="J124" i="8" s="1"/>
  <c r="J122" i="8"/>
  <c r="J121" i="8" s="1"/>
  <c r="J119" i="8"/>
  <c r="J118" i="8" s="1"/>
  <c r="J116" i="8"/>
  <c r="J115" i="8" s="1"/>
  <c r="J114" i="8" s="1"/>
  <c r="J111" i="8"/>
  <c r="J110" i="8" s="1"/>
  <c r="J109" i="8" s="1"/>
  <c r="J106" i="8"/>
  <c r="J105" i="8" s="1"/>
  <c r="J103" i="8"/>
  <c r="J102" i="8" s="1"/>
  <c r="J100" i="8"/>
  <c r="J99" i="8" s="1"/>
  <c r="J92" i="8"/>
  <c r="J91" i="8" s="1"/>
  <c r="J89" i="8"/>
  <c r="J87" i="8"/>
  <c r="J85" i="8"/>
  <c r="J82" i="8"/>
  <c r="J81" i="8" s="1"/>
  <c r="J79" i="8"/>
  <c r="J77" i="8"/>
  <c r="J76" i="8" s="1"/>
  <c r="J73" i="8"/>
  <c r="J71" i="8"/>
  <c r="J67" i="8"/>
  <c r="J66" i="8" s="1"/>
  <c r="J64" i="8"/>
  <c r="J63" i="8" s="1"/>
  <c r="J61" i="8"/>
  <c r="J60" i="8" s="1"/>
  <c r="J58" i="8"/>
  <c r="J57" i="8" s="1"/>
  <c r="J51" i="8"/>
  <c r="J50" i="8" s="1"/>
  <c r="J48" i="8"/>
  <c r="J47" i="8" s="1"/>
  <c r="J45" i="8"/>
  <c r="J44" i="8" s="1"/>
  <c r="J42" i="8"/>
  <c r="J41" i="8" s="1"/>
  <c r="J39" i="8"/>
  <c r="J38" i="8" s="1"/>
  <c r="J36" i="8"/>
  <c r="J35" i="8" s="1"/>
  <c r="J33" i="8"/>
  <c r="J32" i="8" s="1"/>
  <c r="J30" i="8"/>
  <c r="J29" i="8" s="1"/>
  <c r="J27" i="8"/>
  <c r="J26" i="8" s="1"/>
  <c r="J24" i="8"/>
  <c r="J23" i="8" s="1"/>
  <c r="J20" i="8"/>
  <c r="J19" i="8" s="1"/>
  <c r="J17" i="8"/>
  <c r="J16" i="8" s="1"/>
  <c r="J14" i="8"/>
  <c r="J13" i="8" s="1"/>
  <c r="J11" i="8"/>
  <c r="J10" i="8" s="1"/>
  <c r="J8" i="8"/>
  <c r="J7" i="8" s="1"/>
  <c r="J175" i="7" l="1"/>
  <c r="C53" i="6" s="1"/>
  <c r="J188" i="7"/>
  <c r="J137" i="7"/>
  <c r="C43" i="6" s="1"/>
  <c r="J196" i="7"/>
  <c r="J7" i="7"/>
  <c r="J6" i="7" s="1"/>
  <c r="C27" i="6" s="1"/>
  <c r="J17" i="7"/>
  <c r="J35" i="7"/>
  <c r="J22" i="7"/>
  <c r="J97" i="7"/>
  <c r="J96" i="7" s="1"/>
  <c r="J12" i="7"/>
  <c r="J161" i="7"/>
  <c r="J216" i="7"/>
  <c r="C57" i="6" s="1"/>
  <c r="J148" i="7"/>
  <c r="C45" i="6" s="1"/>
  <c r="J113" i="7"/>
  <c r="J88" i="7"/>
  <c r="J27" i="7"/>
  <c r="J233" i="7"/>
  <c r="J232" i="7" s="1"/>
  <c r="C61" i="6" s="1"/>
  <c r="C59" i="6" s="1"/>
  <c r="J241" i="7"/>
  <c r="J211" i="7"/>
  <c r="J112" i="7"/>
  <c r="J127" i="7"/>
  <c r="C42" i="6" s="1"/>
  <c r="J73" i="7"/>
  <c r="C32" i="6" s="1"/>
  <c r="J54" i="8"/>
  <c r="J53" i="8" s="1"/>
  <c r="J22" i="8" s="1"/>
  <c r="J98" i="8"/>
  <c r="J97" i="8" s="1"/>
  <c r="J70" i="8"/>
  <c r="J69" i="8" s="1"/>
  <c r="J84" i="8"/>
  <c r="J75" i="8" s="1"/>
  <c r="J6" i="8"/>
  <c r="J113" i="8"/>
  <c r="J95" i="7" l="1"/>
  <c r="C36" i="6"/>
  <c r="C35" i="6" s="1"/>
  <c r="C41" i="6"/>
  <c r="J107" i="7"/>
  <c r="C39" i="6"/>
  <c r="J160" i="7"/>
  <c r="C49" i="6"/>
  <c r="J87" i="7"/>
  <c r="C34" i="6" s="1"/>
  <c r="J174" i="7"/>
  <c r="J227" i="7"/>
  <c r="J126" i="7"/>
  <c r="J5" i="7"/>
  <c r="J5" i="8"/>
  <c r="J4" i="8" s="1"/>
  <c r="J86" i="7" l="1"/>
  <c r="J4" i="7" l="1"/>
  <c r="J9" i="11" l="1"/>
  <c r="J14" i="11" l="1"/>
  <c r="J13" i="11" s="1"/>
  <c r="J11" i="11"/>
  <c r="J10" i="11" s="1"/>
  <c r="J8" i="11"/>
  <c r="J7" i="11"/>
  <c r="J10" i="10"/>
  <c r="J7" i="10" s="1"/>
  <c r="J6" i="10" s="1"/>
  <c r="J8" i="10"/>
  <c r="J33" i="9"/>
  <c r="J32" i="9" s="1"/>
  <c r="J31" i="9" s="1"/>
  <c r="J29" i="9"/>
  <c r="J28" i="9" s="1"/>
  <c r="J27" i="9" s="1"/>
  <c r="C64" i="6" s="1"/>
  <c r="J24" i="9"/>
  <c r="J23" i="9"/>
  <c r="J22" i="9" s="1"/>
  <c r="J20" i="9"/>
  <c r="J19" i="9" s="1"/>
  <c r="J18" i="9" s="1"/>
  <c r="C31" i="6" s="1"/>
  <c r="J16" i="9"/>
  <c r="J15" i="9" s="1"/>
  <c r="J13" i="9"/>
  <c r="J12" i="9" s="1"/>
  <c r="J10" i="9"/>
  <c r="J8" i="9"/>
  <c r="J7" i="9" l="1"/>
  <c r="J6" i="9" s="1"/>
  <c r="J5" i="9" s="1"/>
  <c r="J5" i="10"/>
  <c r="J4" i="10" s="1"/>
  <c r="J6" i="11"/>
  <c r="J26" i="9"/>
  <c r="J4" i="9" l="1"/>
  <c r="C29" i="6"/>
  <c r="J5" i="11"/>
  <c r="J4" i="11" s="1"/>
  <c r="C33" i="6"/>
  <c r="C25" i="6" l="1"/>
  <c r="C63" i="6" l="1"/>
  <c r="C55" i="6"/>
  <c r="C52" i="6"/>
  <c r="C46" i="6"/>
  <c r="C37" i="6"/>
  <c r="C66" i="6" l="1"/>
  <c r="C17" i="6"/>
  <c r="C4" i="6" l="1"/>
  <c r="C24" i="6" l="1"/>
  <c r="C67" i="6" s="1"/>
</calcChain>
</file>

<file path=xl/sharedStrings.xml><?xml version="1.0" encoding="utf-8"?>
<sst xmlns="http://schemas.openxmlformats.org/spreadsheetml/2006/main" count="2086" uniqueCount="403">
  <si>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</si>
  <si>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</si>
  <si>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Резервные фонды</t>
  </si>
  <si>
    <t>Другие общегосударственные вопросы</t>
  </si>
  <si>
    <t>Мобилизационная и вневойсковая подготовка</t>
  </si>
  <si>
    <t>Сельское хозяйство и рыболовство</t>
  </si>
  <si>
    <t>Транспорт</t>
  </si>
  <si>
    <t>Дорожное хозяйство (дорожные фонды)</t>
  </si>
  <si>
    <t>Иные межбюджетные трансферты</t>
  </si>
  <si>
    <t>Жилищное хозяйство</t>
  </si>
  <si>
    <t>Коммунальное хозяйство</t>
  </si>
  <si>
    <t>Дошкольное образование</t>
  </si>
  <si>
    <t>Общее образование</t>
  </si>
  <si>
    <t>Дополнительное образование детей</t>
  </si>
  <si>
    <t>Культура</t>
  </si>
  <si>
    <t xml:space="preserve">Другие вопросы в области культуры, кинематографии </t>
  </si>
  <si>
    <t>Пенсионное обеспечение</t>
  </si>
  <si>
    <t>Охрана семьи и детства</t>
  </si>
  <si>
    <t>Другие вопросы в области социальной политики</t>
  </si>
  <si>
    <t>Массовый спорт</t>
  </si>
  <si>
    <t>Другие вопросы в области образования</t>
  </si>
  <si>
    <t>Обеспечение деятельности финансовых, налоговых и таможенных органов и органов финансового (финансово-бюджетного) надзора</t>
  </si>
  <si>
    <t>Дотации на выравнивание бюджетной обеспеченности субъектов Российской Федерации и муниципальных образований</t>
  </si>
  <si>
    <t>Иные 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</si>
  <si>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</si>
  <si>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в рублях</t>
  </si>
  <si>
    <t xml:space="preserve">Код бюджетной классификации </t>
  </si>
  <si>
    <t xml:space="preserve">Наименование </t>
  </si>
  <si>
    <t>1 00 00000 00 0000 000</t>
  </si>
  <si>
    <t>НАЛОГОВЫЕ И НЕНАЛОГОВЫЕ ДОХОДЫ</t>
  </si>
  <si>
    <t>1 03 00000 00 0000 000</t>
  </si>
  <si>
    <t>НАЛОГИ НА СОВОКУПНЫЙ ДОХОД</t>
  </si>
  <si>
    <t>1 06 00000 00 0000 000</t>
  </si>
  <si>
    <t>1 08 00000 00 0000 000</t>
  </si>
  <si>
    <t>1 09 00000 00 0000 000</t>
  </si>
  <si>
    <t>ЗАДОЛЖЕННОСТЬ И ПЕРЕРАСЧЕТЫ ПО ОТМЕНЕННЫМ НАЛОГАМ, СБОРАМ И ИНЫМ ОБЯЗАТЕЛЬНЫМ ПЛАТЕЖАМ</t>
  </si>
  <si>
    <t>1 12 00000 00 0000 000</t>
  </si>
  <si>
    <t>1 13 00000 00 0000 000</t>
  </si>
  <si>
    <t>ДОХОДЫ ОТ ОКАЗАНИЯ ПЛАТНЫХ УСЛУГ (РАБОТ) И КОМПЕНСАЦИИ ЗАТРАТ ГОСУДАРСТВА</t>
  </si>
  <si>
    <t>1 14 00000 00 0000 000</t>
  </si>
  <si>
    <t>1 16 00000 00 0000 000</t>
  </si>
  <si>
    <t>2 00 00000 00 0000 000</t>
  </si>
  <si>
    <t>БЕЗВОЗМЕЗДНЫЕ ПОСТУПЛЕНИЯ</t>
  </si>
  <si>
    <t>Дотации бюджетам субъектов Российской Федерации и муниципальных образований</t>
  </si>
  <si>
    <t>Субвенции бюджетам субъектов Российской Федерации и муниципальных образований</t>
  </si>
  <si>
    <t>ИТОГО ДОХОДОВ</t>
  </si>
  <si>
    <t>0100</t>
  </si>
  <si>
    <t>ОБЩЕГОСУДАРСТВЕННЫЕ ВОПРОСЫ</t>
  </si>
  <si>
    <t>0200</t>
  </si>
  <si>
    <t>НАЦИОНАЛЬНАЯ ОБОРОНА</t>
  </si>
  <si>
    <t>0300</t>
  </si>
  <si>
    <t>НАЦИОНАЛЬНАЯ БЕЗОПАСНОСТЬ И ПРАВООХРАНИТЕЛЬНАЯ ДЕЯТЕЛЬНОСТЬ</t>
  </si>
  <si>
    <t>0400</t>
  </si>
  <si>
    <t>НАЦИОНАЛЬНАЯ ЭКОНОМИКА</t>
  </si>
  <si>
    <t>0500</t>
  </si>
  <si>
    <t>ЖИЛИЩНО-КОММУНАЛЬНОЕ ХОЗЯЙСТВО</t>
  </si>
  <si>
    <t>0700</t>
  </si>
  <si>
    <t>ОБРАЗОВАНИЕ</t>
  </si>
  <si>
    <t>0800</t>
  </si>
  <si>
    <t>КУЛЬТУРА, КИНЕМАТОГРАФИЯ</t>
  </si>
  <si>
    <t>1000</t>
  </si>
  <si>
    <t>СОЦИАЛЬНАЯ ПОЛИТИКА</t>
  </si>
  <si>
    <t>1100</t>
  </si>
  <si>
    <t>ФИЗИЧЕСКАЯ КУЛЬТУРА И СПОРТ</t>
  </si>
  <si>
    <t>1400</t>
  </si>
  <si>
    <t>ИТОГО РАСХОДОВ</t>
  </si>
  <si>
    <t xml:space="preserve"> 1 01 00000 00 0000 000</t>
  </si>
  <si>
    <t>НАЛОГИ НА ПРИБЫЛЬ ДОХОДЫ</t>
  </si>
  <si>
    <t>НАЛОГИ НА ТОВАРЫ (РАБОТЫ, УСЛУГИ), РЕАЛИЗУЕМЫЕ НА ТЕРРИТОРИИ РОССИЙСКОЙ ФЕДЕРАЦИИ</t>
  </si>
  <si>
    <t xml:space="preserve"> 1 05 00000 00 0000 000</t>
  </si>
  <si>
    <t>НАЛОГИ НА ИМУЩЕСТВО</t>
  </si>
  <si>
    <t>ГОСУДАРСТВЕННАЯ ПОШЛИНА,  СБОРЫ</t>
  </si>
  <si>
    <t xml:space="preserve"> 1 11 00000 00 0000 000</t>
  </si>
  <si>
    <t>ДОХОДЫ ОТ ИСПОЛЬЗОВАНИЯ  ИМУЩЕСТВА  НАХОДЯЩЕГОСЯ В ГОСУДАРСТВЕННОЙ И  МУНИЦИПАЛЬНОЙ СОБСТВЕННОСТИ</t>
  </si>
  <si>
    <t xml:space="preserve">ПЛАТЕЖИ ПРИ ПОЛЬЗОВАНИИ ПРИРОДНЫМИ РЕСУРСАМИ </t>
  </si>
  <si>
    <t>ДОХОДЫ ОТ ПРОДАЖИ  МАТЕРИАЛЬНЫХ И НЕМАТЕРИАЛЬНЫХ  АКТИВОВ</t>
  </si>
  <si>
    <t>ШТРАФЫ. САНКЦИИ. ВОЗМЕЩЕНИЕ УЩЕРБА</t>
  </si>
  <si>
    <t>Субсидии бюджетам субъектов Российской Федерации и муниципальных образований (межбюджетные субсидии)</t>
  </si>
  <si>
    <t>0103</t>
  </si>
  <si>
    <t>0104</t>
  </si>
  <si>
    <t>0105</t>
  </si>
  <si>
    <t>0106</t>
  </si>
  <si>
    <t>0107</t>
  </si>
  <si>
    <t>Обеспечение проведения выборов и референдумов</t>
  </si>
  <si>
    <t>0111</t>
  </si>
  <si>
    <t>0113</t>
  </si>
  <si>
    <t>0203</t>
  </si>
  <si>
    <t>0405</t>
  </si>
  <si>
    <t>0409</t>
  </si>
  <si>
    <t>0501</t>
  </si>
  <si>
    <t>0502</t>
  </si>
  <si>
    <t>0701</t>
  </si>
  <si>
    <t>0702</t>
  </si>
  <si>
    <t>0707</t>
  </si>
  <si>
    <t>Молодежная политика и оздоровление детей</t>
  </si>
  <si>
    <t>0709</t>
  </si>
  <si>
    <t>0801</t>
  </si>
  <si>
    <t>0804</t>
  </si>
  <si>
    <t>1001</t>
  </si>
  <si>
    <t>1004</t>
  </si>
  <si>
    <t>1006</t>
  </si>
  <si>
    <t>1102</t>
  </si>
  <si>
    <t xml:space="preserve">МЕЖБЮДЖЕТНЫЕ ТРАНСФЕРТЫ ОБЩЕГО ХАРАКТЕРА БЮДЖЕТАМ СУБЪЕКТОВ РОССИЙСКОЙ ФЕДЕРАЦИИ И МУНИЦИПАЛЬНЫХ ОБРАЗОВАНИЙ </t>
  </si>
  <si>
    <t>1401</t>
  </si>
  <si>
    <t>1402</t>
  </si>
  <si>
    <t>ДЕФИЦИТ БЮДЖЕТА (-)</t>
  </si>
  <si>
    <t>Бюджет муниципального района</t>
  </si>
  <si>
    <t>0408</t>
  </si>
  <si>
    <t>0703</t>
  </si>
  <si>
    <t>2 02 07000 00 0000 000</t>
  </si>
  <si>
    <t>Прочие безвозмездные поступления</t>
  </si>
  <si>
    <t>2 19 00000 00 0000 000</t>
  </si>
  <si>
    <t xml:space="preserve">ВОЗВРАТ ОСТАТКОВ СУБСИДИЙ, СУБВЕНЦИЙ И ИНЫХ МЕЖБЮДЖЕТНЫХ ТРАНСФЕРТОВ, ИМЕЮЩИХ ЦЕЛЕВОЕ НАЗНАЧЕНИЕ, ПРОШЛЫХ ЛЕТ </t>
  </si>
  <si>
    <t>рублей</t>
  </si>
  <si>
    <t>Наименование</t>
  </si>
  <si>
    <t>Гл</t>
  </si>
  <si>
    <t>Рз</t>
  </si>
  <si>
    <t>Пр</t>
  </si>
  <si>
    <t>ЦСР</t>
  </si>
  <si>
    <t>ВР</t>
  </si>
  <si>
    <t>Администрация Клетнянского района</t>
  </si>
  <si>
    <t/>
  </si>
  <si>
    <t>Общегосударственные вопросы</t>
  </si>
  <si>
    <t>01</t>
  </si>
  <si>
    <t>04</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</si>
  <si>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</si>
  <si>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</si>
  <si>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</si>
  <si>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</si>
  <si>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</si>
  <si>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</si>
  <si>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</si>
  <si>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</si>
  <si>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</si>
  <si>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</si>
  <si>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</si>
  <si>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</si>
  <si>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</si>
  <si>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</si>
  <si>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</si>
  <si>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Членские взносы некоммерческим организациям</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</si>
  <si>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</si>
  <si>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</si>
  <si>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</si>
  <si>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</si>
  <si>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</si>
  <si>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</si>
  <si>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</si>
  <si>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</si>
  <si>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</si>
  <si>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Повышение энергетической эффективности и обеспечения энергосбережения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</si>
  <si>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</si>
  <si>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</si>
  <si>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</si>
  <si>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</si>
  <si>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</si>
  <si>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03</t>
  </si>
  <si>
    <t>Национальная безопасность и правоохранительная деятельность</t>
  </si>
  <si>
    <t>09</t>
  </si>
  <si>
    <t>Единые дежурно-диспетчерские службы</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</si>
  <si>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</si>
  <si>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</si>
  <si>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</si>
  <si>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Национальная экономика</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</si>
  <si>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</si>
  <si>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</si>
  <si>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</si>
  <si>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</si>
  <si>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</si>
  <si>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</si>
  <si>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</si>
  <si>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</si>
  <si>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</si>
  <si>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</si>
  <si>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</si>
  <si>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</si>
  <si>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Бюджетные инвестиции в объекты капитального строительства муниципальной собственности </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</si>
  <si>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</si>
  <si>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</si>
  <si>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</si>
  <si>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</si>
  <si>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</si>
  <si>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Благоустройство</t>
  </si>
  <si>
    <t>Другие вопросы в области жилищно-коммунального хозяйства</t>
  </si>
  <si>
    <t>Строительство и реконструкция (модернизация) объектов питьевого водоснабжения</t>
  </si>
  <si>
    <t>Образование</t>
  </si>
  <si>
    <t>07</t>
  </si>
  <si>
    <t>Организации дополнительного образования</t>
  </si>
  <si>
    <t>600</t>
  </si>
  <si>
    <t>610</t>
  </si>
  <si>
    <t>Мероприятия по развитию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</si>
  <si>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</si>
  <si>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Культура, кинематография</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</si>
  <si>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</si>
  <si>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Библиотеки</t>
  </si>
  <si>
    <t>Дворцы и дома культуры, клубы, выставочные залы</t>
  </si>
  <si>
    <t>Мероприятия по развитию культуры</t>
  </si>
  <si>
    <t>Мероприятия по охране, сохранению и популяризации культурного наследия</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</si>
  <si>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</si>
  <si>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Субсидии бюджетным учреждениям </t>
  </si>
  <si>
    <t>Противодействие злоупотреблению наркотиками и их незаконному обороту</t>
  </si>
  <si>
    <t>Социальная политика</t>
  </si>
  <si>
    <t>10</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</si>
  <si>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</si>
  <si>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</si>
  <si>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</si>
  <si>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</si>
  <si>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</si>
  <si>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</si>
  <si>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70 0 00 83030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</si>
  <si>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</si>
  <si>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</si>
  <si>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06</t>
  </si>
  <si>
    <t>Физическая культура и спорт</t>
  </si>
  <si>
    <t>11</t>
  </si>
  <si>
    <t>Мероприятия по развитию физической культуры и спорта</t>
  </si>
  <si>
    <t>Реализация мероприятий по поэтапному внедрению Всероссийского физкультурно-спортивного комплекса "Готов к труду и обороне" (ГТО)</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</si>
  <si>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</si>
  <si>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851</t>
  </si>
  <si>
    <t>Управление образования администрации Клетнянского района</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</si>
  <si>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</si>
  <si>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</si>
  <si>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</si>
  <si>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</si>
  <si>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</si>
  <si>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</si>
  <si>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</si>
  <si>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</si>
  <si>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Мероприятия по проведению оздоровительной кампании детей</t>
  </si>
  <si>
    <t>Молодежная политика</t>
  </si>
  <si>
    <t>Мероприятия по работе с семьей, детьми и молодежью</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</si>
  <si>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</si>
  <si>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</si>
  <si>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Публичные нормативные социальные выплаты гражданам</t>
  </si>
  <si>
    <t>310</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</si>
  <si>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</si>
  <si>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</si>
  <si>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</si>
  <si>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</si>
  <si>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</si>
  <si>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</si>
  <si>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</si>
  <si>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</si>
  <si>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</si>
  <si>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Выравнивание бюджетной обеспеченности поселений</t>
  </si>
  <si>
    <t>Дотации</t>
  </si>
  <si>
    <t>510</t>
  </si>
  <si>
    <t>Поддержка мер по обеспечению сбалансированности бюджетов поселений</t>
  </si>
  <si>
    <t>Клетнянский районный Совет народных депутатов</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</si>
  <si>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</si>
  <si>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</si>
  <si>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</si>
  <si>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</si>
  <si>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</si>
  <si>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</si>
  <si>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Заместитель главы администрации-начальник финансового управления администрации Клетнянского района</t>
  </si>
  <si>
    <t>В.Н.Кортелева</t>
  </si>
  <si>
    <t>Исп.И.В.Курашина</t>
  </si>
  <si>
    <t>тел.91831</t>
  </si>
  <si>
    <t>Главный бухгалтер</t>
  </si>
  <si>
    <t>Плющева Е.А.</t>
  </si>
  <si>
    <t xml:space="preserve">Главный бухгалтер  управления образования </t>
  </si>
  <si>
    <t>Н.В.Иратова</t>
  </si>
  <si>
    <t>0503</t>
  </si>
  <si>
    <t>0505</t>
  </si>
  <si>
    <t>1101</t>
  </si>
  <si>
    <t xml:space="preserve">Физическая культура  </t>
  </si>
  <si>
    <t>2 02 01000 00 0000 150</t>
  </si>
  <si>
    <t>2 02 02000 00 0000 150</t>
  </si>
  <si>
    <t>2 02 03000 00 0000 150</t>
  </si>
  <si>
    <t>2 02 04000 00 0000 150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</si>
  <si>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</si>
  <si>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</si>
  <si>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</si>
  <si>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</si>
  <si>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</si>
  <si>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</si>
  <si>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51 4 01 17900</t>
  </si>
  <si>
    <t>51 4 01 80020</t>
  </si>
  <si>
    <t>51 4 01 80040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</si>
  <si>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</si>
  <si>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</si>
  <si>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</si>
  <si>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</si>
  <si>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51 4 01 81410</t>
  </si>
  <si>
    <t>51 4 01 84220</t>
  </si>
  <si>
    <t>Достижение показателей деятельности органов исполнительной власти субъектов Российской Федерации</t>
  </si>
  <si>
    <t>70 0 00 55490</t>
  </si>
  <si>
    <t>51 4 04 51200</t>
  </si>
  <si>
    <t>51 4 01 83260</t>
  </si>
  <si>
    <t>51 4 02 80900</t>
  </si>
  <si>
    <t>51 4 03 80710</t>
  </si>
  <si>
    <t>51 4 04 51180</t>
  </si>
  <si>
    <t>Защита населения и территории от чрезвычайных ситуаций природного и техногенного характера, пожарная безопасность</t>
  </si>
  <si>
    <t>51 4 05 80700</t>
  </si>
  <si>
    <t>51 4 05 81200</t>
  </si>
  <si>
    <t>51 4 06 12510</t>
  </si>
  <si>
    <t>51 4 07 81630</t>
  </si>
  <si>
    <t>51 4 07 83360</t>
  </si>
  <si>
    <t>51 4 08 83740</t>
  </si>
  <si>
    <t>51 4 02 81830</t>
  </si>
  <si>
    <t>Мероприятия в сфере жилищного хозяйства</t>
  </si>
  <si>
    <t>51 4 09 81750</t>
  </si>
  <si>
    <t>51 4 09 83760</t>
  </si>
  <si>
    <t>51 4 09 81680</t>
  </si>
  <si>
    <t>51 4 09 81740</t>
  </si>
  <si>
    <t>51 1 F5 52430</t>
  </si>
  <si>
    <t>Государственная поддержка отрасли культуры</t>
  </si>
  <si>
    <t>51 4 11 80320</t>
  </si>
  <si>
    <t>51 4 11 82330</t>
  </si>
  <si>
    <t>51 4 11 82430</t>
  </si>
  <si>
    <t>51 4 12 14723</t>
  </si>
  <si>
    <t>51 1 А2 55190</t>
  </si>
  <si>
    <t>51 4 13 14210</t>
  </si>
  <si>
    <t>51 4 14 80450</t>
  </si>
  <si>
    <t>51 4 14 80480</t>
  </si>
  <si>
    <t>51 4 14 82400</t>
  </si>
  <si>
    <t>51 4 14 82430</t>
  </si>
  <si>
    <t>51 4 14 84260</t>
  </si>
  <si>
    <t>51 4 14 L5190</t>
  </si>
  <si>
    <t>51 4 15 82410</t>
  </si>
  <si>
    <t>51 4 16 81150</t>
  </si>
  <si>
    <t>51 4 17 82450</t>
  </si>
  <si>
    <t>51 4 18 R0820</t>
  </si>
  <si>
    <t>51 4 19 L4970</t>
  </si>
  <si>
    <t>51 4 20 82300</t>
  </si>
  <si>
    <t>51 4 20 82320</t>
  </si>
  <si>
    <t>51 4 20 84290</t>
  </si>
  <si>
    <t>52 4 02 14722</t>
  </si>
  <si>
    <t>52 4 02 80300</t>
  </si>
  <si>
    <t>52 4 02 82330</t>
  </si>
  <si>
    <t>52 4 02 82430</t>
  </si>
  <si>
    <t>52 4 03 14723</t>
  </si>
  <si>
    <t>852</t>
  </si>
  <si>
    <t>52 4 02 14721</t>
  </si>
  <si>
    <t>52 4 02 80310</t>
  </si>
  <si>
    <t>52 4 02 L3040</t>
  </si>
  <si>
    <t>52 4 02 S4900</t>
  </si>
  <si>
    <t>52 4 02 S4910</t>
  </si>
  <si>
    <t>52 4 04 53030</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</si>
  <si>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</si>
  <si>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</si>
  <si>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</si>
  <si>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</si>
  <si>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52 4 07 82360</t>
  </si>
  <si>
    <t>Организация и осуществление деятельности по опеке и попечительству (содержание органов по опеке и попечительству)</t>
  </si>
  <si>
    <t>52 4 01 80040</t>
  </si>
  <si>
    <t>52 4 01 80720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</si>
  <si>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</si>
  <si>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</si>
  <si>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</si>
  <si>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</si>
  <si>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</si>
  <si>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</si>
  <si>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</si>
  <si>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53 4 01 80040</t>
  </si>
  <si>
    <t>53 4 01 84400</t>
  </si>
  <si>
    <t>53 4 02 15840</t>
  </si>
  <si>
    <t>53 4 02 83020</t>
  </si>
  <si>
    <t>0310</t>
  </si>
  <si>
    <t>1 17 00000 00 0000 000</t>
  </si>
  <si>
    <t>ПРОЧИЕ НЕНАЛОГОВЫЕ ДОХОДЫ</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</si>
  <si>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</si>
  <si>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</si>
  <si>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</si>
  <si>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</si>
  <si>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</si>
  <si>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</si>
  <si>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</si>
  <si>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</si>
  <si>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</si>
  <si>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</si>
  <si>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Эксплуатация и содержание имущества, находящегося в муниципальной собственности, арендованного недвижимого имущества</t>
  </si>
  <si>
    <t>51 4 02 80930</t>
  </si>
  <si>
    <t>Осуществление первичного воинского учета органами местного самоуправления поселений, муниципальных и городских округов</t>
  </si>
  <si>
    <t>Мероприятия по обеспечению функционирования комплекса "Безопасный город"</t>
  </si>
  <si>
    <t>51 4 07 81190</t>
  </si>
  <si>
    <t xml:space="preserve">Софинансирование объектов капитальных вложений муниципальной собственности </t>
  </si>
  <si>
    <t>Реализация федеральной целевой программы "Увековечение памяти погибших при защите Отечества на 2019 - 2024 годы"</t>
  </si>
  <si>
    <t>51 4 10 L2990</t>
  </si>
  <si>
    <t>51 1 F5 11270</t>
  </si>
  <si>
    <t>Охрана окружающей среды</t>
  </si>
  <si>
    <t>Другие вопросы в области охраны окружающей среды</t>
  </si>
  <si>
    <t>Мероприятия в сфере охраны окружающей среды</t>
  </si>
  <si>
    <t>51 4 23 83280</t>
  </si>
  <si>
    <t xml:space="preserve">Государственная поддержка отрасли культуры </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</si>
  <si>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</si>
  <si>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</si>
  <si>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</si>
  <si>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</si>
  <si>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</si>
  <si>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</si>
  <si>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r>
      <t xml:space="preserve">52 4 </t>
    </r>
    <r>
      <rPr>
        <b/>
        <sz val="11"/>
        <rFont val="Times New Roman"/>
        <family val="1"/>
        <charset val="204"/>
      </rPr>
      <t>01</t>
    </r>
    <r>
      <rPr>
        <sz val="11"/>
        <rFont val="Times New Roman"/>
        <family val="1"/>
        <charset val="204"/>
      </rPr>
      <t xml:space="preserve"> 16721</t>
    </r>
  </si>
  <si>
    <t>Спорт высших достижений</t>
  </si>
  <si>
    <t>Оценка 2023</t>
  </si>
  <si>
    <t>Оценка исполнения расходов бюджета в 2023 году по ГРБС "Контрольно-счетная палата Клетнянского муниципального района"</t>
  </si>
  <si>
    <t>Оценка исполнения расходов бюджета в 2023 году по ГРБС "Клетнянский районный Совет народных депутатов"</t>
  </si>
  <si>
    <t>Оценка исполнения расходов бюджета в 2023 году по ГРБС "Финансовое управление администрации Клетнянского района"</t>
  </si>
  <si>
    <t>Оценка исполнения расходов бюджета в 2023 году по ГРБС "Управление образования администрации Клетнянского района"</t>
  </si>
  <si>
    <t>Оценка исполнения расходов бюджета в 2023 году по ГРБС "Администрация Клетнянского района"</t>
  </si>
  <si>
    <t>1103</t>
  </si>
  <si>
    <t xml:space="preserve">Оценка ожидаемого исполнения  бюджета Клетнянского муниципального района Брянской области за 2023 год </t>
  </si>
  <si>
    <t>тел. 91831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</si>
</sst>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2"/>
      <name val="Times New Roman"/>
      <family val="1"/>
      <charset val="204"/>
    </font>
    <font>
      <sz val="12"/>
      <name val="Times New Roman"/>
      <family val="1"/>
      <charset val="204"/>
    </font>
    <font>
      <i/>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sz val="10"/>
      <name val="Times New Roman"/>
      <family val="1"/>
      <charset val="204"/>
    </font>
    <font>
      <sz val="8"/>
      <color theme="1"/>
      <name val="Calibri"/>
      <family val="2"/>
      <scheme val="minor"/>
    </font>
    <font>
      <sz val="8"/>
      <name val="Times New Roman"/>
      <family val="1"/>
      <charset val="204"/>
    </font>
    <font>
      <i/>
      <sz val="8"/>
      <name val="Times New Roman"/>
      <family val="1"/>
      <charset val="204"/>
    </font>
    <font>
      <b/>
      <sz val="8"/>
      <name val="Times New Roman"/>
      <family val="1"/>
      <charset val="204"/>
    </font>
    <font>
      <b/>
      <i/>
      <sz val="8"/>
      <name val="Times New Roman"/>
      <family val="1"/>
      <charset val="204"/>
    </font>
    <font>
      <i/>
      <sz val="10"/>
      <name val="Segoe UI"/>
      <family val="2"/>
      <charset val="204"/>
    </font>
    <font>
      <sz val="9"/>
      <name val="Times New Roman"/>
      <family val="1"/>
      <charset val="204"/>
    </font>
    <font>
      <i/>
      <sz val="11"/>
      <name val="Times New Roman"/>
      <family val="1"/>
      <charset val="204"/>
    </font>
    <font>
      <b/>
      <u/>
      <sz val="11"/>
      <name val="Times New Roman"/>
      <family val="1"/>
      <charset val="204"/>
    </font>
    <font>
      <u/>
      <sz val="11"/>
      <name val="Times New Roman"/>
      <family val="1"/>
      <charset val="204"/>
    </font>
    <font>
      <b/>
      <i/>
      <sz val="11"/>
      <name val="Times New Roman"/>
      <family val="1"/>
      <charset val="204"/>
    </font>
    <font>
      <sz val="11"/>
      <color theme="1"/>
      <name val="Times New Roman"/>
      <family val="1"/>
      <charset val="204"/>
    </font>
    <font>
      <sz val="11"/>
      <color rgb="FF000000"/>
      <name val="Times New Roman"/>
      <family val="1"/>
      <charset val="204"/>
    </font>
    <font>
      <b/>
      <sz val="10"/>
      <name val="Times New Roman"/>
      <family val="1"/>
      <charset val="204"/>
    </font>
    <font>
      <b/>
      <u/>
      <sz val="10"/>
      <name val="Times New Roman"/>
      <family val="1"/>
      <charset val="204"/>
    </font>
    <font>
      <u/>
      <sz val="10"/>
      <name val="Times New Roman"/>
      <family val="1"/>
      <charset val="204"/>
    </font>
    <font>
      <sz val="8"/>
      <color rgb="FF000000"/>
      <name val="Arial"/>
      <family val="2"/>
      <charset val="204"/>
    </font>
    <font>
      <sz val="1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rgb="FFDDDDDD"/>
        <bgColor indexed="64"/>
      </patternFill>
    </fill>
    <fill>
      <patternFill patternType="solid">
        <fgColor indexed="6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25" fillId="0" borderId="11">
      <alignment horizontal="left" wrapText="1" indent="2"/>
    </xf>
    <xf numFmtId="49" fontId="25" fillId="0" borderId="4">
      <alignment horizontal="center"/>
    </xf>
    <xf numFmtId="0" fontId="26" fillId="0" borderId="0"/>
  </cellStyleXfs>
  <cellXfs count="160">
    <xf numFmtId="0" fontId="0" fillId="0" borderId="0" xfId="0"/>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NumberFormat="1" applyFont="1" applyBorder="1" applyAlignment="1">
      <alignment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4" fontId="6" fillId="0" borderId="1" xfId="0" applyNumberFormat="1" applyFont="1" applyFill="1" applyBorder="1" applyAlignment="1">
      <alignment vertical="top" wrapText="1"/>
    </xf>
    <xf numFmtId="4" fontId="7" fillId="0" borderId="1" xfId="0" applyNumberFormat="1" applyFont="1" applyFill="1" applyBorder="1" applyAlignment="1">
      <alignment vertical="top"/>
    </xf>
    <xf numFmtId="4" fontId="6" fillId="0" borderId="1" xfId="0" applyNumberFormat="1" applyFont="1" applyFill="1" applyBorder="1" applyAlignment="1">
      <alignment vertical="top"/>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3" fillId="0" borderId="0" xfId="0" applyFont="1" applyFill="1" applyBorder="1" applyAlignment="1">
      <alignment horizontal="right" vertical="top"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49" fontId="7"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2" fillId="0" borderId="0" xfId="0" applyNumberFormat="1" applyFont="1" applyFill="1" applyBorder="1" applyAlignment="1">
      <alignment vertical="top" wrapText="1"/>
    </xf>
    <xf numFmtId="0" fontId="2" fillId="2" borderId="1" xfId="0" applyFont="1" applyFill="1" applyBorder="1" applyAlignment="1">
      <alignment horizontal="center" vertical="top" wrapText="1"/>
    </xf>
    <xf numFmtId="4" fontId="7" fillId="3" borderId="1" xfId="0" applyNumberFormat="1" applyFont="1" applyFill="1" applyBorder="1" applyAlignment="1">
      <alignment vertical="top"/>
    </xf>
    <xf numFmtId="0" fontId="7" fillId="3" borderId="1" xfId="0" applyFont="1" applyFill="1" applyBorder="1" applyAlignment="1">
      <alignment vertical="top" wrapText="1"/>
    </xf>
    <xf numFmtId="4" fontId="7" fillId="3"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0" fontId="7" fillId="3"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 fontId="10"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Fill="1" applyBorder="1" applyAlignment="1">
      <alignment vertical="top" wrapText="1"/>
    </xf>
    <xf numFmtId="0" fontId="13" fillId="0" borderId="0" xfId="0" applyFont="1" applyFill="1" applyBorder="1" applyAlignment="1">
      <alignment vertical="top" wrapText="1"/>
    </xf>
    <xf numFmtId="4" fontId="12" fillId="0" borderId="0" xfId="0" applyNumberFormat="1" applyFont="1" applyFill="1" applyBorder="1" applyAlignment="1">
      <alignment vertical="top"/>
    </xf>
    <xf numFmtId="4" fontId="10" fillId="0" borderId="0" xfId="0" applyNumberFormat="1" applyFont="1" applyFill="1" applyBorder="1" applyAlignment="1">
      <alignment vertical="top"/>
    </xf>
    <xf numFmtId="4" fontId="12" fillId="0" borderId="0" xfId="0" applyNumberFormat="1" applyFont="1" applyFill="1" applyBorder="1" applyAlignment="1">
      <alignment vertical="top" wrapText="1"/>
    </xf>
    <xf numFmtId="0" fontId="6" fillId="0" borderId="1" xfId="0" applyFont="1" applyFill="1" applyBorder="1" applyAlignment="1">
      <alignment vertical="top"/>
    </xf>
    <xf numFmtId="0" fontId="14" fillId="0" borderId="0" xfId="0" applyFont="1" applyFill="1" applyBorder="1" applyAlignment="1">
      <alignment vertical="center" wrapText="1"/>
    </xf>
    <xf numFmtId="0" fontId="8" fillId="0" borderId="1" xfId="0" applyFont="1" applyFill="1" applyBorder="1" applyAlignment="1">
      <alignment horizontal="left" vertical="top" wrapText="1"/>
    </xf>
    <xf numFmtId="0" fontId="6" fillId="0" borderId="0" xfId="0" applyFont="1" applyFill="1" applyAlignment="1">
      <alignment vertical="top"/>
    </xf>
    <xf numFmtId="0" fontId="6" fillId="0" borderId="0" xfId="0" applyFont="1" applyFill="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xf>
    <xf numFmtId="3" fontId="6" fillId="0" borderId="0" xfId="0" applyNumberFormat="1" applyFont="1" applyFill="1" applyAlignment="1">
      <alignment horizontal="center" vertical="top"/>
    </xf>
    <xf numFmtId="49" fontId="6" fillId="0" borderId="0" xfId="0" applyNumberFormat="1" applyFont="1" applyFill="1" applyBorder="1" applyAlignment="1">
      <alignment horizontal="center" vertical="top"/>
    </xf>
    <xf numFmtId="4" fontId="16" fillId="0" borderId="0" xfId="0" applyNumberFormat="1" applyFont="1" applyFill="1" applyAlignment="1">
      <alignment horizontal="center" vertical="top"/>
    </xf>
    <xf numFmtId="49" fontId="6" fillId="0" borderId="0" xfId="0" applyNumberFormat="1" applyFont="1" applyFill="1" applyAlignment="1">
      <alignment vertical="top"/>
    </xf>
    <xf numFmtId="0" fontId="15" fillId="0" borderId="3"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1" xfId="0" applyNumberFormat="1" applyFont="1" applyFill="1" applyBorder="1" applyAlignment="1">
      <alignment horizontal="center" vertical="top"/>
    </xf>
    <xf numFmtId="49" fontId="15" fillId="0" borderId="1"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17"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0" fontId="7" fillId="0" borderId="4" xfId="0" applyFont="1" applyFill="1" applyBorder="1" applyAlignment="1">
      <alignment vertical="top" wrapText="1"/>
    </xf>
    <xf numFmtId="4" fontId="17" fillId="0" borderId="1" xfId="0" applyNumberFormat="1" applyFont="1" applyFill="1" applyBorder="1" applyAlignment="1">
      <alignment horizontal="right" vertical="top" wrapTex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center" vertical="top"/>
    </xf>
    <xf numFmtId="4" fontId="17" fillId="0" borderId="1" xfId="0" applyNumberFormat="1" applyFont="1" applyFill="1" applyBorder="1" applyAlignment="1">
      <alignment vertical="top"/>
    </xf>
    <xf numFmtId="0" fontId="17" fillId="0" borderId="0" xfId="0" applyFont="1" applyFill="1" applyAlignment="1">
      <alignmen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xf>
    <xf numFmtId="0" fontId="7" fillId="0" borderId="0" xfId="0" applyFont="1" applyFill="1" applyAlignment="1">
      <alignment vertical="top"/>
    </xf>
    <xf numFmtId="0" fontId="6" fillId="0" borderId="4" xfId="0" applyFont="1" applyFill="1" applyBorder="1" applyAlignment="1">
      <alignment horizontal="left" vertical="top" wrapText="1"/>
    </xf>
    <xf numFmtId="0" fontId="6" fillId="0" borderId="3" xfId="0" applyFont="1" applyFill="1" applyBorder="1" applyAlignment="1">
      <alignment vertical="top" wrapText="1"/>
    </xf>
    <xf numFmtId="0" fontId="6" fillId="0" borderId="5" xfId="0" applyFont="1" applyFill="1" applyBorder="1" applyAlignment="1">
      <alignment vertical="top" wrapText="1"/>
    </xf>
    <xf numFmtId="0" fontId="6" fillId="0" borderId="5" xfId="0" applyFont="1" applyFill="1" applyBorder="1" applyAlignment="1">
      <alignment horizontal="left" vertical="top" wrapText="1"/>
    </xf>
    <xf numFmtId="0" fontId="7" fillId="0" borderId="1" xfId="0" applyFont="1" applyFill="1" applyBorder="1" applyAlignment="1">
      <alignment vertical="top" wrapText="1"/>
    </xf>
    <xf numFmtId="0" fontId="7" fillId="0" borderId="0" xfId="0" applyFont="1" applyFill="1" applyBorder="1" applyAlignment="1">
      <alignment vertical="top"/>
    </xf>
    <xf numFmtId="0" fontId="17" fillId="0" borderId="1" xfId="0" applyFont="1" applyFill="1" applyBorder="1" applyAlignment="1">
      <alignment vertical="top"/>
    </xf>
    <xf numFmtId="49" fontId="17" fillId="0" borderId="1" xfId="0" applyNumberFormat="1" applyFont="1" applyFill="1" applyBorder="1" applyAlignment="1">
      <alignment horizontal="center" vertical="top" wrapText="1"/>
    </xf>
    <xf numFmtId="0" fontId="7" fillId="0" borderId="1" xfId="0" applyFont="1" applyFill="1" applyBorder="1" applyAlignment="1">
      <alignment vertical="top"/>
    </xf>
    <xf numFmtId="0" fontId="6" fillId="0" borderId="4" xfId="0" applyFont="1" applyFill="1" applyBorder="1" applyAlignment="1">
      <alignment vertical="top" wrapText="1"/>
    </xf>
    <xf numFmtId="0" fontId="17" fillId="0" borderId="4" xfId="0" applyFont="1" applyFill="1" applyBorder="1" applyAlignment="1">
      <alignmen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49" fontId="6" fillId="0" borderId="7" xfId="0" applyNumberFormat="1" applyFont="1" applyFill="1" applyBorder="1" applyAlignment="1">
      <alignment horizontal="center" vertical="top"/>
    </xf>
    <xf numFmtId="49" fontId="6" fillId="0" borderId="7" xfId="0" applyNumberFormat="1" applyFont="1" applyFill="1" applyBorder="1" applyAlignment="1">
      <alignment horizontal="center" vertical="top" wrapText="1"/>
    </xf>
    <xf numFmtId="0" fontId="7" fillId="0" borderId="5" xfId="0" applyFont="1" applyFill="1" applyBorder="1" applyAlignment="1">
      <alignment vertical="top" wrapText="1"/>
    </xf>
    <xf numFmtId="0" fontId="17" fillId="0" borderId="5" xfId="0" applyFont="1" applyFill="1" applyBorder="1" applyAlignment="1">
      <alignment vertical="top" wrapText="1"/>
    </xf>
    <xf numFmtId="0" fontId="19" fillId="0" borderId="0" xfId="0" applyFont="1" applyFill="1" applyAlignment="1">
      <alignment vertical="top"/>
    </xf>
    <xf numFmtId="0" fontId="17" fillId="0" borderId="1" xfId="0" applyFont="1" applyFill="1" applyBorder="1" applyAlignment="1">
      <alignment horizontal="center" vertical="top" wrapText="1"/>
    </xf>
    <xf numFmtId="0" fontId="17" fillId="0" borderId="4" xfId="0" applyFont="1" applyFill="1" applyBorder="1" applyAlignment="1">
      <alignment horizontal="left" vertical="top" wrapText="1"/>
    </xf>
    <xf numFmtId="49" fontId="6" fillId="0" borderId="5" xfId="0" applyNumberFormat="1" applyFont="1" applyFill="1" applyBorder="1" applyAlignment="1">
      <alignment horizontal="center" vertical="top"/>
    </xf>
    <xf numFmtId="0" fontId="6" fillId="0" borderId="0" xfId="0" applyFont="1" applyFill="1" applyAlignment="1">
      <alignment horizontal="center" vertical="top"/>
    </xf>
    <xf numFmtId="49" fontId="17" fillId="0" borderId="5" xfId="0" applyNumberFormat="1" applyFont="1" applyFill="1" applyBorder="1" applyAlignment="1">
      <alignment horizontal="center" vertical="top" wrapText="1"/>
    </xf>
    <xf numFmtId="4" fontId="17" fillId="0" borderId="1" xfId="0" applyNumberFormat="1" applyFont="1" applyFill="1" applyBorder="1" applyAlignment="1">
      <alignment vertical="top" wrapText="1"/>
    </xf>
    <xf numFmtId="4" fontId="7" fillId="0" borderId="1" xfId="0" applyNumberFormat="1" applyFont="1" applyFill="1" applyBorder="1" applyAlignment="1">
      <alignment horizontal="right" vertical="top" wrapText="1"/>
    </xf>
    <xf numFmtId="0" fontId="7" fillId="0" borderId="1" xfId="0" applyFont="1" applyFill="1" applyBorder="1" applyAlignment="1">
      <alignment horizontal="left" vertical="top"/>
    </xf>
    <xf numFmtId="0" fontId="6" fillId="0" borderId="0" xfId="0" applyFont="1" applyFill="1" applyBorder="1" applyAlignment="1">
      <alignment horizontal="left" vertical="top" wrapText="1"/>
    </xf>
    <xf numFmtId="0" fontId="20" fillId="0" borderId="0" xfId="0" applyFont="1"/>
    <xf numFmtId="0" fontId="20" fillId="0" borderId="0" xfId="0" applyFont="1" applyAlignment="1">
      <alignment horizontal="left"/>
    </xf>
    <xf numFmtId="0" fontId="2"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top"/>
    </xf>
    <xf numFmtId="3" fontId="2" fillId="4" borderId="1" xfId="0" applyNumberFormat="1" applyFont="1" applyFill="1" applyBorder="1" applyAlignment="1">
      <alignment horizontal="right" vertical="top"/>
    </xf>
    <xf numFmtId="3" fontId="2" fillId="0" borderId="1" xfId="0" applyNumberFormat="1" applyFont="1" applyFill="1" applyBorder="1" applyAlignment="1">
      <alignment vertical="top"/>
    </xf>
    <xf numFmtId="3" fontId="2"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wrapText="1"/>
    </xf>
    <xf numFmtId="3" fontId="2" fillId="0" borderId="1" xfId="0" applyNumberFormat="1" applyFont="1" applyFill="1" applyBorder="1" applyAlignment="1">
      <alignment horizontal="right" vertical="top"/>
    </xf>
    <xf numFmtId="49" fontId="7" fillId="0" borderId="4" xfId="0" applyNumberFormat="1" applyFont="1" applyFill="1" applyBorder="1" applyAlignment="1">
      <alignment vertical="top" wrapText="1"/>
    </xf>
    <xf numFmtId="49" fontId="6" fillId="0" borderId="4" xfId="0" applyNumberFormat="1" applyFont="1" applyFill="1" applyBorder="1" applyAlignment="1">
      <alignment horizontal="center" vertical="top" wrapText="1"/>
    </xf>
    <xf numFmtId="0" fontId="21" fillId="0" borderId="4" xfId="0" applyFont="1" applyFill="1" applyBorder="1" applyAlignment="1">
      <alignment horizontal="left" vertical="top" wrapText="1"/>
    </xf>
    <xf numFmtId="0" fontId="21" fillId="0" borderId="4" xfId="0" applyFont="1" applyFill="1" applyBorder="1" applyAlignment="1">
      <alignment horizontal="center" vertical="top" wrapText="1"/>
    </xf>
    <xf numFmtId="4" fontId="6" fillId="0" borderId="4" xfId="0" applyNumberFormat="1" applyFont="1" applyFill="1" applyBorder="1" applyAlignment="1">
      <alignment horizontal="right" vertical="top" wrapText="1"/>
    </xf>
    <xf numFmtId="49" fontId="18" fillId="0" borderId="1" xfId="0" applyNumberFormat="1" applyFont="1" applyFill="1" applyBorder="1" applyAlignment="1">
      <alignment horizontal="center" vertical="top" wrapText="1"/>
    </xf>
    <xf numFmtId="0" fontId="7" fillId="0" borderId="6" xfId="0" applyFont="1" applyFill="1" applyBorder="1" applyAlignment="1">
      <alignment vertical="top" wrapText="1"/>
    </xf>
    <xf numFmtId="0" fontId="7" fillId="0" borderId="7" xfId="0" applyFont="1" applyFill="1" applyBorder="1" applyAlignment="1">
      <alignment horizontal="left" vertical="top" wrapText="1"/>
    </xf>
    <xf numFmtId="0" fontId="7" fillId="0" borderId="7" xfId="0" applyFont="1" applyFill="1" applyBorder="1" applyAlignment="1">
      <alignment vertical="top"/>
    </xf>
    <xf numFmtId="49" fontId="7" fillId="0" borderId="7"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xf>
    <xf numFmtId="4" fontId="7" fillId="0" borderId="7" xfId="0" applyNumberFormat="1" applyFont="1" applyFill="1" applyBorder="1" applyAlignment="1">
      <alignment vertical="top"/>
    </xf>
    <xf numFmtId="0" fontId="6" fillId="0" borderId="9" xfId="0" applyFont="1" applyFill="1" applyBorder="1" applyAlignment="1">
      <alignment horizontal="left" vertical="top" wrapText="1"/>
    </xf>
    <xf numFmtId="49"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xf>
    <xf numFmtId="49" fontId="7" fillId="0" borderId="4" xfId="0" applyNumberFormat="1" applyFont="1" applyFill="1" applyBorder="1" applyAlignment="1">
      <alignment horizontal="center" vertical="top"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5" fillId="0" borderId="0" xfId="0" applyFont="1" applyFill="1" applyAlignment="1">
      <alignment vertical="top"/>
    </xf>
    <xf numFmtId="49" fontId="6" fillId="0" borderId="8" xfId="0" applyNumberFormat="1" applyFont="1" applyFill="1" applyBorder="1" applyAlignment="1">
      <alignment horizontal="center" vertical="top" wrapText="1"/>
    </xf>
    <xf numFmtId="0" fontId="7" fillId="0" borderId="10" xfId="0" applyFont="1" applyFill="1" applyBorder="1" applyAlignment="1">
      <alignment horizontal="left" vertical="top" wrapText="1"/>
    </xf>
    <xf numFmtId="0" fontId="6" fillId="0" borderId="1" xfId="0" applyFont="1" applyFill="1" applyBorder="1" applyAlignment="1">
      <alignment horizontal="center" vertical="center" wrapText="1"/>
    </xf>
    <xf numFmtId="49" fontId="6" fillId="0" borderId="0" xfId="0" applyNumberFormat="1" applyFont="1" applyFill="1" applyAlignment="1">
      <alignment horizontal="center" vertical="top"/>
    </xf>
    <xf numFmtId="0" fontId="0" fillId="0" borderId="0" xfId="0" applyFont="1"/>
    <xf numFmtId="3" fontId="2" fillId="0" borderId="0" xfId="0" applyNumberFormat="1" applyFont="1" applyFill="1" applyBorder="1" applyAlignment="1">
      <alignment vertical="top" wrapText="1"/>
    </xf>
    <xf numFmtId="49" fontId="8" fillId="0" borderId="1" xfId="0" applyNumberFormat="1" applyFont="1" applyFill="1" applyBorder="1" applyAlignment="1">
      <alignment horizontal="center" vertical="top" wrapText="1"/>
    </xf>
    <xf numFmtId="49" fontId="23" fillId="0" borderId="1" xfId="0" applyNumberFormat="1" applyFont="1" applyFill="1" applyBorder="1" applyAlignment="1">
      <alignment horizontal="center" vertical="top"/>
    </xf>
    <xf numFmtId="0" fontId="8" fillId="0" borderId="4" xfId="0" applyFont="1" applyFill="1" applyBorder="1" applyAlignment="1">
      <alignment horizontal="left" vertical="top" wrapText="1"/>
    </xf>
    <xf numFmtId="0" fontId="6" fillId="0" borderId="4" xfId="0" applyFont="1" applyFill="1" applyBorder="1" applyAlignment="1">
      <alignment horizontal="center" vertical="top" wrapText="1"/>
    </xf>
    <xf numFmtId="49" fontId="22" fillId="0" borderId="1" xfId="0" applyNumberFormat="1" applyFont="1" applyFill="1" applyBorder="1" applyAlignment="1">
      <alignment horizontal="center" vertical="top" wrapText="1"/>
    </xf>
    <xf numFmtId="0" fontId="6" fillId="0" borderId="3" xfId="0" applyFont="1" applyFill="1" applyBorder="1" applyAlignment="1">
      <alignment horizontal="left" vertical="top" wrapText="1"/>
    </xf>
    <xf numFmtId="49" fontId="8" fillId="0" borderId="1" xfId="0" applyNumberFormat="1" applyFont="1" applyFill="1" applyBorder="1" applyAlignment="1">
      <alignment horizontal="center" vertical="top"/>
    </xf>
    <xf numFmtId="49" fontId="24" fillId="0" borderId="1"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top"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left" vertical="top"/>
    </xf>
    <xf numFmtId="0" fontId="17" fillId="0" borderId="1" xfId="0" applyFont="1" applyFill="1" applyBorder="1" applyAlignment="1">
      <alignment horizontal="left" vertical="center" wrapText="1"/>
    </xf>
    <xf numFmtId="49" fontId="23" fillId="0" borderId="1" xfId="0" applyNumberFormat="1" applyFont="1" applyFill="1" applyBorder="1" applyAlignment="1">
      <alignment horizontal="center" vertical="top" wrapText="1"/>
    </xf>
    <xf numFmtId="49" fontId="17" fillId="0" borderId="4" xfId="0" applyNumberFormat="1" applyFont="1" applyFill="1" applyBorder="1" applyAlignment="1">
      <alignment horizontal="center" vertical="top" wrapText="1"/>
    </xf>
    <xf numFmtId="0" fontId="7" fillId="0" borderId="1" xfId="0" applyFont="1" applyFill="1" applyBorder="1" applyAlignment="1">
      <alignment horizontal="left" vertical="center" wrapText="1"/>
    </xf>
    <xf numFmtId="0" fontId="21" fillId="0" borderId="0" xfId="0" applyFont="1" applyFill="1" applyBorder="1" applyAlignment="1">
      <alignment horizontal="left" vertical="top" wrapText="1"/>
    </xf>
    <xf numFmtId="49" fontId="7" fillId="0" borderId="10" xfId="0" applyNumberFormat="1" applyFont="1" applyFill="1" applyBorder="1" applyAlignment="1">
      <alignment horizontal="center" vertical="top"/>
    </xf>
    <xf numFmtId="4" fontId="7" fillId="0" borderId="10" xfId="0" applyNumberFormat="1" applyFont="1" applyFill="1" applyBorder="1" applyAlignment="1">
      <alignment horizontal="right" vertical="top"/>
    </xf>
    <xf numFmtId="49" fontId="8" fillId="0" borderId="10" xfId="0" applyNumberFormat="1" applyFont="1" applyFill="1" applyBorder="1" applyAlignment="1">
      <alignment horizontal="center" vertical="top" wrapText="1"/>
    </xf>
    <xf numFmtId="4" fontId="6" fillId="0" borderId="0" xfId="0" applyNumberFormat="1" applyFont="1" applyFill="1" applyAlignment="1">
      <alignment vertical="top"/>
    </xf>
    <xf numFmtId="3" fontId="12" fillId="0" borderId="0" xfId="0" applyNumberFormat="1" applyFont="1" applyFill="1" applyBorder="1" applyAlignment="1">
      <alignment vertical="top" wrapText="1"/>
    </xf>
    <xf numFmtId="3" fontId="7" fillId="3" borderId="1" xfId="0" applyNumberFormat="1" applyFont="1" applyFill="1" applyBorder="1" applyAlignment="1">
      <alignment vertical="top"/>
    </xf>
    <xf numFmtId="0" fontId="1" fillId="0" borderId="0" xfId="0" applyFont="1" applyFill="1" applyBorder="1" applyAlignment="1">
      <alignment horizontal="center" vertical="top" wrapText="1"/>
    </xf>
    <xf numFmtId="0" fontId="0" fillId="0" borderId="0" xfId="0" applyAlignment="1">
      <alignment vertical="top" wrapText="1"/>
    </xf>
    <xf numFmtId="0" fontId="7" fillId="3" borderId="1" xfId="0" applyFont="1" applyFill="1" applyBorder="1" applyAlignment="1">
      <alignment horizontal="left" vertical="top" wrapText="1"/>
    </xf>
    <xf numFmtId="0" fontId="7" fillId="0" borderId="0" xfId="0" applyFont="1" applyFill="1" applyAlignment="1">
      <alignment horizontal="center" vertical="top" wrapText="1"/>
    </xf>
    <xf numFmtId="0" fontId="6" fillId="0" borderId="0" xfId="0" applyFont="1" applyFill="1" applyBorder="1" applyAlignment="1">
      <alignment horizontal="left"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75"/>
  <sheetViews>
    <sheetView tabSelected="1" workbookViewId="0">
      <selection activeCell="C57" sqref="C1:C1048576"/>
    </sheetView>
  </sheetViews>
  <sheetFormatPr defaultRowHeight="15.75" x14ac:dyDescent="0.25"/>
  <cols>
    <col min="1" max="1" width="21.7109375" style="12" customWidth="1"/>
    <col min="2" max="2" width="61.5703125" style="12" customWidth="1"/>
    <col min="3" max="3" width="15.5703125" style="12" customWidth="1"/>
    <col min="4" max="4" width="8.7109375" style="27" customWidth="1"/>
    <col min="5" max="5" width="11.42578125" style="27" customWidth="1"/>
    <col min="6" max="6" width="12.140625" style="27" customWidth="1"/>
    <col min="7" max="7" width="17.5703125" style="12" customWidth="1"/>
    <col min="8" max="8" width="17" style="12" customWidth="1"/>
    <col min="9" max="16384" width="9.140625" style="12"/>
  </cols>
  <sheetData>
    <row r="1" spans="1:6" ht="39" customHeight="1" x14ac:dyDescent="0.25">
      <c r="A1" s="155" t="s">
        <v>401</v>
      </c>
      <c r="B1" s="156"/>
      <c r="C1" s="156"/>
      <c r="D1" s="26"/>
    </row>
    <row r="2" spans="1:6" ht="15.75" customHeight="1" x14ac:dyDescent="0.25">
      <c r="B2" s="13"/>
      <c r="C2" s="14" t="s">
        <v>25</v>
      </c>
      <c r="D2" s="28"/>
    </row>
    <row r="3" spans="1:6" ht="50.25" customHeight="1" x14ac:dyDescent="0.25">
      <c r="A3" s="20" t="s">
        <v>26</v>
      </c>
      <c r="B3" s="20" t="s">
        <v>27</v>
      </c>
      <c r="C3" s="20" t="s">
        <v>106</v>
      </c>
      <c r="D3" s="29"/>
    </row>
    <row r="4" spans="1:6" ht="21.75" customHeight="1" x14ac:dyDescent="0.25">
      <c r="A4" s="1" t="s">
        <v>28</v>
      </c>
      <c r="B4" s="2" t="s">
        <v>29</v>
      </c>
      <c r="C4" s="9">
        <f>SUM(C5:C15)</f>
        <v>95818100</v>
      </c>
      <c r="D4" s="30"/>
    </row>
    <row r="5" spans="1:6" s="13" customFormat="1" ht="21.75" customHeight="1" x14ac:dyDescent="0.25">
      <c r="A5" s="3" t="s">
        <v>66</v>
      </c>
      <c r="B5" s="4" t="s">
        <v>67</v>
      </c>
      <c r="C5" s="9">
        <v>78706300</v>
      </c>
      <c r="D5" s="30"/>
      <c r="E5" s="31"/>
      <c r="F5" s="31"/>
    </row>
    <row r="6" spans="1:6" ht="33.75" customHeight="1" x14ac:dyDescent="0.25">
      <c r="A6" s="3" t="s">
        <v>30</v>
      </c>
      <c r="B6" s="5" t="s">
        <v>68</v>
      </c>
      <c r="C6" s="9">
        <v>8500000</v>
      </c>
      <c r="D6" s="30"/>
    </row>
    <row r="7" spans="1:6" s="15" customFormat="1" ht="21.75" customHeight="1" x14ac:dyDescent="0.25">
      <c r="A7" s="3" t="s">
        <v>69</v>
      </c>
      <c r="B7" s="4" t="s">
        <v>31</v>
      </c>
      <c r="C7" s="9">
        <f>-76400+181700+3100000</f>
        <v>3205300</v>
      </c>
      <c r="D7" s="30"/>
      <c r="E7" s="32"/>
      <c r="F7" s="32"/>
    </row>
    <row r="8" spans="1:6" s="16" customFormat="1" ht="21.75" hidden="1" customHeight="1" x14ac:dyDescent="0.25">
      <c r="A8" s="1" t="s">
        <v>32</v>
      </c>
      <c r="B8" s="2" t="s">
        <v>70</v>
      </c>
      <c r="C8" s="9"/>
      <c r="D8" s="30"/>
      <c r="E8" s="33"/>
      <c r="F8" s="33"/>
    </row>
    <row r="9" spans="1:6" s="15" customFormat="1" ht="21.75" customHeight="1" x14ac:dyDescent="0.25">
      <c r="A9" s="3" t="s">
        <v>33</v>
      </c>
      <c r="B9" s="4" t="s">
        <v>71</v>
      </c>
      <c r="C9" s="9">
        <v>1950000</v>
      </c>
      <c r="D9" s="30"/>
      <c r="E9" s="32"/>
      <c r="F9" s="32"/>
    </row>
    <row r="10" spans="1:6" ht="35.25" hidden="1" customHeight="1" x14ac:dyDescent="0.25">
      <c r="A10" s="3" t="s">
        <v>34</v>
      </c>
      <c r="B10" s="5" t="s">
        <v>35</v>
      </c>
      <c r="C10" s="9"/>
      <c r="D10" s="30"/>
    </row>
    <row r="11" spans="1:6" ht="45.75" customHeight="1" x14ac:dyDescent="0.25">
      <c r="A11" s="3" t="s">
        <v>72</v>
      </c>
      <c r="B11" s="4" t="s">
        <v>73</v>
      </c>
      <c r="C11" s="9">
        <f>1515200+129100+7200</f>
        <v>1651500</v>
      </c>
      <c r="D11" s="30"/>
    </row>
    <row r="12" spans="1:6" ht="18.75" customHeight="1" x14ac:dyDescent="0.25">
      <c r="A12" s="3" t="s">
        <v>36</v>
      </c>
      <c r="B12" s="4" t="s">
        <v>74</v>
      </c>
      <c r="C12" s="9">
        <v>58500</v>
      </c>
      <c r="D12" s="30"/>
    </row>
    <row r="13" spans="1:6" ht="32.25" customHeight="1" x14ac:dyDescent="0.25">
      <c r="A13" s="6" t="s">
        <v>37</v>
      </c>
      <c r="B13" s="2" t="s">
        <v>38</v>
      </c>
      <c r="C13" s="9">
        <v>281600</v>
      </c>
      <c r="D13" s="30"/>
    </row>
    <row r="14" spans="1:6" ht="30" customHeight="1" x14ac:dyDescent="0.25">
      <c r="A14" s="3" t="s">
        <v>39</v>
      </c>
      <c r="B14" s="4" t="s">
        <v>75</v>
      </c>
      <c r="C14" s="9">
        <f>46800+688100</f>
        <v>734900</v>
      </c>
      <c r="D14" s="30"/>
    </row>
    <row r="15" spans="1:6" ht="18" customHeight="1" x14ac:dyDescent="0.25">
      <c r="A15" s="3" t="s">
        <v>40</v>
      </c>
      <c r="B15" s="4" t="s">
        <v>76</v>
      </c>
      <c r="C15" s="9">
        <f>730000</f>
        <v>730000</v>
      </c>
      <c r="D15" s="30"/>
    </row>
    <row r="16" spans="1:6" ht="18" hidden="1" customHeight="1" x14ac:dyDescent="0.25">
      <c r="A16" s="3" t="s">
        <v>360</v>
      </c>
      <c r="B16" s="4" t="s">
        <v>361</v>
      </c>
      <c r="C16" s="9"/>
      <c r="D16" s="30"/>
    </row>
    <row r="17" spans="1:8" ht="18" customHeight="1" x14ac:dyDescent="0.25">
      <c r="A17" s="1" t="s">
        <v>41</v>
      </c>
      <c r="B17" s="2" t="s">
        <v>42</v>
      </c>
      <c r="C17" s="9">
        <f>SUM(C18:C23)</f>
        <v>263121370</v>
      </c>
      <c r="D17" s="30"/>
    </row>
    <row r="18" spans="1:8" ht="31.5" customHeight="1" x14ac:dyDescent="0.25">
      <c r="A18" s="1" t="s">
        <v>267</v>
      </c>
      <c r="B18" s="2" t="s">
        <v>43</v>
      </c>
      <c r="C18" s="9">
        <v>73707640</v>
      </c>
      <c r="D18" s="30"/>
    </row>
    <row r="19" spans="1:8" ht="33" customHeight="1" x14ac:dyDescent="0.25">
      <c r="A19" s="1" t="s">
        <v>268</v>
      </c>
      <c r="B19" s="2" t="s">
        <v>77</v>
      </c>
      <c r="C19" s="9">
        <v>29559500</v>
      </c>
      <c r="D19" s="30"/>
    </row>
    <row r="20" spans="1:8" ht="32.25" customHeight="1" x14ac:dyDescent="0.25">
      <c r="A20" s="1" t="s">
        <v>269</v>
      </c>
      <c r="B20" s="2" t="s">
        <v>44</v>
      </c>
      <c r="C20" s="9">
        <v>144571400</v>
      </c>
      <c r="D20" s="30"/>
    </row>
    <row r="21" spans="1:8" ht="19.5" customHeight="1" x14ac:dyDescent="0.25">
      <c r="A21" s="1" t="s">
        <v>270</v>
      </c>
      <c r="B21" s="2" t="s">
        <v>8</v>
      </c>
      <c r="C21" s="9">
        <v>15637930</v>
      </c>
      <c r="D21" s="30"/>
    </row>
    <row r="22" spans="1:8" ht="19.5" hidden="1" customHeight="1" x14ac:dyDescent="0.25">
      <c r="A22" s="1" t="s">
        <v>109</v>
      </c>
      <c r="B22" s="2" t="s">
        <v>110</v>
      </c>
      <c r="C22" s="9"/>
      <c r="D22" s="30"/>
    </row>
    <row r="23" spans="1:8" s="38" customFormat="1" ht="39.75" customHeight="1" x14ac:dyDescent="0.25">
      <c r="A23" s="1" t="s">
        <v>111</v>
      </c>
      <c r="B23" s="39" t="s">
        <v>112</v>
      </c>
      <c r="C23" s="97">
        <v>-355100</v>
      </c>
    </row>
    <row r="24" spans="1:8" s="13" customFormat="1" ht="22.5" customHeight="1" x14ac:dyDescent="0.25">
      <c r="A24" s="25" t="s">
        <v>45</v>
      </c>
      <c r="B24" s="22"/>
      <c r="C24" s="23">
        <f>C4+C17</f>
        <v>358939470</v>
      </c>
      <c r="D24" s="34"/>
      <c r="E24" s="27"/>
      <c r="F24" s="31"/>
    </row>
    <row r="25" spans="1:8" ht="21" customHeight="1" x14ac:dyDescent="0.25">
      <c r="A25" s="18" t="s">
        <v>46</v>
      </c>
      <c r="B25" s="96" t="s">
        <v>47</v>
      </c>
      <c r="C25" s="98">
        <f>C26+C27+C28+C29+C31+C32</f>
        <v>41680240.200000003</v>
      </c>
      <c r="D25" s="34"/>
      <c r="E25" s="31"/>
      <c r="F25" s="31"/>
      <c r="G25" s="13"/>
      <c r="H25" s="13"/>
    </row>
    <row r="26" spans="1:8" ht="46.5" customHeight="1" x14ac:dyDescent="0.25">
      <c r="A26" s="18" t="s">
        <v>78</v>
      </c>
      <c r="B26" s="7" t="s">
        <v>24</v>
      </c>
      <c r="C26" s="104">
        <f>'854'!J6</f>
        <v>392700</v>
      </c>
      <c r="D26" s="35"/>
      <c r="E26" s="31"/>
      <c r="F26" s="31"/>
      <c r="G26" s="13"/>
      <c r="H26" s="13"/>
    </row>
    <row r="27" spans="1:8" ht="50.25" customHeight="1" x14ac:dyDescent="0.25">
      <c r="A27" s="18" t="s">
        <v>79</v>
      </c>
      <c r="B27" s="7" t="s">
        <v>0</v>
      </c>
      <c r="C27" s="104">
        <f>'851'!J6</f>
        <v>28549525.780000001</v>
      </c>
      <c r="D27" s="35"/>
      <c r="E27" s="31"/>
      <c r="F27" s="31"/>
      <c r="G27" s="13"/>
      <c r="H27" s="13"/>
    </row>
    <row r="28" spans="1:8" x14ac:dyDescent="0.25">
      <c r="A28" s="18" t="s">
        <v>80</v>
      </c>
      <c r="B28" s="7" t="s">
        <v>1</v>
      </c>
      <c r="C28" s="104">
        <f>'851'!J69</f>
        <v>1359</v>
      </c>
      <c r="D28" s="35"/>
      <c r="E28" s="31"/>
      <c r="F28" s="31"/>
      <c r="G28" s="13"/>
      <c r="H28" s="13"/>
    </row>
    <row r="29" spans="1:8" ht="33.75" customHeight="1" x14ac:dyDescent="0.25">
      <c r="A29" s="18" t="s">
        <v>81</v>
      </c>
      <c r="B29" s="7" t="s">
        <v>21</v>
      </c>
      <c r="C29" s="104">
        <f>'853'!J6+'857'!J6</f>
        <v>7415355.4199999999</v>
      </c>
      <c r="D29" s="35"/>
      <c r="E29" s="31"/>
      <c r="F29" s="31"/>
      <c r="G29" s="13"/>
      <c r="H29" s="13"/>
    </row>
    <row r="30" spans="1:8" ht="17.25" hidden="1" customHeight="1" x14ac:dyDescent="0.25">
      <c r="A30" s="18" t="s">
        <v>82</v>
      </c>
      <c r="B30" s="8" t="s">
        <v>83</v>
      </c>
      <c r="C30" s="104"/>
      <c r="D30" s="35"/>
      <c r="E30" s="31"/>
      <c r="F30" s="31"/>
      <c r="G30" s="13"/>
      <c r="H30" s="13"/>
    </row>
    <row r="31" spans="1:8" ht="17.25" customHeight="1" x14ac:dyDescent="0.25">
      <c r="A31" s="18" t="s">
        <v>84</v>
      </c>
      <c r="B31" s="7" t="s">
        <v>2</v>
      </c>
      <c r="C31" s="104">
        <f>'853'!J18</f>
        <v>870000</v>
      </c>
      <c r="D31" s="35"/>
      <c r="E31" s="31"/>
      <c r="F31" s="31"/>
      <c r="G31" s="13"/>
      <c r="H31" s="13"/>
    </row>
    <row r="32" spans="1:8" ht="17.25" customHeight="1" x14ac:dyDescent="0.25">
      <c r="A32" s="18" t="s">
        <v>85</v>
      </c>
      <c r="B32" s="7" t="s">
        <v>3</v>
      </c>
      <c r="C32" s="104">
        <f>'851'!J73</f>
        <v>4451300</v>
      </c>
      <c r="D32" s="35"/>
      <c r="E32" s="31"/>
      <c r="F32" s="31"/>
      <c r="G32" s="13"/>
      <c r="H32" s="13"/>
    </row>
    <row r="33" spans="1:8" ht="17.25" customHeight="1" x14ac:dyDescent="0.25">
      <c r="A33" s="18" t="s">
        <v>48</v>
      </c>
      <c r="B33" s="96" t="s">
        <v>49</v>
      </c>
      <c r="C33" s="104">
        <f>C34</f>
        <v>1724233.2</v>
      </c>
      <c r="D33" s="34"/>
      <c r="E33" s="31"/>
      <c r="F33" s="31"/>
      <c r="G33" s="13"/>
      <c r="H33" s="13"/>
    </row>
    <row r="34" spans="1:8" ht="17.25" customHeight="1" x14ac:dyDescent="0.25">
      <c r="A34" s="18" t="s">
        <v>86</v>
      </c>
      <c r="B34" s="2" t="s">
        <v>4</v>
      </c>
      <c r="C34" s="104">
        <f>'851'!J87</f>
        <v>1724233.2</v>
      </c>
      <c r="D34" s="35"/>
      <c r="E34" s="31"/>
      <c r="F34" s="31"/>
      <c r="G34" s="13"/>
      <c r="H34" s="13"/>
    </row>
    <row r="35" spans="1:8" ht="33.75" customHeight="1" x14ac:dyDescent="0.25">
      <c r="A35" s="18" t="s">
        <v>50</v>
      </c>
      <c r="B35" s="96" t="s">
        <v>51</v>
      </c>
      <c r="C35" s="100">
        <f>C36</f>
        <v>3810800</v>
      </c>
      <c r="D35" s="34"/>
      <c r="E35" s="31"/>
      <c r="F35" s="31"/>
      <c r="G35" s="13"/>
      <c r="H35" s="13"/>
    </row>
    <row r="36" spans="1:8" ht="34.5" customHeight="1" x14ac:dyDescent="0.25">
      <c r="A36" s="18" t="s">
        <v>359</v>
      </c>
      <c r="B36" s="74" t="s">
        <v>293</v>
      </c>
      <c r="C36" s="101">
        <f>'851'!J96</f>
        <v>3810800</v>
      </c>
      <c r="D36" s="35"/>
      <c r="E36" s="31"/>
      <c r="F36" s="31"/>
      <c r="G36" s="13"/>
      <c r="H36" s="13"/>
    </row>
    <row r="37" spans="1:8" ht="19.5" customHeight="1" x14ac:dyDescent="0.25">
      <c r="A37" s="18" t="s">
        <v>52</v>
      </c>
      <c r="B37" s="96" t="s">
        <v>53</v>
      </c>
      <c r="C37" s="100">
        <f>SUM(C38:C40)</f>
        <v>13167503.129999999</v>
      </c>
      <c r="D37" s="34"/>
      <c r="E37" s="31"/>
      <c r="F37" s="31"/>
      <c r="G37" s="13"/>
      <c r="H37" s="13"/>
    </row>
    <row r="38" spans="1:8" ht="19.5" customHeight="1" x14ac:dyDescent="0.25">
      <c r="A38" s="18" t="s">
        <v>87</v>
      </c>
      <c r="B38" s="7" t="s">
        <v>5</v>
      </c>
      <c r="C38" s="99">
        <f>'851'!J108</f>
        <v>63871.55</v>
      </c>
      <c r="D38" s="35"/>
      <c r="E38" s="31"/>
      <c r="F38" s="31"/>
      <c r="G38" s="13"/>
      <c r="H38" s="13"/>
    </row>
    <row r="39" spans="1:8" ht="19.5" customHeight="1" x14ac:dyDescent="0.25">
      <c r="A39" s="18" t="s">
        <v>107</v>
      </c>
      <c r="B39" s="7" t="s">
        <v>6</v>
      </c>
      <c r="C39" s="99">
        <f>'851'!J112</f>
        <v>3988819.8</v>
      </c>
      <c r="D39" s="35"/>
      <c r="E39" s="31"/>
      <c r="F39" s="31"/>
      <c r="G39" s="13"/>
      <c r="H39" s="13"/>
    </row>
    <row r="40" spans="1:8" ht="19.5" customHeight="1" x14ac:dyDescent="0.25">
      <c r="A40" s="18" t="s">
        <v>88</v>
      </c>
      <c r="B40" s="7" t="s">
        <v>7</v>
      </c>
      <c r="C40" s="99">
        <f>'851'!J122</f>
        <v>9114811.7799999993</v>
      </c>
      <c r="D40" s="35"/>
      <c r="E40" s="31"/>
      <c r="F40" s="31"/>
      <c r="G40" s="13"/>
      <c r="H40" s="13"/>
    </row>
    <row r="41" spans="1:8" ht="19.5" customHeight="1" x14ac:dyDescent="0.25">
      <c r="A41" s="18" t="s">
        <v>54</v>
      </c>
      <c r="B41" s="96" t="s">
        <v>55</v>
      </c>
      <c r="C41" s="99">
        <f>SUM(C42:C45)</f>
        <v>22986136.310000002</v>
      </c>
      <c r="D41" s="34"/>
      <c r="E41" s="31"/>
      <c r="F41" s="31"/>
      <c r="G41" s="13"/>
      <c r="H41" s="13"/>
    </row>
    <row r="42" spans="1:8" ht="19.5" customHeight="1" x14ac:dyDescent="0.25">
      <c r="A42" s="18" t="s">
        <v>89</v>
      </c>
      <c r="B42" s="8" t="s">
        <v>9</v>
      </c>
      <c r="C42" s="99">
        <f>'851'!J127</f>
        <v>307049.28999999998</v>
      </c>
      <c r="D42" s="35"/>
      <c r="E42" s="31"/>
      <c r="F42" s="31"/>
      <c r="G42" s="13"/>
      <c r="H42" s="13"/>
    </row>
    <row r="43" spans="1:8" ht="19.5" customHeight="1" x14ac:dyDescent="0.25">
      <c r="A43" s="18" t="s">
        <v>90</v>
      </c>
      <c r="B43" s="8" t="s">
        <v>10</v>
      </c>
      <c r="C43" s="99">
        <f>'851'!J137</f>
        <v>687332.31</v>
      </c>
      <c r="D43" s="35"/>
      <c r="E43" s="31"/>
      <c r="F43" s="31"/>
      <c r="G43" s="13"/>
      <c r="H43" s="13"/>
    </row>
    <row r="44" spans="1:8" ht="19.5" customHeight="1" x14ac:dyDescent="0.25">
      <c r="A44" s="18" t="s">
        <v>263</v>
      </c>
      <c r="B44" s="95" t="s">
        <v>182</v>
      </c>
      <c r="C44" s="99">
        <f>'851'!J144</f>
        <v>3917761.86</v>
      </c>
      <c r="D44" s="35"/>
      <c r="E44" s="31"/>
      <c r="F44" s="31"/>
      <c r="G44" s="13"/>
      <c r="H44" s="13"/>
    </row>
    <row r="45" spans="1:8" ht="19.5" customHeight="1" x14ac:dyDescent="0.25">
      <c r="A45" s="18" t="s">
        <v>264</v>
      </c>
      <c r="B45" s="95" t="s">
        <v>183</v>
      </c>
      <c r="C45" s="99">
        <f>'851'!J148</f>
        <v>18073992.850000001</v>
      </c>
      <c r="D45" s="35"/>
      <c r="E45" s="31"/>
      <c r="F45" s="31"/>
      <c r="G45" s="13"/>
      <c r="H45" s="13"/>
    </row>
    <row r="46" spans="1:8" ht="19.5" customHeight="1" x14ac:dyDescent="0.25">
      <c r="A46" s="18" t="s">
        <v>56</v>
      </c>
      <c r="B46" s="96" t="s">
        <v>57</v>
      </c>
      <c r="C46" s="100">
        <f>SUM(C47:C51)</f>
        <v>212629365.60000002</v>
      </c>
      <c r="D46" s="34"/>
      <c r="E46" s="31"/>
      <c r="F46" s="31"/>
      <c r="G46" s="13"/>
      <c r="H46" s="13"/>
    </row>
    <row r="47" spans="1:8" ht="19.5" customHeight="1" x14ac:dyDescent="0.25">
      <c r="A47" s="18" t="s">
        <v>91</v>
      </c>
      <c r="B47" s="7" t="s">
        <v>11</v>
      </c>
      <c r="C47" s="99">
        <f>'852'!J6</f>
        <v>45653897</v>
      </c>
      <c r="D47" s="35"/>
      <c r="E47" s="31"/>
      <c r="F47" s="31"/>
      <c r="G47" s="13"/>
      <c r="H47" s="13"/>
    </row>
    <row r="48" spans="1:8" ht="19.5" customHeight="1" x14ac:dyDescent="0.25">
      <c r="A48" s="18" t="s">
        <v>92</v>
      </c>
      <c r="B48" s="7" t="s">
        <v>12</v>
      </c>
      <c r="C48" s="99">
        <f>'852'!J22</f>
        <v>126531824</v>
      </c>
      <c r="D48" s="35"/>
      <c r="E48" s="31"/>
      <c r="F48" s="31"/>
      <c r="G48" s="13"/>
      <c r="H48" s="13"/>
    </row>
    <row r="49" spans="1:8" ht="19.5" customHeight="1" x14ac:dyDescent="0.25">
      <c r="A49" s="18" t="s">
        <v>108</v>
      </c>
      <c r="B49" s="2" t="s">
        <v>13</v>
      </c>
      <c r="C49" s="99">
        <f>'851'!J161+'852'!J56</f>
        <v>17151019.800000001</v>
      </c>
      <c r="D49" s="30"/>
      <c r="E49" s="31"/>
      <c r="F49" s="31"/>
      <c r="G49" s="13"/>
      <c r="H49" s="13"/>
    </row>
    <row r="50" spans="1:8" ht="19.5" customHeight="1" x14ac:dyDescent="0.25">
      <c r="A50" s="18" t="s">
        <v>93</v>
      </c>
      <c r="B50" s="7" t="s">
        <v>94</v>
      </c>
      <c r="C50" s="99">
        <f>'852'!J69</f>
        <v>123400</v>
      </c>
      <c r="D50" s="35"/>
      <c r="E50" s="31"/>
      <c r="F50" s="31"/>
      <c r="G50" s="13"/>
      <c r="H50" s="13"/>
    </row>
    <row r="51" spans="1:8" ht="19.5" customHeight="1" x14ac:dyDescent="0.25">
      <c r="A51" s="18" t="s">
        <v>95</v>
      </c>
      <c r="B51" s="7" t="s">
        <v>20</v>
      </c>
      <c r="C51" s="99">
        <f>'852'!J75</f>
        <v>23169224.800000001</v>
      </c>
      <c r="D51" s="35"/>
      <c r="E51" s="31"/>
      <c r="F51" s="31"/>
      <c r="G51" s="13"/>
      <c r="H51" s="13"/>
    </row>
    <row r="52" spans="1:8" ht="19.5" customHeight="1" x14ac:dyDescent="0.25">
      <c r="A52" s="18" t="s">
        <v>58</v>
      </c>
      <c r="B52" s="96" t="s">
        <v>59</v>
      </c>
      <c r="C52" s="100">
        <f>C53+C54</f>
        <v>26678933</v>
      </c>
      <c r="D52" s="34"/>
      <c r="E52" s="31"/>
      <c r="F52" s="31"/>
      <c r="G52" s="13"/>
      <c r="H52" s="13"/>
    </row>
    <row r="53" spans="1:8" ht="19.5" customHeight="1" x14ac:dyDescent="0.25">
      <c r="A53" s="18" t="s">
        <v>96</v>
      </c>
      <c r="B53" s="7" t="s">
        <v>14</v>
      </c>
      <c r="C53" s="99">
        <f>'851'!J175</f>
        <v>26673933</v>
      </c>
      <c r="D53" s="35"/>
      <c r="E53" s="31"/>
      <c r="F53" s="31"/>
      <c r="G53" s="13"/>
      <c r="H53" s="13"/>
    </row>
    <row r="54" spans="1:8" ht="19.5" customHeight="1" x14ac:dyDescent="0.25">
      <c r="A54" s="18" t="s">
        <v>97</v>
      </c>
      <c r="B54" s="7" t="s">
        <v>15</v>
      </c>
      <c r="C54" s="99">
        <f>'851'!J207</f>
        <v>5000</v>
      </c>
      <c r="D54" s="35"/>
      <c r="E54" s="31"/>
      <c r="F54" s="31"/>
      <c r="G54" s="13"/>
      <c r="H54" s="13"/>
    </row>
    <row r="55" spans="1:8" ht="19.5" customHeight="1" x14ac:dyDescent="0.25">
      <c r="A55" s="18" t="s">
        <v>60</v>
      </c>
      <c r="B55" s="96" t="s">
        <v>61</v>
      </c>
      <c r="C55" s="100">
        <f>SUM(C56:C58)</f>
        <v>22092740.59</v>
      </c>
      <c r="D55" s="34"/>
      <c r="E55" s="36"/>
      <c r="F55" s="31"/>
      <c r="G55" s="13"/>
      <c r="H55" s="13"/>
    </row>
    <row r="56" spans="1:8" ht="19.5" customHeight="1" x14ac:dyDescent="0.25">
      <c r="A56" s="18" t="s">
        <v>98</v>
      </c>
      <c r="B56" s="7" t="s">
        <v>16</v>
      </c>
      <c r="C56" s="99">
        <f>'851'!J212</f>
        <v>3238400</v>
      </c>
      <c r="D56" s="35"/>
      <c r="E56" s="31"/>
      <c r="F56" s="31"/>
      <c r="G56" s="13"/>
      <c r="H56" s="13"/>
    </row>
    <row r="57" spans="1:8" ht="19.5" customHeight="1" x14ac:dyDescent="0.25">
      <c r="A57" s="18" t="s">
        <v>99</v>
      </c>
      <c r="B57" s="7" t="s">
        <v>17</v>
      </c>
      <c r="C57" s="99">
        <f>'851'!J216+'852'!J98</f>
        <v>18674340.59</v>
      </c>
      <c r="D57" s="35"/>
      <c r="E57" s="31"/>
      <c r="F57" s="153"/>
      <c r="G57" s="13"/>
      <c r="H57" s="13"/>
    </row>
    <row r="58" spans="1:8" ht="19.5" customHeight="1" x14ac:dyDescent="0.25">
      <c r="A58" s="18" t="s">
        <v>100</v>
      </c>
      <c r="B58" s="7" t="s">
        <v>18</v>
      </c>
      <c r="C58" s="99">
        <f>'851'!J223+'852'!J109</f>
        <v>180000</v>
      </c>
      <c r="D58" s="35"/>
      <c r="E58" s="31"/>
      <c r="F58" s="31"/>
      <c r="G58" s="13"/>
      <c r="H58" s="13"/>
    </row>
    <row r="59" spans="1:8" ht="19.5" customHeight="1" x14ac:dyDescent="0.25">
      <c r="A59" s="18" t="s">
        <v>62</v>
      </c>
      <c r="B59" s="96" t="s">
        <v>63</v>
      </c>
      <c r="C59" s="98">
        <f>C61+C60+C62</f>
        <v>5334453.2</v>
      </c>
      <c r="D59" s="34"/>
      <c r="E59" s="31"/>
      <c r="F59" s="31"/>
      <c r="G59" s="13"/>
      <c r="H59" s="13"/>
    </row>
    <row r="60" spans="1:8" ht="19.5" customHeight="1" x14ac:dyDescent="0.25">
      <c r="A60" s="18" t="s">
        <v>265</v>
      </c>
      <c r="B60" s="94" t="s">
        <v>266</v>
      </c>
      <c r="C60" s="102">
        <f>'851'!J228</f>
        <v>1216667</v>
      </c>
      <c r="D60" s="35"/>
      <c r="E60" s="31"/>
      <c r="F60" s="31"/>
      <c r="G60" s="13"/>
      <c r="H60" s="13"/>
    </row>
    <row r="61" spans="1:8" ht="19.5" customHeight="1" x14ac:dyDescent="0.25">
      <c r="A61" s="18" t="s">
        <v>101</v>
      </c>
      <c r="B61" s="37" t="s">
        <v>19</v>
      </c>
      <c r="C61" s="102">
        <f>'851'!J232</f>
        <v>679500</v>
      </c>
      <c r="D61" s="35"/>
      <c r="E61" s="31"/>
      <c r="F61" s="31"/>
      <c r="G61" s="13"/>
      <c r="H61" s="13"/>
    </row>
    <row r="62" spans="1:8" ht="19.5" customHeight="1" x14ac:dyDescent="0.25">
      <c r="A62" s="18" t="s">
        <v>400</v>
      </c>
      <c r="B62" s="37" t="s">
        <v>393</v>
      </c>
      <c r="C62" s="102">
        <f>'852'!J114</f>
        <v>3438286.2</v>
      </c>
      <c r="D62" s="35"/>
      <c r="E62" s="31"/>
      <c r="F62" s="31"/>
      <c r="G62" s="13"/>
      <c r="H62" s="13"/>
    </row>
    <row r="63" spans="1:8" ht="48" customHeight="1" x14ac:dyDescent="0.25">
      <c r="A63" s="18" t="s">
        <v>64</v>
      </c>
      <c r="B63" s="96" t="s">
        <v>102</v>
      </c>
      <c r="C63" s="98">
        <f>C64+C65</f>
        <v>5124300</v>
      </c>
      <c r="D63" s="34"/>
      <c r="E63" s="31"/>
      <c r="F63" s="31"/>
      <c r="G63" s="13"/>
      <c r="H63" s="13"/>
    </row>
    <row r="64" spans="1:8" ht="32.25" customHeight="1" x14ac:dyDescent="0.25">
      <c r="A64" s="18" t="s">
        <v>103</v>
      </c>
      <c r="B64" s="7" t="s">
        <v>22</v>
      </c>
      <c r="C64" s="103">
        <f>'853'!J27</f>
        <v>926300</v>
      </c>
      <c r="D64" s="35"/>
      <c r="E64" s="31"/>
      <c r="F64" s="31"/>
      <c r="G64" s="13"/>
      <c r="H64" s="13"/>
    </row>
    <row r="65" spans="1:8" ht="19.5" customHeight="1" x14ac:dyDescent="0.25">
      <c r="A65" s="18" t="s">
        <v>104</v>
      </c>
      <c r="B65" s="8" t="s">
        <v>23</v>
      </c>
      <c r="C65" s="103">
        <f>'853'!J31</f>
        <v>4198000</v>
      </c>
      <c r="D65" s="35"/>
      <c r="E65" s="31"/>
      <c r="F65" s="31"/>
      <c r="G65" s="13"/>
      <c r="H65" s="13"/>
    </row>
    <row r="66" spans="1:8" s="13" customFormat="1" ht="15.75" customHeight="1" x14ac:dyDescent="0.25">
      <c r="A66" s="157" t="s">
        <v>65</v>
      </c>
      <c r="B66" s="157"/>
      <c r="C66" s="154">
        <f>C25+C33+C35+C37+C41+C46+C52+C55+C59+C63</f>
        <v>355228705.23000002</v>
      </c>
      <c r="D66" s="36"/>
      <c r="E66" s="31"/>
      <c r="F66" s="31"/>
    </row>
    <row r="67" spans="1:8" s="13" customFormat="1" x14ac:dyDescent="0.25">
      <c r="A67" s="157" t="s">
        <v>105</v>
      </c>
      <c r="B67" s="157"/>
      <c r="C67" s="21">
        <f>C24-C66</f>
        <v>3710764.7699999809</v>
      </c>
      <c r="D67" s="34"/>
      <c r="E67" s="31"/>
      <c r="F67" s="31"/>
    </row>
    <row r="69" spans="1:8" x14ac:dyDescent="0.25">
      <c r="C69" s="131"/>
      <c r="D69" s="30"/>
      <c r="E69" s="12"/>
      <c r="F69" s="12"/>
    </row>
    <row r="70" spans="1:8" x14ac:dyDescent="0.25">
      <c r="A70" s="12" t="s">
        <v>257</v>
      </c>
      <c r="C70" s="19"/>
      <c r="E70" s="12"/>
      <c r="F70" s="12"/>
    </row>
    <row r="71" spans="1:8" x14ac:dyDescent="0.25">
      <c r="A71" s="12" t="s">
        <v>402</v>
      </c>
      <c r="C71" s="19"/>
      <c r="E71" s="12"/>
      <c r="F71" s="12"/>
    </row>
    <row r="75" spans="1:8" x14ac:dyDescent="0.25">
      <c r="C75" s="131"/>
    </row>
  </sheetData>
  <mergeCells count="3">
    <mergeCell ref="A1:C1"/>
    <mergeCell ref="A66:B66"/>
    <mergeCell ref="A67:B67"/>
  </mergeCells>
  <pageMargins left="0.70866141732283472" right="0.51181102362204722"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2"/>
  <sheetViews>
    <sheetView workbookViewId="0">
      <selection activeCell="L12" sqref="L12"/>
    </sheetView>
  </sheetViews>
  <sheetFormatPr defaultRowHeight="15" x14ac:dyDescent="0.25"/>
  <cols>
    <col min="1" max="1" width="62" style="41" customWidth="1"/>
    <col min="2" max="4" width="4" style="40" hidden="1" customWidth="1"/>
    <col min="5" max="5" width="4.42578125" style="86" customWidth="1"/>
    <col min="6" max="7" width="3.7109375" style="86" customWidth="1"/>
    <col min="8" max="8" width="13.85546875" style="41" customWidth="1"/>
    <col min="9" max="9" width="4.5703125" style="86" customWidth="1"/>
    <col min="10" max="10" width="17.28515625" style="40" customWidth="1"/>
    <col min="11" max="35" width="9.140625" style="40"/>
    <col min="36" max="36" width="1.42578125" style="40" customWidth="1"/>
    <col min="37" max="37" width="59.5703125" style="40" customWidth="1"/>
    <col min="38" max="38" width="9.140625" style="40" customWidth="1"/>
    <col min="39" max="40" width="3.85546875" style="40" customWidth="1"/>
    <col min="41" max="41" width="10.5703125" style="40" customWidth="1"/>
    <col min="42" max="42" width="3.85546875" style="40" customWidth="1"/>
    <col min="43" max="45" width="14.42578125" style="40" customWidth="1"/>
    <col min="46" max="46" width="4.140625" style="40" customWidth="1"/>
    <col min="47" max="47" width="15" style="40" customWidth="1"/>
    <col min="48" max="49" width="9.140625" style="40" customWidth="1"/>
    <col min="50" max="50" width="11.5703125" style="40" customWidth="1"/>
    <col min="51" max="51" width="18.140625" style="40" customWidth="1"/>
    <col min="52" max="52" width="13.140625" style="40" customWidth="1"/>
    <col min="53" max="53" width="12.28515625" style="40" customWidth="1"/>
    <col min="54" max="291" width="9.140625" style="40"/>
    <col min="292" max="292" width="1.42578125" style="40" customWidth="1"/>
    <col min="293" max="293" width="59.5703125" style="40" customWidth="1"/>
    <col min="294" max="294" width="9.140625" style="40" customWidth="1"/>
    <col min="295" max="296" width="3.85546875" style="40" customWidth="1"/>
    <col min="297" max="297" width="10.5703125" style="40" customWidth="1"/>
    <col min="298" max="298" width="3.85546875" style="40" customWidth="1"/>
    <col min="299" max="301" width="14.42578125" style="40" customWidth="1"/>
    <col min="302" max="302" width="4.140625" style="40" customWidth="1"/>
    <col min="303" max="303" width="15" style="40" customWidth="1"/>
    <col min="304" max="305" width="9.140625" style="40" customWidth="1"/>
    <col min="306" max="306" width="11.5703125" style="40" customWidth="1"/>
    <col min="307" max="307" width="18.140625" style="40" customWidth="1"/>
    <col min="308" max="308" width="13.140625" style="40" customWidth="1"/>
    <col min="309" max="309" width="12.28515625" style="40" customWidth="1"/>
    <col min="310" max="547" width="9.140625" style="40"/>
    <col min="548" max="548" width="1.42578125" style="40" customWidth="1"/>
    <col min="549" max="549" width="59.5703125" style="40" customWidth="1"/>
    <col min="550" max="550" width="9.140625" style="40" customWidth="1"/>
    <col min="551" max="552" width="3.85546875" style="40" customWidth="1"/>
    <col min="553" max="553" width="10.5703125" style="40" customWidth="1"/>
    <col min="554" max="554" width="3.85546875" style="40" customWidth="1"/>
    <col min="555" max="557" width="14.42578125" style="40" customWidth="1"/>
    <col min="558" max="558" width="4.140625" style="40" customWidth="1"/>
    <col min="559" max="559" width="15" style="40" customWidth="1"/>
    <col min="560" max="561" width="9.140625" style="40" customWidth="1"/>
    <col min="562" max="562" width="11.5703125" style="40" customWidth="1"/>
    <col min="563" max="563" width="18.140625" style="40" customWidth="1"/>
    <col min="564" max="564" width="13.140625" style="40" customWidth="1"/>
    <col min="565" max="565" width="12.28515625" style="40" customWidth="1"/>
    <col min="566" max="803" width="9.140625" style="40"/>
    <col min="804" max="804" width="1.42578125" style="40" customWidth="1"/>
    <col min="805" max="805" width="59.5703125" style="40" customWidth="1"/>
    <col min="806" max="806" width="9.140625" style="40" customWidth="1"/>
    <col min="807" max="808" width="3.85546875" style="40" customWidth="1"/>
    <col min="809" max="809" width="10.5703125" style="40" customWidth="1"/>
    <col min="810" max="810" width="3.85546875" style="40" customWidth="1"/>
    <col min="811" max="813" width="14.42578125" style="40" customWidth="1"/>
    <col min="814" max="814" width="4.140625" style="40" customWidth="1"/>
    <col min="815" max="815" width="15" style="40" customWidth="1"/>
    <col min="816" max="817" width="9.140625" style="40" customWidth="1"/>
    <col min="818" max="818" width="11.5703125" style="40" customWidth="1"/>
    <col min="819" max="819" width="18.140625" style="40" customWidth="1"/>
    <col min="820" max="820" width="13.140625" style="40" customWidth="1"/>
    <col min="821" max="821" width="12.28515625" style="40" customWidth="1"/>
    <col min="822" max="1059" width="9.140625" style="40"/>
    <col min="1060" max="1060" width="1.42578125" style="40" customWidth="1"/>
    <col min="1061" max="1061" width="59.5703125" style="40" customWidth="1"/>
    <col min="1062" max="1062" width="9.140625" style="40" customWidth="1"/>
    <col min="1063" max="1064" width="3.85546875" style="40" customWidth="1"/>
    <col min="1065" max="1065" width="10.5703125" style="40" customWidth="1"/>
    <col min="1066" max="1066" width="3.85546875" style="40" customWidth="1"/>
    <col min="1067" max="1069" width="14.42578125" style="40" customWidth="1"/>
    <col min="1070" max="1070" width="4.140625" style="40" customWidth="1"/>
    <col min="1071" max="1071" width="15" style="40" customWidth="1"/>
    <col min="1072" max="1073" width="9.140625" style="40" customWidth="1"/>
    <col min="1074" max="1074" width="11.5703125" style="40" customWidth="1"/>
    <col min="1075" max="1075" width="18.140625" style="40" customWidth="1"/>
    <col min="1076" max="1076" width="13.140625" style="40" customWidth="1"/>
    <col min="1077" max="1077" width="12.28515625" style="40" customWidth="1"/>
    <col min="1078" max="1315" width="9.140625" style="40"/>
    <col min="1316" max="1316" width="1.42578125" style="40" customWidth="1"/>
    <col min="1317" max="1317" width="59.5703125" style="40" customWidth="1"/>
    <col min="1318" max="1318" width="9.140625" style="40" customWidth="1"/>
    <col min="1319" max="1320" width="3.85546875" style="40" customWidth="1"/>
    <col min="1321" max="1321" width="10.5703125" style="40" customWidth="1"/>
    <col min="1322" max="1322" width="3.85546875" style="40" customWidth="1"/>
    <col min="1323" max="1325" width="14.42578125" style="40" customWidth="1"/>
    <col min="1326" max="1326" width="4.140625" style="40" customWidth="1"/>
    <col min="1327" max="1327" width="15" style="40" customWidth="1"/>
    <col min="1328" max="1329" width="9.140625" style="40" customWidth="1"/>
    <col min="1330" max="1330" width="11.5703125" style="40" customWidth="1"/>
    <col min="1331" max="1331" width="18.140625" style="40" customWidth="1"/>
    <col min="1332" max="1332" width="13.140625" style="40" customWidth="1"/>
    <col min="1333" max="1333" width="12.28515625" style="40" customWidth="1"/>
    <col min="1334" max="1571" width="9.140625" style="40"/>
    <col min="1572" max="1572" width="1.42578125" style="40" customWidth="1"/>
    <col min="1573" max="1573" width="59.5703125" style="40" customWidth="1"/>
    <col min="1574" max="1574" width="9.140625" style="40" customWidth="1"/>
    <col min="1575" max="1576" width="3.85546875" style="40" customWidth="1"/>
    <col min="1577" max="1577" width="10.5703125" style="40" customWidth="1"/>
    <col min="1578" max="1578" width="3.85546875" style="40" customWidth="1"/>
    <col min="1579" max="1581" width="14.42578125" style="40" customWidth="1"/>
    <col min="1582" max="1582" width="4.140625" style="40" customWidth="1"/>
    <col min="1583" max="1583" width="15" style="40" customWidth="1"/>
    <col min="1584" max="1585" width="9.140625" style="40" customWidth="1"/>
    <col min="1586" max="1586" width="11.5703125" style="40" customWidth="1"/>
    <col min="1587" max="1587" width="18.140625" style="40" customWidth="1"/>
    <col min="1588" max="1588" width="13.140625" style="40" customWidth="1"/>
    <col min="1589" max="1589" width="12.28515625" style="40" customWidth="1"/>
    <col min="1590" max="1827" width="9.140625" style="40"/>
    <col min="1828" max="1828" width="1.42578125" style="40" customWidth="1"/>
    <col min="1829" max="1829" width="59.5703125" style="40" customWidth="1"/>
    <col min="1830" max="1830" width="9.140625" style="40" customWidth="1"/>
    <col min="1831" max="1832" width="3.85546875" style="40" customWidth="1"/>
    <col min="1833" max="1833" width="10.5703125" style="40" customWidth="1"/>
    <col min="1834" max="1834" width="3.85546875" style="40" customWidth="1"/>
    <col min="1835" max="1837" width="14.42578125" style="40" customWidth="1"/>
    <col min="1838" max="1838" width="4.140625" style="40" customWidth="1"/>
    <col min="1839" max="1839" width="15" style="40" customWidth="1"/>
    <col min="1840" max="1841" width="9.140625" style="40" customWidth="1"/>
    <col min="1842" max="1842" width="11.5703125" style="40" customWidth="1"/>
    <col min="1843" max="1843" width="18.140625" style="40" customWidth="1"/>
    <col min="1844" max="1844" width="13.140625" style="40" customWidth="1"/>
    <col min="1845" max="1845" width="12.28515625" style="40" customWidth="1"/>
    <col min="1846" max="2083" width="9.140625" style="40"/>
    <col min="2084" max="2084" width="1.42578125" style="40" customWidth="1"/>
    <col min="2085" max="2085" width="59.5703125" style="40" customWidth="1"/>
    <col min="2086" max="2086" width="9.140625" style="40" customWidth="1"/>
    <col min="2087" max="2088" width="3.85546875" style="40" customWidth="1"/>
    <col min="2089" max="2089" width="10.5703125" style="40" customWidth="1"/>
    <col min="2090" max="2090" width="3.85546875" style="40" customWidth="1"/>
    <col min="2091" max="2093" width="14.42578125" style="40" customWidth="1"/>
    <col min="2094" max="2094" width="4.140625" style="40" customWidth="1"/>
    <col min="2095" max="2095" width="15" style="40" customWidth="1"/>
    <col min="2096" max="2097" width="9.140625" style="40" customWidth="1"/>
    <col min="2098" max="2098" width="11.5703125" style="40" customWidth="1"/>
    <col min="2099" max="2099" width="18.140625" style="40" customWidth="1"/>
    <col min="2100" max="2100" width="13.140625" style="40" customWidth="1"/>
    <col min="2101" max="2101" width="12.28515625" style="40" customWidth="1"/>
    <col min="2102" max="2339" width="9.140625" style="40"/>
    <col min="2340" max="2340" width="1.42578125" style="40" customWidth="1"/>
    <col min="2341" max="2341" width="59.5703125" style="40" customWidth="1"/>
    <col min="2342" max="2342" width="9.140625" style="40" customWidth="1"/>
    <col min="2343" max="2344" width="3.85546875" style="40" customWidth="1"/>
    <col min="2345" max="2345" width="10.5703125" style="40" customWidth="1"/>
    <col min="2346" max="2346" width="3.85546875" style="40" customWidth="1"/>
    <col min="2347" max="2349" width="14.42578125" style="40" customWidth="1"/>
    <col min="2350" max="2350" width="4.140625" style="40" customWidth="1"/>
    <col min="2351" max="2351" width="15" style="40" customWidth="1"/>
    <col min="2352" max="2353" width="9.140625" style="40" customWidth="1"/>
    <col min="2354" max="2354" width="11.5703125" style="40" customWidth="1"/>
    <col min="2355" max="2355" width="18.140625" style="40" customWidth="1"/>
    <col min="2356" max="2356" width="13.140625" style="40" customWidth="1"/>
    <col min="2357" max="2357" width="12.28515625" style="40" customWidth="1"/>
    <col min="2358" max="2595" width="9.140625" style="40"/>
    <col min="2596" max="2596" width="1.42578125" style="40" customWidth="1"/>
    <col min="2597" max="2597" width="59.5703125" style="40" customWidth="1"/>
    <col min="2598" max="2598" width="9.140625" style="40" customWidth="1"/>
    <col min="2599" max="2600" width="3.85546875" style="40" customWidth="1"/>
    <col min="2601" max="2601" width="10.5703125" style="40" customWidth="1"/>
    <col min="2602" max="2602" width="3.85546875" style="40" customWidth="1"/>
    <col min="2603" max="2605" width="14.42578125" style="40" customWidth="1"/>
    <col min="2606" max="2606" width="4.140625" style="40" customWidth="1"/>
    <col min="2607" max="2607" width="15" style="40" customWidth="1"/>
    <col min="2608" max="2609" width="9.140625" style="40" customWidth="1"/>
    <col min="2610" max="2610" width="11.5703125" style="40" customWidth="1"/>
    <col min="2611" max="2611" width="18.140625" style="40" customWidth="1"/>
    <col min="2612" max="2612" width="13.140625" style="40" customWidth="1"/>
    <col min="2613" max="2613" width="12.28515625" style="40" customWidth="1"/>
    <col min="2614" max="2851" width="9.140625" style="40"/>
    <col min="2852" max="2852" width="1.42578125" style="40" customWidth="1"/>
    <col min="2853" max="2853" width="59.5703125" style="40" customWidth="1"/>
    <col min="2854" max="2854" width="9.140625" style="40" customWidth="1"/>
    <col min="2855" max="2856" width="3.85546875" style="40" customWidth="1"/>
    <col min="2857" max="2857" width="10.5703125" style="40" customWidth="1"/>
    <col min="2858" max="2858" width="3.85546875" style="40" customWidth="1"/>
    <col min="2859" max="2861" width="14.42578125" style="40" customWidth="1"/>
    <col min="2862" max="2862" width="4.140625" style="40" customWidth="1"/>
    <col min="2863" max="2863" width="15" style="40" customWidth="1"/>
    <col min="2864" max="2865" width="9.140625" style="40" customWidth="1"/>
    <col min="2866" max="2866" width="11.5703125" style="40" customWidth="1"/>
    <col min="2867" max="2867" width="18.140625" style="40" customWidth="1"/>
    <col min="2868" max="2868" width="13.140625" style="40" customWidth="1"/>
    <col min="2869" max="2869" width="12.28515625" style="40" customWidth="1"/>
    <col min="2870" max="3107" width="9.140625" style="40"/>
    <col min="3108" max="3108" width="1.42578125" style="40" customWidth="1"/>
    <col min="3109" max="3109" width="59.5703125" style="40" customWidth="1"/>
    <col min="3110" max="3110" width="9.140625" style="40" customWidth="1"/>
    <col min="3111" max="3112" width="3.85546875" style="40" customWidth="1"/>
    <col min="3113" max="3113" width="10.5703125" style="40" customWidth="1"/>
    <col min="3114" max="3114" width="3.85546875" style="40" customWidth="1"/>
    <col min="3115" max="3117" width="14.42578125" style="40" customWidth="1"/>
    <col min="3118" max="3118" width="4.140625" style="40" customWidth="1"/>
    <col min="3119" max="3119" width="15" style="40" customWidth="1"/>
    <col min="3120" max="3121" width="9.140625" style="40" customWidth="1"/>
    <col min="3122" max="3122" width="11.5703125" style="40" customWidth="1"/>
    <col min="3123" max="3123" width="18.140625" style="40" customWidth="1"/>
    <col min="3124" max="3124" width="13.140625" style="40" customWidth="1"/>
    <col min="3125" max="3125" width="12.28515625" style="40" customWidth="1"/>
    <col min="3126" max="3363" width="9.140625" style="40"/>
    <col min="3364" max="3364" width="1.42578125" style="40" customWidth="1"/>
    <col min="3365" max="3365" width="59.5703125" style="40" customWidth="1"/>
    <col min="3366" max="3366" width="9.140625" style="40" customWidth="1"/>
    <col min="3367" max="3368" width="3.85546875" style="40" customWidth="1"/>
    <col min="3369" max="3369" width="10.5703125" style="40" customWidth="1"/>
    <col min="3370" max="3370" width="3.85546875" style="40" customWidth="1"/>
    <col min="3371" max="3373" width="14.42578125" style="40" customWidth="1"/>
    <col min="3374" max="3374" width="4.140625" style="40" customWidth="1"/>
    <col min="3375" max="3375" width="15" style="40" customWidth="1"/>
    <col min="3376" max="3377" width="9.140625" style="40" customWidth="1"/>
    <col min="3378" max="3378" width="11.5703125" style="40" customWidth="1"/>
    <col min="3379" max="3379" width="18.140625" style="40" customWidth="1"/>
    <col min="3380" max="3380" width="13.140625" style="40" customWidth="1"/>
    <col min="3381" max="3381" width="12.28515625" style="40" customWidth="1"/>
    <col min="3382" max="3619" width="9.140625" style="40"/>
    <col min="3620" max="3620" width="1.42578125" style="40" customWidth="1"/>
    <col min="3621" max="3621" width="59.5703125" style="40" customWidth="1"/>
    <col min="3622" max="3622" width="9.140625" style="40" customWidth="1"/>
    <col min="3623" max="3624" width="3.85546875" style="40" customWidth="1"/>
    <col min="3625" max="3625" width="10.5703125" style="40" customWidth="1"/>
    <col min="3626" max="3626" width="3.85546875" style="40" customWidth="1"/>
    <col min="3627" max="3629" width="14.42578125" style="40" customWidth="1"/>
    <col min="3630" max="3630" width="4.140625" style="40" customWidth="1"/>
    <col min="3631" max="3631" width="15" style="40" customWidth="1"/>
    <col min="3632" max="3633" width="9.140625" style="40" customWidth="1"/>
    <col min="3634" max="3634" width="11.5703125" style="40" customWidth="1"/>
    <col min="3635" max="3635" width="18.140625" style="40" customWidth="1"/>
    <col min="3636" max="3636" width="13.140625" style="40" customWidth="1"/>
    <col min="3637" max="3637" width="12.28515625" style="40" customWidth="1"/>
    <col min="3638" max="3875" width="9.140625" style="40"/>
    <col min="3876" max="3876" width="1.42578125" style="40" customWidth="1"/>
    <col min="3877" max="3877" width="59.5703125" style="40" customWidth="1"/>
    <col min="3878" max="3878" width="9.140625" style="40" customWidth="1"/>
    <col min="3879" max="3880" width="3.85546875" style="40" customWidth="1"/>
    <col min="3881" max="3881" width="10.5703125" style="40" customWidth="1"/>
    <col min="3882" max="3882" width="3.85546875" style="40" customWidth="1"/>
    <col min="3883" max="3885" width="14.42578125" style="40" customWidth="1"/>
    <col min="3886" max="3886" width="4.140625" style="40" customWidth="1"/>
    <col min="3887" max="3887" width="15" style="40" customWidth="1"/>
    <col min="3888" max="3889" width="9.140625" style="40" customWidth="1"/>
    <col min="3890" max="3890" width="11.5703125" style="40" customWidth="1"/>
    <col min="3891" max="3891" width="18.140625" style="40" customWidth="1"/>
    <col min="3892" max="3892" width="13.140625" style="40" customWidth="1"/>
    <col min="3893" max="3893" width="12.28515625" style="40" customWidth="1"/>
    <col min="3894" max="4131" width="9.140625" style="40"/>
    <col min="4132" max="4132" width="1.42578125" style="40" customWidth="1"/>
    <col min="4133" max="4133" width="59.5703125" style="40" customWidth="1"/>
    <col min="4134" max="4134" width="9.140625" style="40" customWidth="1"/>
    <col min="4135" max="4136" width="3.85546875" style="40" customWidth="1"/>
    <col min="4137" max="4137" width="10.5703125" style="40" customWidth="1"/>
    <col min="4138" max="4138" width="3.85546875" style="40" customWidth="1"/>
    <col min="4139" max="4141" width="14.42578125" style="40" customWidth="1"/>
    <col min="4142" max="4142" width="4.140625" style="40" customWidth="1"/>
    <col min="4143" max="4143" width="15" style="40" customWidth="1"/>
    <col min="4144" max="4145" width="9.140625" style="40" customWidth="1"/>
    <col min="4146" max="4146" width="11.5703125" style="40" customWidth="1"/>
    <col min="4147" max="4147" width="18.140625" style="40" customWidth="1"/>
    <col min="4148" max="4148" width="13.140625" style="40" customWidth="1"/>
    <col min="4149" max="4149" width="12.28515625" style="40" customWidth="1"/>
    <col min="4150" max="4387" width="9.140625" style="40"/>
    <col min="4388" max="4388" width="1.42578125" style="40" customWidth="1"/>
    <col min="4389" max="4389" width="59.5703125" style="40" customWidth="1"/>
    <col min="4390" max="4390" width="9.140625" style="40" customWidth="1"/>
    <col min="4391" max="4392" width="3.85546875" style="40" customWidth="1"/>
    <col min="4393" max="4393" width="10.5703125" style="40" customWidth="1"/>
    <col min="4394" max="4394" width="3.85546875" style="40" customWidth="1"/>
    <col min="4395" max="4397" width="14.42578125" style="40" customWidth="1"/>
    <col min="4398" max="4398" width="4.140625" style="40" customWidth="1"/>
    <col min="4399" max="4399" width="15" style="40" customWidth="1"/>
    <col min="4400" max="4401" width="9.140625" style="40" customWidth="1"/>
    <col min="4402" max="4402" width="11.5703125" style="40" customWidth="1"/>
    <col min="4403" max="4403" width="18.140625" style="40" customWidth="1"/>
    <col min="4404" max="4404" width="13.140625" style="40" customWidth="1"/>
    <col min="4405" max="4405" width="12.28515625" style="40" customWidth="1"/>
    <col min="4406" max="4643" width="9.140625" style="40"/>
    <col min="4644" max="4644" width="1.42578125" style="40" customWidth="1"/>
    <col min="4645" max="4645" width="59.5703125" style="40" customWidth="1"/>
    <col min="4646" max="4646" width="9.140625" style="40" customWidth="1"/>
    <col min="4647" max="4648" width="3.85546875" style="40" customWidth="1"/>
    <col min="4649" max="4649" width="10.5703125" style="40" customWidth="1"/>
    <col min="4650" max="4650" width="3.85546875" style="40" customWidth="1"/>
    <col min="4651" max="4653" width="14.42578125" style="40" customWidth="1"/>
    <col min="4654" max="4654" width="4.140625" style="40" customWidth="1"/>
    <col min="4655" max="4655" width="15" style="40" customWidth="1"/>
    <col min="4656" max="4657" width="9.140625" style="40" customWidth="1"/>
    <col min="4658" max="4658" width="11.5703125" style="40" customWidth="1"/>
    <col min="4659" max="4659" width="18.140625" style="40" customWidth="1"/>
    <col min="4660" max="4660" width="13.140625" style="40" customWidth="1"/>
    <col min="4661" max="4661" width="12.28515625" style="40" customWidth="1"/>
    <col min="4662" max="4899" width="9.140625" style="40"/>
    <col min="4900" max="4900" width="1.42578125" style="40" customWidth="1"/>
    <col min="4901" max="4901" width="59.5703125" style="40" customWidth="1"/>
    <col min="4902" max="4902" width="9.140625" style="40" customWidth="1"/>
    <col min="4903" max="4904" width="3.85546875" style="40" customWidth="1"/>
    <col min="4905" max="4905" width="10.5703125" style="40" customWidth="1"/>
    <col min="4906" max="4906" width="3.85546875" style="40" customWidth="1"/>
    <col min="4907" max="4909" width="14.42578125" style="40" customWidth="1"/>
    <col min="4910" max="4910" width="4.140625" style="40" customWidth="1"/>
    <col min="4911" max="4911" width="15" style="40" customWidth="1"/>
    <col min="4912" max="4913" width="9.140625" style="40" customWidth="1"/>
    <col min="4914" max="4914" width="11.5703125" style="40" customWidth="1"/>
    <col min="4915" max="4915" width="18.140625" style="40" customWidth="1"/>
    <col min="4916" max="4916" width="13.140625" style="40" customWidth="1"/>
    <col min="4917" max="4917" width="12.28515625" style="40" customWidth="1"/>
    <col min="4918" max="5155" width="9.140625" style="40"/>
    <col min="5156" max="5156" width="1.42578125" style="40" customWidth="1"/>
    <col min="5157" max="5157" width="59.5703125" style="40" customWidth="1"/>
    <col min="5158" max="5158" width="9.140625" style="40" customWidth="1"/>
    <col min="5159" max="5160" width="3.85546875" style="40" customWidth="1"/>
    <col min="5161" max="5161" width="10.5703125" style="40" customWidth="1"/>
    <col min="5162" max="5162" width="3.85546875" style="40" customWidth="1"/>
    <col min="5163" max="5165" width="14.42578125" style="40" customWidth="1"/>
    <col min="5166" max="5166" width="4.140625" style="40" customWidth="1"/>
    <col min="5167" max="5167" width="15" style="40" customWidth="1"/>
    <col min="5168" max="5169" width="9.140625" style="40" customWidth="1"/>
    <col min="5170" max="5170" width="11.5703125" style="40" customWidth="1"/>
    <col min="5171" max="5171" width="18.140625" style="40" customWidth="1"/>
    <col min="5172" max="5172" width="13.140625" style="40" customWidth="1"/>
    <col min="5173" max="5173" width="12.28515625" style="40" customWidth="1"/>
    <col min="5174" max="5411" width="9.140625" style="40"/>
    <col min="5412" max="5412" width="1.42578125" style="40" customWidth="1"/>
    <col min="5413" max="5413" width="59.5703125" style="40" customWidth="1"/>
    <col min="5414" max="5414" width="9.140625" style="40" customWidth="1"/>
    <col min="5415" max="5416" width="3.85546875" style="40" customWidth="1"/>
    <col min="5417" max="5417" width="10.5703125" style="40" customWidth="1"/>
    <col min="5418" max="5418" width="3.85546875" style="40" customWidth="1"/>
    <col min="5419" max="5421" width="14.42578125" style="40" customWidth="1"/>
    <col min="5422" max="5422" width="4.140625" style="40" customWidth="1"/>
    <col min="5423" max="5423" width="15" style="40" customWidth="1"/>
    <col min="5424" max="5425" width="9.140625" style="40" customWidth="1"/>
    <col min="5426" max="5426" width="11.5703125" style="40" customWidth="1"/>
    <col min="5427" max="5427" width="18.140625" style="40" customWidth="1"/>
    <col min="5428" max="5428" width="13.140625" style="40" customWidth="1"/>
    <col min="5429" max="5429" width="12.28515625" style="40" customWidth="1"/>
    <col min="5430" max="5667" width="9.140625" style="40"/>
    <col min="5668" max="5668" width="1.42578125" style="40" customWidth="1"/>
    <col min="5669" max="5669" width="59.5703125" style="40" customWidth="1"/>
    <col min="5670" max="5670" width="9.140625" style="40" customWidth="1"/>
    <col min="5671" max="5672" width="3.85546875" style="40" customWidth="1"/>
    <col min="5673" max="5673" width="10.5703125" style="40" customWidth="1"/>
    <col min="5674" max="5674" width="3.85546875" style="40" customWidth="1"/>
    <col min="5675" max="5677" width="14.42578125" style="40" customWidth="1"/>
    <col min="5678" max="5678" width="4.140625" style="40" customWidth="1"/>
    <col min="5679" max="5679" width="15" style="40" customWidth="1"/>
    <col min="5680" max="5681" width="9.140625" style="40" customWidth="1"/>
    <col min="5682" max="5682" width="11.5703125" style="40" customWidth="1"/>
    <col min="5683" max="5683" width="18.140625" style="40" customWidth="1"/>
    <col min="5684" max="5684" width="13.140625" style="40" customWidth="1"/>
    <col min="5685" max="5685" width="12.28515625" style="40" customWidth="1"/>
    <col min="5686" max="5923" width="9.140625" style="40"/>
    <col min="5924" max="5924" width="1.42578125" style="40" customWidth="1"/>
    <col min="5925" max="5925" width="59.5703125" style="40" customWidth="1"/>
    <col min="5926" max="5926" width="9.140625" style="40" customWidth="1"/>
    <col min="5927" max="5928" width="3.85546875" style="40" customWidth="1"/>
    <col min="5929" max="5929" width="10.5703125" style="40" customWidth="1"/>
    <col min="5930" max="5930" width="3.85546875" style="40" customWidth="1"/>
    <col min="5931" max="5933" width="14.42578125" style="40" customWidth="1"/>
    <col min="5934" max="5934" width="4.140625" style="40" customWidth="1"/>
    <col min="5935" max="5935" width="15" style="40" customWidth="1"/>
    <col min="5936" max="5937" width="9.140625" style="40" customWidth="1"/>
    <col min="5938" max="5938" width="11.5703125" style="40" customWidth="1"/>
    <col min="5939" max="5939" width="18.140625" style="40" customWidth="1"/>
    <col min="5940" max="5940" width="13.140625" style="40" customWidth="1"/>
    <col min="5941" max="5941" width="12.28515625" style="40" customWidth="1"/>
    <col min="5942" max="6179" width="9.140625" style="40"/>
    <col min="6180" max="6180" width="1.42578125" style="40" customWidth="1"/>
    <col min="6181" max="6181" width="59.5703125" style="40" customWidth="1"/>
    <col min="6182" max="6182" width="9.140625" style="40" customWidth="1"/>
    <col min="6183" max="6184" width="3.85546875" style="40" customWidth="1"/>
    <col min="6185" max="6185" width="10.5703125" style="40" customWidth="1"/>
    <col min="6186" max="6186" width="3.85546875" style="40" customWidth="1"/>
    <col min="6187" max="6189" width="14.42578125" style="40" customWidth="1"/>
    <col min="6190" max="6190" width="4.140625" style="40" customWidth="1"/>
    <col min="6191" max="6191" width="15" style="40" customWidth="1"/>
    <col min="6192" max="6193" width="9.140625" style="40" customWidth="1"/>
    <col min="6194" max="6194" width="11.5703125" style="40" customWidth="1"/>
    <col min="6195" max="6195" width="18.140625" style="40" customWidth="1"/>
    <col min="6196" max="6196" width="13.140625" style="40" customWidth="1"/>
    <col min="6197" max="6197" width="12.28515625" style="40" customWidth="1"/>
    <col min="6198" max="6435" width="9.140625" style="40"/>
    <col min="6436" max="6436" width="1.42578125" style="40" customWidth="1"/>
    <col min="6437" max="6437" width="59.5703125" style="40" customWidth="1"/>
    <col min="6438" max="6438" width="9.140625" style="40" customWidth="1"/>
    <col min="6439" max="6440" width="3.85546875" style="40" customWidth="1"/>
    <col min="6441" max="6441" width="10.5703125" style="40" customWidth="1"/>
    <col min="6442" max="6442" width="3.85546875" style="40" customWidth="1"/>
    <col min="6443" max="6445" width="14.42578125" style="40" customWidth="1"/>
    <col min="6446" max="6446" width="4.140625" style="40" customWidth="1"/>
    <col min="6447" max="6447" width="15" style="40" customWidth="1"/>
    <col min="6448" max="6449" width="9.140625" style="40" customWidth="1"/>
    <col min="6450" max="6450" width="11.5703125" style="40" customWidth="1"/>
    <col min="6451" max="6451" width="18.140625" style="40" customWidth="1"/>
    <col min="6452" max="6452" width="13.140625" style="40" customWidth="1"/>
    <col min="6453" max="6453" width="12.28515625" style="40" customWidth="1"/>
    <col min="6454" max="6691" width="9.140625" style="40"/>
    <col min="6692" max="6692" width="1.42578125" style="40" customWidth="1"/>
    <col min="6693" max="6693" width="59.5703125" style="40" customWidth="1"/>
    <col min="6694" max="6694" width="9.140625" style="40" customWidth="1"/>
    <col min="6695" max="6696" width="3.85546875" style="40" customWidth="1"/>
    <col min="6697" max="6697" width="10.5703125" style="40" customWidth="1"/>
    <col min="6698" max="6698" width="3.85546875" style="40" customWidth="1"/>
    <col min="6699" max="6701" width="14.42578125" style="40" customWidth="1"/>
    <col min="6702" max="6702" width="4.140625" style="40" customWidth="1"/>
    <col min="6703" max="6703" width="15" style="40" customWidth="1"/>
    <col min="6704" max="6705" width="9.140625" style="40" customWidth="1"/>
    <col min="6706" max="6706" width="11.5703125" style="40" customWidth="1"/>
    <col min="6707" max="6707" width="18.140625" style="40" customWidth="1"/>
    <col min="6708" max="6708" width="13.140625" style="40" customWidth="1"/>
    <col min="6709" max="6709" width="12.28515625" style="40" customWidth="1"/>
    <col min="6710" max="6947" width="9.140625" style="40"/>
    <col min="6948" max="6948" width="1.42578125" style="40" customWidth="1"/>
    <col min="6949" max="6949" width="59.5703125" style="40" customWidth="1"/>
    <col min="6950" max="6950" width="9.140625" style="40" customWidth="1"/>
    <col min="6951" max="6952" width="3.85546875" style="40" customWidth="1"/>
    <col min="6953" max="6953" width="10.5703125" style="40" customWidth="1"/>
    <col min="6954" max="6954" width="3.85546875" style="40" customWidth="1"/>
    <col min="6955" max="6957" width="14.42578125" style="40" customWidth="1"/>
    <col min="6958" max="6958" width="4.140625" style="40" customWidth="1"/>
    <col min="6959" max="6959" width="15" style="40" customWidth="1"/>
    <col min="6960" max="6961" width="9.140625" style="40" customWidth="1"/>
    <col min="6962" max="6962" width="11.5703125" style="40" customWidth="1"/>
    <col min="6963" max="6963" width="18.140625" style="40" customWidth="1"/>
    <col min="6964" max="6964" width="13.140625" style="40" customWidth="1"/>
    <col min="6965" max="6965" width="12.28515625" style="40" customWidth="1"/>
    <col min="6966" max="7203" width="9.140625" style="40"/>
    <col min="7204" max="7204" width="1.42578125" style="40" customWidth="1"/>
    <col min="7205" max="7205" width="59.5703125" style="40" customWidth="1"/>
    <col min="7206" max="7206" width="9.140625" style="40" customWidth="1"/>
    <col min="7207" max="7208" width="3.85546875" style="40" customWidth="1"/>
    <col min="7209" max="7209" width="10.5703125" style="40" customWidth="1"/>
    <col min="7210" max="7210" width="3.85546875" style="40" customWidth="1"/>
    <col min="7211" max="7213" width="14.42578125" style="40" customWidth="1"/>
    <col min="7214" max="7214" width="4.140625" style="40" customWidth="1"/>
    <col min="7215" max="7215" width="15" style="40" customWidth="1"/>
    <col min="7216" max="7217" width="9.140625" style="40" customWidth="1"/>
    <col min="7218" max="7218" width="11.5703125" style="40" customWidth="1"/>
    <col min="7219" max="7219" width="18.140625" style="40" customWidth="1"/>
    <col min="7220" max="7220" width="13.140625" style="40" customWidth="1"/>
    <col min="7221" max="7221" width="12.28515625" style="40" customWidth="1"/>
    <col min="7222" max="7459" width="9.140625" style="40"/>
    <col min="7460" max="7460" width="1.42578125" style="40" customWidth="1"/>
    <col min="7461" max="7461" width="59.5703125" style="40" customWidth="1"/>
    <col min="7462" max="7462" width="9.140625" style="40" customWidth="1"/>
    <col min="7463" max="7464" width="3.85546875" style="40" customWidth="1"/>
    <col min="7465" max="7465" width="10.5703125" style="40" customWidth="1"/>
    <col min="7466" max="7466" width="3.85546875" style="40" customWidth="1"/>
    <col min="7467" max="7469" width="14.42578125" style="40" customWidth="1"/>
    <col min="7470" max="7470" width="4.140625" style="40" customWidth="1"/>
    <col min="7471" max="7471" width="15" style="40" customWidth="1"/>
    <col min="7472" max="7473" width="9.140625" style="40" customWidth="1"/>
    <col min="7474" max="7474" width="11.5703125" style="40" customWidth="1"/>
    <col min="7475" max="7475" width="18.140625" style="40" customWidth="1"/>
    <col min="7476" max="7476" width="13.140625" style="40" customWidth="1"/>
    <col min="7477" max="7477" width="12.28515625" style="40" customWidth="1"/>
    <col min="7478" max="7715" width="9.140625" style="40"/>
    <col min="7716" max="7716" width="1.42578125" style="40" customWidth="1"/>
    <col min="7717" max="7717" width="59.5703125" style="40" customWidth="1"/>
    <col min="7718" max="7718" width="9.140625" style="40" customWidth="1"/>
    <col min="7719" max="7720" width="3.85546875" style="40" customWidth="1"/>
    <col min="7721" max="7721" width="10.5703125" style="40" customWidth="1"/>
    <col min="7722" max="7722" width="3.85546875" style="40" customWidth="1"/>
    <col min="7723" max="7725" width="14.42578125" style="40" customWidth="1"/>
    <col min="7726" max="7726" width="4.140625" style="40" customWidth="1"/>
    <col min="7727" max="7727" width="15" style="40" customWidth="1"/>
    <col min="7728" max="7729" width="9.140625" style="40" customWidth="1"/>
    <col min="7730" max="7730" width="11.5703125" style="40" customWidth="1"/>
    <col min="7731" max="7731" width="18.140625" style="40" customWidth="1"/>
    <col min="7732" max="7732" width="13.140625" style="40" customWidth="1"/>
    <col min="7733" max="7733" width="12.28515625" style="40" customWidth="1"/>
    <col min="7734" max="7971" width="9.140625" style="40"/>
    <col min="7972" max="7972" width="1.42578125" style="40" customWidth="1"/>
    <col min="7973" max="7973" width="59.5703125" style="40" customWidth="1"/>
    <col min="7974" max="7974" width="9.140625" style="40" customWidth="1"/>
    <col min="7975" max="7976" width="3.85546875" style="40" customWidth="1"/>
    <col min="7977" max="7977" width="10.5703125" style="40" customWidth="1"/>
    <col min="7978" max="7978" width="3.85546875" style="40" customWidth="1"/>
    <col min="7979" max="7981" width="14.42578125" style="40" customWidth="1"/>
    <col min="7982" max="7982" width="4.140625" style="40" customWidth="1"/>
    <col min="7983" max="7983" width="15" style="40" customWidth="1"/>
    <col min="7984" max="7985" width="9.140625" style="40" customWidth="1"/>
    <col min="7986" max="7986" width="11.5703125" style="40" customWidth="1"/>
    <col min="7987" max="7987" width="18.140625" style="40" customWidth="1"/>
    <col min="7988" max="7988" width="13.140625" style="40" customWidth="1"/>
    <col min="7989" max="7989" width="12.28515625" style="40" customWidth="1"/>
    <col min="7990" max="8227" width="9.140625" style="40"/>
    <col min="8228" max="8228" width="1.42578125" style="40" customWidth="1"/>
    <col min="8229" max="8229" width="59.5703125" style="40" customWidth="1"/>
    <col min="8230" max="8230" width="9.140625" style="40" customWidth="1"/>
    <col min="8231" max="8232" width="3.85546875" style="40" customWidth="1"/>
    <col min="8233" max="8233" width="10.5703125" style="40" customWidth="1"/>
    <col min="8234" max="8234" width="3.85546875" style="40" customWidth="1"/>
    <col min="8235" max="8237" width="14.42578125" style="40" customWidth="1"/>
    <col min="8238" max="8238" width="4.140625" style="40" customWidth="1"/>
    <col min="8239" max="8239" width="15" style="40" customWidth="1"/>
    <col min="8240" max="8241" width="9.140625" style="40" customWidth="1"/>
    <col min="8242" max="8242" width="11.5703125" style="40" customWidth="1"/>
    <col min="8243" max="8243" width="18.140625" style="40" customWidth="1"/>
    <col min="8244" max="8244" width="13.140625" style="40" customWidth="1"/>
    <col min="8245" max="8245" width="12.28515625" style="40" customWidth="1"/>
    <col min="8246" max="8483" width="9.140625" style="40"/>
    <col min="8484" max="8484" width="1.42578125" style="40" customWidth="1"/>
    <col min="8485" max="8485" width="59.5703125" style="40" customWidth="1"/>
    <col min="8486" max="8486" width="9.140625" style="40" customWidth="1"/>
    <col min="8487" max="8488" width="3.85546875" style="40" customWidth="1"/>
    <col min="8489" max="8489" width="10.5703125" style="40" customWidth="1"/>
    <col min="8490" max="8490" width="3.85546875" style="40" customWidth="1"/>
    <col min="8491" max="8493" width="14.42578125" style="40" customWidth="1"/>
    <col min="8494" max="8494" width="4.140625" style="40" customWidth="1"/>
    <col min="8495" max="8495" width="15" style="40" customWidth="1"/>
    <col min="8496" max="8497" width="9.140625" style="40" customWidth="1"/>
    <col min="8498" max="8498" width="11.5703125" style="40" customWidth="1"/>
    <col min="8499" max="8499" width="18.140625" style="40" customWidth="1"/>
    <col min="8500" max="8500" width="13.140625" style="40" customWidth="1"/>
    <col min="8501" max="8501" width="12.28515625" style="40" customWidth="1"/>
    <col min="8502" max="8739" width="9.140625" style="40"/>
    <col min="8740" max="8740" width="1.42578125" style="40" customWidth="1"/>
    <col min="8741" max="8741" width="59.5703125" style="40" customWidth="1"/>
    <col min="8742" max="8742" width="9.140625" style="40" customWidth="1"/>
    <col min="8743" max="8744" width="3.85546875" style="40" customWidth="1"/>
    <col min="8745" max="8745" width="10.5703125" style="40" customWidth="1"/>
    <col min="8746" max="8746" width="3.85546875" style="40" customWidth="1"/>
    <col min="8747" max="8749" width="14.42578125" style="40" customWidth="1"/>
    <col min="8750" max="8750" width="4.140625" style="40" customWidth="1"/>
    <col min="8751" max="8751" width="15" style="40" customWidth="1"/>
    <col min="8752" max="8753" width="9.140625" style="40" customWidth="1"/>
    <col min="8754" max="8754" width="11.5703125" style="40" customWidth="1"/>
    <col min="8755" max="8755" width="18.140625" style="40" customWidth="1"/>
    <col min="8756" max="8756" width="13.140625" style="40" customWidth="1"/>
    <col min="8757" max="8757" width="12.28515625" style="40" customWidth="1"/>
    <col min="8758" max="8995" width="9.140625" style="40"/>
    <col min="8996" max="8996" width="1.42578125" style="40" customWidth="1"/>
    <col min="8997" max="8997" width="59.5703125" style="40" customWidth="1"/>
    <col min="8998" max="8998" width="9.140625" style="40" customWidth="1"/>
    <col min="8999" max="9000" width="3.85546875" style="40" customWidth="1"/>
    <col min="9001" max="9001" width="10.5703125" style="40" customWidth="1"/>
    <col min="9002" max="9002" width="3.85546875" style="40" customWidth="1"/>
    <col min="9003" max="9005" width="14.42578125" style="40" customWidth="1"/>
    <col min="9006" max="9006" width="4.140625" style="40" customWidth="1"/>
    <col min="9007" max="9007" width="15" style="40" customWidth="1"/>
    <col min="9008" max="9009" width="9.140625" style="40" customWidth="1"/>
    <col min="9010" max="9010" width="11.5703125" style="40" customWidth="1"/>
    <col min="9011" max="9011" width="18.140625" style="40" customWidth="1"/>
    <col min="9012" max="9012" width="13.140625" style="40" customWidth="1"/>
    <col min="9013" max="9013" width="12.28515625" style="40" customWidth="1"/>
    <col min="9014" max="9251" width="9.140625" style="40"/>
    <col min="9252" max="9252" width="1.42578125" style="40" customWidth="1"/>
    <col min="9253" max="9253" width="59.5703125" style="40" customWidth="1"/>
    <col min="9254" max="9254" width="9.140625" style="40" customWidth="1"/>
    <col min="9255" max="9256" width="3.85546875" style="40" customWidth="1"/>
    <col min="9257" max="9257" width="10.5703125" style="40" customWidth="1"/>
    <col min="9258" max="9258" width="3.85546875" style="40" customWidth="1"/>
    <col min="9259" max="9261" width="14.42578125" style="40" customWidth="1"/>
    <col min="9262" max="9262" width="4.140625" style="40" customWidth="1"/>
    <col min="9263" max="9263" width="15" style="40" customWidth="1"/>
    <col min="9264" max="9265" width="9.140625" style="40" customWidth="1"/>
    <col min="9266" max="9266" width="11.5703125" style="40" customWidth="1"/>
    <col min="9267" max="9267" width="18.140625" style="40" customWidth="1"/>
    <col min="9268" max="9268" width="13.140625" style="40" customWidth="1"/>
    <col min="9269" max="9269" width="12.28515625" style="40" customWidth="1"/>
    <col min="9270" max="9507" width="9.140625" style="40"/>
    <col min="9508" max="9508" width="1.42578125" style="40" customWidth="1"/>
    <col min="9509" max="9509" width="59.5703125" style="40" customWidth="1"/>
    <col min="9510" max="9510" width="9.140625" style="40" customWidth="1"/>
    <col min="9511" max="9512" width="3.85546875" style="40" customWidth="1"/>
    <col min="9513" max="9513" width="10.5703125" style="40" customWidth="1"/>
    <col min="9514" max="9514" width="3.85546875" style="40" customWidth="1"/>
    <col min="9515" max="9517" width="14.42578125" style="40" customWidth="1"/>
    <col min="9518" max="9518" width="4.140625" style="40" customWidth="1"/>
    <col min="9519" max="9519" width="15" style="40" customWidth="1"/>
    <col min="9520" max="9521" width="9.140625" style="40" customWidth="1"/>
    <col min="9522" max="9522" width="11.5703125" style="40" customWidth="1"/>
    <col min="9523" max="9523" width="18.140625" style="40" customWidth="1"/>
    <col min="9524" max="9524" width="13.140625" style="40" customWidth="1"/>
    <col min="9525" max="9525" width="12.28515625" style="40" customWidth="1"/>
    <col min="9526" max="9763" width="9.140625" style="40"/>
    <col min="9764" max="9764" width="1.42578125" style="40" customWidth="1"/>
    <col min="9765" max="9765" width="59.5703125" style="40" customWidth="1"/>
    <col min="9766" max="9766" width="9.140625" style="40" customWidth="1"/>
    <col min="9767" max="9768" width="3.85546875" style="40" customWidth="1"/>
    <col min="9769" max="9769" width="10.5703125" style="40" customWidth="1"/>
    <col min="9770" max="9770" width="3.85546875" style="40" customWidth="1"/>
    <col min="9771" max="9773" width="14.42578125" style="40" customWidth="1"/>
    <col min="9774" max="9774" width="4.140625" style="40" customWidth="1"/>
    <col min="9775" max="9775" width="15" style="40" customWidth="1"/>
    <col min="9776" max="9777" width="9.140625" style="40" customWidth="1"/>
    <col min="9778" max="9778" width="11.5703125" style="40" customWidth="1"/>
    <col min="9779" max="9779" width="18.140625" style="40" customWidth="1"/>
    <col min="9780" max="9780" width="13.140625" style="40" customWidth="1"/>
    <col min="9781" max="9781" width="12.28515625" style="40" customWidth="1"/>
    <col min="9782" max="10019" width="9.140625" style="40"/>
    <col min="10020" max="10020" width="1.42578125" style="40" customWidth="1"/>
    <col min="10021" max="10021" width="59.5703125" style="40" customWidth="1"/>
    <col min="10022" max="10022" width="9.140625" style="40" customWidth="1"/>
    <col min="10023" max="10024" width="3.85546875" style="40" customWidth="1"/>
    <col min="10025" max="10025" width="10.5703125" style="40" customWidth="1"/>
    <col min="10026" max="10026" width="3.85546875" style="40" customWidth="1"/>
    <col min="10027" max="10029" width="14.42578125" style="40" customWidth="1"/>
    <col min="10030" max="10030" width="4.140625" style="40" customWidth="1"/>
    <col min="10031" max="10031" width="15" style="40" customWidth="1"/>
    <col min="10032" max="10033" width="9.140625" style="40" customWidth="1"/>
    <col min="10034" max="10034" width="11.5703125" style="40" customWidth="1"/>
    <col min="10035" max="10035" width="18.140625" style="40" customWidth="1"/>
    <col min="10036" max="10036" width="13.140625" style="40" customWidth="1"/>
    <col min="10037" max="10037" width="12.28515625" style="40" customWidth="1"/>
    <col min="10038" max="10275" width="9.140625" style="40"/>
    <col min="10276" max="10276" width="1.42578125" style="40" customWidth="1"/>
    <col min="10277" max="10277" width="59.5703125" style="40" customWidth="1"/>
    <col min="10278" max="10278" width="9.140625" style="40" customWidth="1"/>
    <col min="10279" max="10280" width="3.85546875" style="40" customWidth="1"/>
    <col min="10281" max="10281" width="10.5703125" style="40" customWidth="1"/>
    <col min="10282" max="10282" width="3.85546875" style="40" customWidth="1"/>
    <col min="10283" max="10285" width="14.42578125" style="40" customWidth="1"/>
    <col min="10286" max="10286" width="4.140625" style="40" customWidth="1"/>
    <col min="10287" max="10287" width="15" style="40" customWidth="1"/>
    <col min="10288" max="10289" width="9.140625" style="40" customWidth="1"/>
    <col min="10290" max="10290" width="11.5703125" style="40" customWidth="1"/>
    <col min="10291" max="10291" width="18.140625" style="40" customWidth="1"/>
    <col min="10292" max="10292" width="13.140625" style="40" customWidth="1"/>
    <col min="10293" max="10293" width="12.28515625" style="40" customWidth="1"/>
    <col min="10294" max="10531" width="9.140625" style="40"/>
    <col min="10532" max="10532" width="1.42578125" style="40" customWidth="1"/>
    <col min="10533" max="10533" width="59.5703125" style="40" customWidth="1"/>
    <col min="10534" max="10534" width="9.140625" style="40" customWidth="1"/>
    <col min="10535" max="10536" width="3.85546875" style="40" customWidth="1"/>
    <col min="10537" max="10537" width="10.5703125" style="40" customWidth="1"/>
    <col min="10538" max="10538" width="3.85546875" style="40" customWidth="1"/>
    <col min="10539" max="10541" width="14.42578125" style="40" customWidth="1"/>
    <col min="10542" max="10542" width="4.140625" style="40" customWidth="1"/>
    <col min="10543" max="10543" width="15" style="40" customWidth="1"/>
    <col min="10544" max="10545" width="9.140625" style="40" customWidth="1"/>
    <col min="10546" max="10546" width="11.5703125" style="40" customWidth="1"/>
    <col min="10547" max="10547" width="18.140625" style="40" customWidth="1"/>
    <col min="10548" max="10548" width="13.140625" style="40" customWidth="1"/>
    <col min="10549" max="10549" width="12.28515625" style="40" customWidth="1"/>
    <col min="10550" max="10787" width="9.140625" style="40"/>
    <col min="10788" max="10788" width="1.42578125" style="40" customWidth="1"/>
    <col min="10789" max="10789" width="59.5703125" style="40" customWidth="1"/>
    <col min="10790" max="10790" width="9.140625" style="40" customWidth="1"/>
    <col min="10791" max="10792" width="3.85546875" style="40" customWidth="1"/>
    <col min="10793" max="10793" width="10.5703125" style="40" customWidth="1"/>
    <col min="10794" max="10794" width="3.85546875" style="40" customWidth="1"/>
    <col min="10795" max="10797" width="14.42578125" style="40" customWidth="1"/>
    <col min="10798" max="10798" width="4.140625" style="40" customWidth="1"/>
    <col min="10799" max="10799" width="15" style="40" customWidth="1"/>
    <col min="10800" max="10801" width="9.140625" style="40" customWidth="1"/>
    <col min="10802" max="10802" width="11.5703125" style="40" customWidth="1"/>
    <col min="10803" max="10803" width="18.140625" style="40" customWidth="1"/>
    <col min="10804" max="10804" width="13.140625" style="40" customWidth="1"/>
    <col min="10805" max="10805" width="12.28515625" style="40" customWidth="1"/>
    <col min="10806" max="11043" width="9.140625" style="40"/>
    <col min="11044" max="11044" width="1.42578125" style="40" customWidth="1"/>
    <col min="11045" max="11045" width="59.5703125" style="40" customWidth="1"/>
    <col min="11046" max="11046" width="9.140625" style="40" customWidth="1"/>
    <col min="11047" max="11048" width="3.85546875" style="40" customWidth="1"/>
    <col min="11049" max="11049" width="10.5703125" style="40" customWidth="1"/>
    <col min="11050" max="11050" width="3.85546875" style="40" customWidth="1"/>
    <col min="11051" max="11053" width="14.42578125" style="40" customWidth="1"/>
    <col min="11054" max="11054" width="4.140625" style="40" customWidth="1"/>
    <col min="11055" max="11055" width="15" style="40" customWidth="1"/>
    <col min="11056" max="11057" width="9.140625" style="40" customWidth="1"/>
    <col min="11058" max="11058" width="11.5703125" style="40" customWidth="1"/>
    <col min="11059" max="11059" width="18.140625" style="40" customWidth="1"/>
    <col min="11060" max="11060" width="13.140625" style="40" customWidth="1"/>
    <col min="11061" max="11061" width="12.28515625" style="40" customWidth="1"/>
    <col min="11062" max="11299" width="9.140625" style="40"/>
    <col min="11300" max="11300" width="1.42578125" style="40" customWidth="1"/>
    <col min="11301" max="11301" width="59.5703125" style="40" customWidth="1"/>
    <col min="11302" max="11302" width="9.140625" style="40" customWidth="1"/>
    <col min="11303" max="11304" width="3.85546875" style="40" customWidth="1"/>
    <col min="11305" max="11305" width="10.5703125" style="40" customWidth="1"/>
    <col min="11306" max="11306" width="3.85546875" style="40" customWidth="1"/>
    <col min="11307" max="11309" width="14.42578125" style="40" customWidth="1"/>
    <col min="11310" max="11310" width="4.140625" style="40" customWidth="1"/>
    <col min="11311" max="11311" width="15" style="40" customWidth="1"/>
    <col min="11312" max="11313" width="9.140625" style="40" customWidth="1"/>
    <col min="11314" max="11314" width="11.5703125" style="40" customWidth="1"/>
    <col min="11315" max="11315" width="18.140625" style="40" customWidth="1"/>
    <col min="11316" max="11316" width="13.140625" style="40" customWidth="1"/>
    <col min="11317" max="11317" width="12.28515625" style="40" customWidth="1"/>
    <col min="11318" max="11555" width="9.140625" style="40"/>
    <col min="11556" max="11556" width="1.42578125" style="40" customWidth="1"/>
    <col min="11557" max="11557" width="59.5703125" style="40" customWidth="1"/>
    <col min="11558" max="11558" width="9.140625" style="40" customWidth="1"/>
    <col min="11559" max="11560" width="3.85546875" style="40" customWidth="1"/>
    <col min="11561" max="11561" width="10.5703125" style="40" customWidth="1"/>
    <col min="11562" max="11562" width="3.85546875" style="40" customWidth="1"/>
    <col min="11563" max="11565" width="14.42578125" style="40" customWidth="1"/>
    <col min="11566" max="11566" width="4.140625" style="40" customWidth="1"/>
    <col min="11567" max="11567" width="15" style="40" customWidth="1"/>
    <col min="11568" max="11569" width="9.140625" style="40" customWidth="1"/>
    <col min="11570" max="11570" width="11.5703125" style="40" customWidth="1"/>
    <col min="11571" max="11571" width="18.140625" style="40" customWidth="1"/>
    <col min="11572" max="11572" width="13.140625" style="40" customWidth="1"/>
    <col min="11573" max="11573" width="12.28515625" style="40" customWidth="1"/>
    <col min="11574" max="11811" width="9.140625" style="40"/>
    <col min="11812" max="11812" width="1.42578125" style="40" customWidth="1"/>
    <col min="11813" max="11813" width="59.5703125" style="40" customWidth="1"/>
    <col min="11814" max="11814" width="9.140625" style="40" customWidth="1"/>
    <col min="11815" max="11816" width="3.85546875" style="40" customWidth="1"/>
    <col min="11817" max="11817" width="10.5703125" style="40" customWidth="1"/>
    <col min="11818" max="11818" width="3.85546875" style="40" customWidth="1"/>
    <col min="11819" max="11821" width="14.42578125" style="40" customWidth="1"/>
    <col min="11822" max="11822" width="4.140625" style="40" customWidth="1"/>
    <col min="11823" max="11823" width="15" style="40" customWidth="1"/>
    <col min="11824" max="11825" width="9.140625" style="40" customWidth="1"/>
    <col min="11826" max="11826" width="11.5703125" style="40" customWidth="1"/>
    <col min="11827" max="11827" width="18.140625" style="40" customWidth="1"/>
    <col min="11828" max="11828" width="13.140625" style="40" customWidth="1"/>
    <col min="11829" max="11829" width="12.28515625" style="40" customWidth="1"/>
    <col min="11830" max="12067" width="9.140625" style="40"/>
    <col min="12068" max="12068" width="1.42578125" style="40" customWidth="1"/>
    <col min="12069" max="12069" width="59.5703125" style="40" customWidth="1"/>
    <col min="12070" max="12070" width="9.140625" style="40" customWidth="1"/>
    <col min="12071" max="12072" width="3.85546875" style="40" customWidth="1"/>
    <col min="12073" max="12073" width="10.5703125" style="40" customWidth="1"/>
    <col min="12074" max="12074" width="3.85546875" style="40" customWidth="1"/>
    <col min="12075" max="12077" width="14.42578125" style="40" customWidth="1"/>
    <col min="12078" max="12078" width="4.140625" style="40" customWidth="1"/>
    <col min="12079" max="12079" width="15" style="40" customWidth="1"/>
    <col min="12080" max="12081" width="9.140625" style="40" customWidth="1"/>
    <col min="12082" max="12082" width="11.5703125" style="40" customWidth="1"/>
    <col min="12083" max="12083" width="18.140625" style="40" customWidth="1"/>
    <col min="12084" max="12084" width="13.140625" style="40" customWidth="1"/>
    <col min="12085" max="12085" width="12.28515625" style="40" customWidth="1"/>
    <col min="12086" max="12323" width="9.140625" style="40"/>
    <col min="12324" max="12324" width="1.42578125" style="40" customWidth="1"/>
    <col min="12325" max="12325" width="59.5703125" style="40" customWidth="1"/>
    <col min="12326" max="12326" width="9.140625" style="40" customWidth="1"/>
    <col min="12327" max="12328" width="3.85546875" style="40" customWidth="1"/>
    <col min="12329" max="12329" width="10.5703125" style="40" customWidth="1"/>
    <col min="12330" max="12330" width="3.85546875" style="40" customWidth="1"/>
    <col min="12331" max="12333" width="14.42578125" style="40" customWidth="1"/>
    <col min="12334" max="12334" width="4.140625" style="40" customWidth="1"/>
    <col min="12335" max="12335" width="15" style="40" customWidth="1"/>
    <col min="12336" max="12337" width="9.140625" style="40" customWidth="1"/>
    <col min="12338" max="12338" width="11.5703125" style="40" customWidth="1"/>
    <col min="12339" max="12339" width="18.140625" style="40" customWidth="1"/>
    <col min="12340" max="12340" width="13.140625" style="40" customWidth="1"/>
    <col min="12341" max="12341" width="12.28515625" style="40" customWidth="1"/>
    <col min="12342" max="12579" width="9.140625" style="40"/>
    <col min="12580" max="12580" width="1.42578125" style="40" customWidth="1"/>
    <col min="12581" max="12581" width="59.5703125" style="40" customWidth="1"/>
    <col min="12582" max="12582" width="9.140625" style="40" customWidth="1"/>
    <col min="12583" max="12584" width="3.85546875" style="40" customWidth="1"/>
    <col min="12585" max="12585" width="10.5703125" style="40" customWidth="1"/>
    <col min="12586" max="12586" width="3.85546875" style="40" customWidth="1"/>
    <col min="12587" max="12589" width="14.42578125" style="40" customWidth="1"/>
    <col min="12590" max="12590" width="4.140625" style="40" customWidth="1"/>
    <col min="12591" max="12591" width="15" style="40" customWidth="1"/>
    <col min="12592" max="12593" width="9.140625" style="40" customWidth="1"/>
    <col min="12594" max="12594" width="11.5703125" style="40" customWidth="1"/>
    <col min="12595" max="12595" width="18.140625" style="40" customWidth="1"/>
    <col min="12596" max="12596" width="13.140625" style="40" customWidth="1"/>
    <col min="12597" max="12597" width="12.28515625" style="40" customWidth="1"/>
    <col min="12598" max="12835" width="9.140625" style="40"/>
    <col min="12836" max="12836" width="1.42578125" style="40" customWidth="1"/>
    <col min="12837" max="12837" width="59.5703125" style="40" customWidth="1"/>
    <col min="12838" max="12838" width="9.140625" style="40" customWidth="1"/>
    <col min="12839" max="12840" width="3.85546875" style="40" customWidth="1"/>
    <col min="12841" max="12841" width="10.5703125" style="40" customWidth="1"/>
    <col min="12842" max="12842" width="3.85546875" style="40" customWidth="1"/>
    <col min="12843" max="12845" width="14.42578125" style="40" customWidth="1"/>
    <col min="12846" max="12846" width="4.140625" style="40" customWidth="1"/>
    <col min="12847" max="12847" width="15" style="40" customWidth="1"/>
    <col min="12848" max="12849" width="9.140625" style="40" customWidth="1"/>
    <col min="12850" max="12850" width="11.5703125" style="40" customWidth="1"/>
    <col min="12851" max="12851" width="18.140625" style="40" customWidth="1"/>
    <col min="12852" max="12852" width="13.140625" style="40" customWidth="1"/>
    <col min="12853" max="12853" width="12.28515625" style="40" customWidth="1"/>
    <col min="12854" max="13091" width="9.140625" style="40"/>
    <col min="13092" max="13092" width="1.42578125" style="40" customWidth="1"/>
    <col min="13093" max="13093" width="59.5703125" style="40" customWidth="1"/>
    <col min="13094" max="13094" width="9.140625" style="40" customWidth="1"/>
    <col min="13095" max="13096" width="3.85546875" style="40" customWidth="1"/>
    <col min="13097" max="13097" width="10.5703125" style="40" customWidth="1"/>
    <col min="13098" max="13098" width="3.85546875" style="40" customWidth="1"/>
    <col min="13099" max="13101" width="14.42578125" style="40" customWidth="1"/>
    <col min="13102" max="13102" width="4.140625" style="40" customWidth="1"/>
    <col min="13103" max="13103" width="15" style="40" customWidth="1"/>
    <col min="13104" max="13105" width="9.140625" style="40" customWidth="1"/>
    <col min="13106" max="13106" width="11.5703125" style="40" customWidth="1"/>
    <col min="13107" max="13107" width="18.140625" style="40" customWidth="1"/>
    <col min="13108" max="13108" width="13.140625" style="40" customWidth="1"/>
    <col min="13109" max="13109" width="12.28515625" style="40" customWidth="1"/>
    <col min="13110" max="13347" width="9.140625" style="40"/>
    <col min="13348" max="13348" width="1.42578125" style="40" customWidth="1"/>
    <col min="13349" max="13349" width="59.5703125" style="40" customWidth="1"/>
    <col min="13350" max="13350" width="9.140625" style="40" customWidth="1"/>
    <col min="13351" max="13352" width="3.85546875" style="40" customWidth="1"/>
    <col min="13353" max="13353" width="10.5703125" style="40" customWidth="1"/>
    <col min="13354" max="13354" width="3.85546875" style="40" customWidth="1"/>
    <col min="13355" max="13357" width="14.42578125" style="40" customWidth="1"/>
    <col min="13358" max="13358" width="4.140625" style="40" customWidth="1"/>
    <col min="13359" max="13359" width="15" style="40" customWidth="1"/>
    <col min="13360" max="13361" width="9.140625" style="40" customWidth="1"/>
    <col min="13362" max="13362" width="11.5703125" style="40" customWidth="1"/>
    <col min="13363" max="13363" width="18.140625" style="40" customWidth="1"/>
    <col min="13364" max="13364" width="13.140625" style="40" customWidth="1"/>
    <col min="13365" max="13365" width="12.28515625" style="40" customWidth="1"/>
    <col min="13366" max="13603" width="9.140625" style="40"/>
    <col min="13604" max="13604" width="1.42578125" style="40" customWidth="1"/>
    <col min="13605" max="13605" width="59.5703125" style="40" customWidth="1"/>
    <col min="13606" max="13606" width="9.140625" style="40" customWidth="1"/>
    <col min="13607" max="13608" width="3.85546875" style="40" customWidth="1"/>
    <col min="13609" max="13609" width="10.5703125" style="40" customWidth="1"/>
    <col min="13610" max="13610" width="3.85546875" style="40" customWidth="1"/>
    <col min="13611" max="13613" width="14.42578125" style="40" customWidth="1"/>
    <col min="13614" max="13614" width="4.140625" style="40" customWidth="1"/>
    <col min="13615" max="13615" width="15" style="40" customWidth="1"/>
    <col min="13616" max="13617" width="9.140625" style="40" customWidth="1"/>
    <col min="13618" max="13618" width="11.5703125" style="40" customWidth="1"/>
    <col min="13619" max="13619" width="18.140625" style="40" customWidth="1"/>
    <col min="13620" max="13620" width="13.140625" style="40" customWidth="1"/>
    <col min="13621" max="13621" width="12.28515625" style="40" customWidth="1"/>
    <col min="13622" max="13859" width="9.140625" style="40"/>
    <col min="13860" max="13860" width="1.42578125" style="40" customWidth="1"/>
    <col min="13861" max="13861" width="59.5703125" style="40" customWidth="1"/>
    <col min="13862" max="13862" width="9.140625" style="40" customWidth="1"/>
    <col min="13863" max="13864" width="3.85546875" style="40" customWidth="1"/>
    <col min="13865" max="13865" width="10.5703125" style="40" customWidth="1"/>
    <col min="13866" max="13866" width="3.85546875" style="40" customWidth="1"/>
    <col min="13867" max="13869" width="14.42578125" style="40" customWidth="1"/>
    <col min="13870" max="13870" width="4.140625" style="40" customWidth="1"/>
    <col min="13871" max="13871" width="15" style="40" customWidth="1"/>
    <col min="13872" max="13873" width="9.140625" style="40" customWidth="1"/>
    <col min="13874" max="13874" width="11.5703125" style="40" customWidth="1"/>
    <col min="13875" max="13875" width="18.140625" style="40" customWidth="1"/>
    <col min="13876" max="13876" width="13.140625" style="40" customWidth="1"/>
    <col min="13877" max="13877" width="12.28515625" style="40" customWidth="1"/>
    <col min="13878" max="14115" width="9.140625" style="40"/>
    <col min="14116" max="14116" width="1.42578125" style="40" customWidth="1"/>
    <col min="14117" max="14117" width="59.5703125" style="40" customWidth="1"/>
    <col min="14118" max="14118" width="9.140625" style="40" customWidth="1"/>
    <col min="14119" max="14120" width="3.85546875" style="40" customWidth="1"/>
    <col min="14121" max="14121" width="10.5703125" style="40" customWidth="1"/>
    <col min="14122" max="14122" width="3.85546875" style="40" customWidth="1"/>
    <col min="14123" max="14125" width="14.42578125" style="40" customWidth="1"/>
    <col min="14126" max="14126" width="4.140625" style="40" customWidth="1"/>
    <col min="14127" max="14127" width="15" style="40" customWidth="1"/>
    <col min="14128" max="14129" width="9.140625" style="40" customWidth="1"/>
    <col min="14130" max="14130" width="11.5703125" style="40" customWidth="1"/>
    <col min="14131" max="14131" width="18.140625" style="40" customWidth="1"/>
    <col min="14132" max="14132" width="13.140625" style="40" customWidth="1"/>
    <col min="14133" max="14133" width="12.28515625" style="40" customWidth="1"/>
    <col min="14134" max="14371" width="9.140625" style="40"/>
    <col min="14372" max="14372" width="1.42578125" style="40" customWidth="1"/>
    <col min="14373" max="14373" width="59.5703125" style="40" customWidth="1"/>
    <col min="14374" max="14374" width="9.140625" style="40" customWidth="1"/>
    <col min="14375" max="14376" width="3.85546875" style="40" customWidth="1"/>
    <col min="14377" max="14377" width="10.5703125" style="40" customWidth="1"/>
    <col min="14378" max="14378" width="3.85546875" style="40" customWidth="1"/>
    <col min="14379" max="14381" width="14.42578125" style="40" customWidth="1"/>
    <col min="14382" max="14382" width="4.140625" style="40" customWidth="1"/>
    <col min="14383" max="14383" width="15" style="40" customWidth="1"/>
    <col min="14384" max="14385" width="9.140625" style="40" customWidth="1"/>
    <col min="14386" max="14386" width="11.5703125" style="40" customWidth="1"/>
    <col min="14387" max="14387" width="18.140625" style="40" customWidth="1"/>
    <col min="14388" max="14388" width="13.140625" style="40" customWidth="1"/>
    <col min="14389" max="14389" width="12.28515625" style="40" customWidth="1"/>
    <col min="14390" max="14627" width="9.140625" style="40"/>
    <col min="14628" max="14628" width="1.42578125" style="40" customWidth="1"/>
    <col min="14629" max="14629" width="59.5703125" style="40" customWidth="1"/>
    <col min="14630" max="14630" width="9.140625" style="40" customWidth="1"/>
    <col min="14631" max="14632" width="3.85546875" style="40" customWidth="1"/>
    <col min="14633" max="14633" width="10.5703125" style="40" customWidth="1"/>
    <col min="14634" max="14634" width="3.85546875" style="40" customWidth="1"/>
    <col min="14635" max="14637" width="14.42578125" style="40" customWidth="1"/>
    <col min="14638" max="14638" width="4.140625" style="40" customWidth="1"/>
    <col min="14639" max="14639" width="15" style="40" customWidth="1"/>
    <col min="14640" max="14641" width="9.140625" style="40" customWidth="1"/>
    <col min="14642" max="14642" width="11.5703125" style="40" customWidth="1"/>
    <col min="14643" max="14643" width="18.140625" style="40" customWidth="1"/>
    <col min="14644" max="14644" width="13.140625" style="40" customWidth="1"/>
    <col min="14645" max="14645" width="12.28515625" style="40" customWidth="1"/>
    <col min="14646" max="14883" width="9.140625" style="40"/>
    <col min="14884" max="14884" width="1.42578125" style="40" customWidth="1"/>
    <col min="14885" max="14885" width="59.5703125" style="40" customWidth="1"/>
    <col min="14886" max="14886" width="9.140625" style="40" customWidth="1"/>
    <col min="14887" max="14888" width="3.85546875" style="40" customWidth="1"/>
    <col min="14889" max="14889" width="10.5703125" style="40" customWidth="1"/>
    <col min="14890" max="14890" width="3.85546875" style="40" customWidth="1"/>
    <col min="14891" max="14893" width="14.42578125" style="40" customWidth="1"/>
    <col min="14894" max="14894" width="4.140625" style="40" customWidth="1"/>
    <col min="14895" max="14895" width="15" style="40" customWidth="1"/>
    <col min="14896" max="14897" width="9.140625" style="40" customWidth="1"/>
    <col min="14898" max="14898" width="11.5703125" style="40" customWidth="1"/>
    <col min="14899" max="14899" width="18.140625" style="40" customWidth="1"/>
    <col min="14900" max="14900" width="13.140625" style="40" customWidth="1"/>
    <col min="14901" max="14901" width="12.28515625" style="40" customWidth="1"/>
    <col min="14902" max="15139" width="9.140625" style="40"/>
    <col min="15140" max="15140" width="1.42578125" style="40" customWidth="1"/>
    <col min="15141" max="15141" width="59.5703125" style="40" customWidth="1"/>
    <col min="15142" max="15142" width="9.140625" style="40" customWidth="1"/>
    <col min="15143" max="15144" width="3.85546875" style="40" customWidth="1"/>
    <col min="15145" max="15145" width="10.5703125" style="40" customWidth="1"/>
    <col min="15146" max="15146" width="3.85546875" style="40" customWidth="1"/>
    <col min="15147" max="15149" width="14.42578125" style="40" customWidth="1"/>
    <col min="15150" max="15150" width="4.140625" style="40" customWidth="1"/>
    <col min="15151" max="15151" width="15" style="40" customWidth="1"/>
    <col min="15152" max="15153" width="9.140625" style="40" customWidth="1"/>
    <col min="15154" max="15154" width="11.5703125" style="40" customWidth="1"/>
    <col min="15155" max="15155" width="18.140625" style="40" customWidth="1"/>
    <col min="15156" max="15156" width="13.140625" style="40" customWidth="1"/>
    <col min="15157" max="15157" width="12.28515625" style="40" customWidth="1"/>
    <col min="15158" max="15395" width="9.140625" style="40"/>
    <col min="15396" max="15396" width="1.42578125" style="40" customWidth="1"/>
    <col min="15397" max="15397" width="59.5703125" style="40" customWidth="1"/>
    <col min="15398" max="15398" width="9.140625" style="40" customWidth="1"/>
    <col min="15399" max="15400" width="3.85546875" style="40" customWidth="1"/>
    <col min="15401" max="15401" width="10.5703125" style="40" customWidth="1"/>
    <col min="15402" max="15402" width="3.85546875" style="40" customWidth="1"/>
    <col min="15403" max="15405" width="14.42578125" style="40" customWidth="1"/>
    <col min="15406" max="15406" width="4.140625" style="40" customWidth="1"/>
    <col min="15407" max="15407" width="15" style="40" customWidth="1"/>
    <col min="15408" max="15409" width="9.140625" style="40" customWidth="1"/>
    <col min="15410" max="15410" width="11.5703125" style="40" customWidth="1"/>
    <col min="15411" max="15411" width="18.140625" style="40" customWidth="1"/>
    <col min="15412" max="15412" width="13.140625" style="40" customWidth="1"/>
    <col min="15413" max="15413" width="12.28515625" style="40" customWidth="1"/>
    <col min="15414" max="15651" width="9.140625" style="40"/>
    <col min="15652" max="15652" width="1.42578125" style="40" customWidth="1"/>
    <col min="15653" max="15653" width="59.5703125" style="40" customWidth="1"/>
    <col min="15654" max="15654" width="9.140625" style="40" customWidth="1"/>
    <col min="15655" max="15656" width="3.85546875" style="40" customWidth="1"/>
    <col min="15657" max="15657" width="10.5703125" style="40" customWidth="1"/>
    <col min="15658" max="15658" width="3.85546875" style="40" customWidth="1"/>
    <col min="15659" max="15661" width="14.42578125" style="40" customWidth="1"/>
    <col min="15662" max="15662" width="4.140625" style="40" customWidth="1"/>
    <col min="15663" max="15663" width="15" style="40" customWidth="1"/>
    <col min="15664" max="15665" width="9.140625" style="40" customWidth="1"/>
    <col min="15666" max="15666" width="11.5703125" style="40" customWidth="1"/>
    <col min="15667" max="15667" width="18.140625" style="40" customWidth="1"/>
    <col min="15668" max="15668" width="13.140625" style="40" customWidth="1"/>
    <col min="15669" max="15669" width="12.28515625" style="40" customWidth="1"/>
    <col min="15670" max="15907" width="9.140625" style="40"/>
    <col min="15908" max="15908" width="1.42578125" style="40" customWidth="1"/>
    <col min="15909" max="15909" width="59.5703125" style="40" customWidth="1"/>
    <col min="15910" max="15910" width="9.140625" style="40" customWidth="1"/>
    <col min="15911" max="15912" width="3.85546875" style="40" customWidth="1"/>
    <col min="15913" max="15913" width="10.5703125" style="40" customWidth="1"/>
    <col min="15914" max="15914" width="3.85546875" style="40" customWidth="1"/>
    <col min="15915" max="15917" width="14.42578125" style="40" customWidth="1"/>
    <col min="15918" max="15918" width="4.140625" style="40" customWidth="1"/>
    <col min="15919" max="15919" width="15" style="40" customWidth="1"/>
    <col min="15920" max="15921" width="9.140625" style="40" customWidth="1"/>
    <col min="15922" max="15922" width="11.5703125" style="40" customWidth="1"/>
    <col min="15923" max="15923" width="18.140625" style="40" customWidth="1"/>
    <col min="15924" max="15924" width="13.140625" style="40" customWidth="1"/>
    <col min="15925" max="15925" width="12.28515625" style="40" customWidth="1"/>
    <col min="15926" max="16384" width="9.140625" style="40"/>
  </cols>
  <sheetData>
    <row r="1" spans="1:10" ht="32.25" customHeight="1" x14ac:dyDescent="0.25">
      <c r="A1" s="158" t="s">
        <v>399</v>
      </c>
      <c r="B1" s="158"/>
      <c r="C1" s="158"/>
      <c r="D1" s="158"/>
      <c r="E1" s="158"/>
      <c r="F1" s="158"/>
      <c r="G1" s="158"/>
      <c r="H1" s="158"/>
      <c r="I1" s="158"/>
      <c r="J1" s="158"/>
    </row>
    <row r="2" spans="1:10" s="48" customFormat="1" ht="19.5" customHeight="1" x14ac:dyDescent="0.25">
      <c r="A2" s="42"/>
      <c r="B2" s="43"/>
      <c r="C2" s="43"/>
      <c r="D2" s="43"/>
      <c r="E2" s="44"/>
      <c r="F2" s="44"/>
      <c r="G2" s="44"/>
      <c r="H2" s="42"/>
      <c r="I2" s="44"/>
      <c r="J2" s="45" t="s">
        <v>113</v>
      </c>
    </row>
    <row r="3" spans="1:10" ht="20.25" customHeight="1" x14ac:dyDescent="0.25">
      <c r="A3" s="49" t="s">
        <v>114</v>
      </c>
      <c r="B3" s="50"/>
      <c r="C3" s="50"/>
      <c r="D3" s="50"/>
      <c r="E3" s="50" t="s">
        <v>115</v>
      </c>
      <c r="F3" s="51" t="s">
        <v>116</v>
      </c>
      <c r="G3" s="51" t="s">
        <v>117</v>
      </c>
      <c r="H3" s="52" t="s">
        <v>118</v>
      </c>
      <c r="I3" s="51" t="s">
        <v>119</v>
      </c>
      <c r="J3" s="50" t="s">
        <v>394</v>
      </c>
    </row>
    <row r="4" spans="1:10" x14ac:dyDescent="0.25">
      <c r="A4" s="53" t="s">
        <v>120</v>
      </c>
      <c r="B4" s="54"/>
      <c r="C4" s="54"/>
      <c r="D4" s="54"/>
      <c r="E4" s="133">
        <v>851</v>
      </c>
      <c r="F4" s="55"/>
      <c r="G4" s="55"/>
      <c r="H4" s="105" t="s">
        <v>121</v>
      </c>
      <c r="I4" s="55"/>
      <c r="J4" s="57">
        <f>J5+J86+J95+J107+J126+J155+J160+J174+J211+J227</f>
        <v>127195291.01000001</v>
      </c>
    </row>
    <row r="5" spans="1:10" s="61" customFormat="1" x14ac:dyDescent="0.25">
      <c r="A5" s="56" t="s">
        <v>122</v>
      </c>
      <c r="B5" s="58"/>
      <c r="C5" s="58"/>
      <c r="D5" s="58"/>
      <c r="E5" s="132">
        <v>851</v>
      </c>
      <c r="F5" s="59" t="s">
        <v>123</v>
      </c>
      <c r="G5" s="59"/>
      <c r="H5" s="106" t="s">
        <v>121</v>
      </c>
      <c r="I5" s="59"/>
      <c r="J5" s="60">
        <f t="shared" ref="J5" si="0">J6+J69+J73</f>
        <v>33002184.780000001</v>
      </c>
    </row>
    <row r="6" spans="1:10" s="64" customFormat="1" ht="26.25" customHeight="1" x14ac:dyDescent="0.25">
      <c r="A6" s="56" t="s">
        <v>0</v>
      </c>
      <c r="B6" s="62"/>
      <c r="C6" s="62"/>
      <c r="D6" s="62"/>
      <c r="E6" s="132">
        <v>851</v>
      </c>
      <c r="F6" s="63" t="s">
        <v>123</v>
      </c>
      <c r="G6" s="63" t="s">
        <v>124</v>
      </c>
      <c r="H6" s="106" t="s">
        <v>121</v>
      </c>
      <c r="I6" s="63"/>
      <c r="J6" s="10">
        <f>J7+J12+J17+J22+J27+J32+J35+J51+J42+J45+J48+J54+J57+J60+J63+J66</f>
        <v>28549525.780000001</v>
      </c>
    </row>
    <row r="7" spans="1:10" ht="150" x14ac:dyDescent="0.25">
      <c r="A7" s="65" t="s">
        <v>271</v>
      </c>
      <c r="B7" s="1"/>
      <c r="C7" s="1"/>
      <c r="D7" s="1"/>
      <c r="E7" s="132">
        <v>851</v>
      </c>
      <c r="F7" s="55" t="s">
        <v>123</v>
      </c>
      <c r="G7" s="55" t="s">
        <v>124</v>
      </c>
      <c r="H7" s="106" t="s">
        <v>272</v>
      </c>
      <c r="I7" s="55"/>
      <c r="J7" s="11">
        <f t="shared" ref="J7" si="1">J8+J10</f>
        <v>842480</v>
      </c>
    </row>
    <row r="8" spans="1:10" ht="60" x14ac:dyDescent="0.25">
      <c r="A8" s="65" t="s">
        <v>126</v>
      </c>
      <c r="B8" s="1"/>
      <c r="C8" s="1"/>
      <c r="D8" s="1"/>
      <c r="E8" s="132">
        <v>851</v>
      </c>
      <c r="F8" s="55" t="s">
        <v>123</v>
      </c>
      <c r="G8" s="55" t="s">
        <v>124</v>
      </c>
      <c r="H8" s="106" t="s">
        <v>272</v>
      </c>
      <c r="I8" s="55" t="s">
        <v>128</v>
      </c>
      <c r="J8" s="11">
        <f t="shared" ref="J8" si="2">J9</f>
        <v>566400</v>
      </c>
    </row>
    <row r="9" spans="1:10" ht="30" x14ac:dyDescent="0.25">
      <c r="A9" s="65" t="s">
        <v>129</v>
      </c>
      <c r="B9" s="1"/>
      <c r="C9" s="1"/>
      <c r="D9" s="1"/>
      <c r="E9" s="132">
        <v>851</v>
      </c>
      <c r="F9" s="55" t="s">
        <v>123</v>
      </c>
      <c r="G9" s="55" t="s">
        <v>124</v>
      </c>
      <c r="H9" s="106" t="s">
        <v>272</v>
      </c>
      <c r="I9" s="55" t="s">
        <v>130</v>
      </c>
      <c r="J9" s="11">
        <v>566400</v>
      </c>
    </row>
    <row r="10" spans="1:10" ht="30" x14ac:dyDescent="0.25">
      <c r="A10" s="65" t="s">
        <v>132</v>
      </c>
      <c r="B10" s="1"/>
      <c r="C10" s="1"/>
      <c r="D10" s="1"/>
      <c r="E10" s="132">
        <v>851</v>
      </c>
      <c r="F10" s="55" t="s">
        <v>123</v>
      </c>
      <c r="G10" s="55" t="s">
        <v>124</v>
      </c>
      <c r="H10" s="106" t="s">
        <v>272</v>
      </c>
      <c r="I10" s="55" t="s">
        <v>133</v>
      </c>
      <c r="J10" s="11">
        <f t="shared" ref="J10" si="3">J11</f>
        <v>276080</v>
      </c>
    </row>
    <row r="11" spans="1:10" ht="30" x14ac:dyDescent="0.25">
      <c r="A11" s="65" t="s">
        <v>134</v>
      </c>
      <c r="B11" s="1"/>
      <c r="C11" s="1"/>
      <c r="D11" s="1"/>
      <c r="E11" s="132">
        <v>851</v>
      </c>
      <c r="F11" s="55" t="s">
        <v>123</v>
      </c>
      <c r="G11" s="55" t="s">
        <v>124</v>
      </c>
      <c r="H11" s="106" t="s">
        <v>272</v>
      </c>
      <c r="I11" s="55" t="s">
        <v>135</v>
      </c>
      <c r="J11" s="11">
        <v>276080</v>
      </c>
    </row>
    <row r="12" spans="1:10" ht="135" x14ac:dyDescent="0.25">
      <c r="A12" s="65" t="s">
        <v>273</v>
      </c>
      <c r="B12" s="1"/>
      <c r="C12" s="1"/>
      <c r="D12" s="1"/>
      <c r="E12" s="132">
        <v>851</v>
      </c>
      <c r="F12" s="55" t="s">
        <v>123</v>
      </c>
      <c r="G12" s="55" t="s">
        <v>124</v>
      </c>
      <c r="H12" s="106" t="s">
        <v>274</v>
      </c>
      <c r="I12" s="55"/>
      <c r="J12" s="11">
        <f t="shared" ref="J12" si="4">J13+J15</f>
        <v>561653</v>
      </c>
    </row>
    <row r="13" spans="1:10" ht="60" x14ac:dyDescent="0.25">
      <c r="A13" s="65" t="s">
        <v>126</v>
      </c>
      <c r="B13" s="1"/>
      <c r="C13" s="1"/>
      <c r="D13" s="1"/>
      <c r="E13" s="132">
        <v>851</v>
      </c>
      <c r="F13" s="55" t="s">
        <v>123</v>
      </c>
      <c r="G13" s="55" t="s">
        <v>124</v>
      </c>
      <c r="H13" s="106" t="s">
        <v>274</v>
      </c>
      <c r="I13" s="55" t="s">
        <v>128</v>
      </c>
      <c r="J13" s="11">
        <f t="shared" ref="J13" si="5">J14</f>
        <v>380300</v>
      </c>
    </row>
    <row r="14" spans="1:10" ht="30" x14ac:dyDescent="0.25">
      <c r="A14" s="65" t="s">
        <v>129</v>
      </c>
      <c r="B14" s="1"/>
      <c r="C14" s="1"/>
      <c r="D14" s="1"/>
      <c r="E14" s="132">
        <v>851</v>
      </c>
      <c r="F14" s="55" t="s">
        <v>123</v>
      </c>
      <c r="G14" s="55" t="s">
        <v>124</v>
      </c>
      <c r="H14" s="106" t="s">
        <v>274</v>
      </c>
      <c r="I14" s="55" t="s">
        <v>130</v>
      </c>
      <c r="J14" s="11">
        <v>380300</v>
      </c>
    </row>
    <row r="15" spans="1:10" ht="30" x14ac:dyDescent="0.25">
      <c r="A15" s="65" t="s">
        <v>132</v>
      </c>
      <c r="B15" s="1"/>
      <c r="C15" s="1"/>
      <c r="D15" s="1"/>
      <c r="E15" s="132">
        <v>851</v>
      </c>
      <c r="F15" s="55" t="s">
        <v>123</v>
      </c>
      <c r="G15" s="55" t="s">
        <v>124</v>
      </c>
      <c r="H15" s="106" t="s">
        <v>274</v>
      </c>
      <c r="I15" s="55" t="s">
        <v>133</v>
      </c>
      <c r="J15" s="11">
        <f t="shared" ref="J15" si="6">J16</f>
        <v>181353</v>
      </c>
    </row>
    <row r="16" spans="1:10" ht="30" x14ac:dyDescent="0.25">
      <c r="A16" s="65" t="s">
        <v>134</v>
      </c>
      <c r="B16" s="1"/>
      <c r="C16" s="1"/>
      <c r="D16" s="1"/>
      <c r="E16" s="132">
        <v>851</v>
      </c>
      <c r="F16" s="55" t="s">
        <v>123</v>
      </c>
      <c r="G16" s="55" t="s">
        <v>124</v>
      </c>
      <c r="H16" s="106" t="s">
        <v>274</v>
      </c>
      <c r="I16" s="55" t="s">
        <v>135</v>
      </c>
      <c r="J16" s="11">
        <v>181353</v>
      </c>
    </row>
    <row r="17" spans="1:10" ht="165" x14ac:dyDescent="0.25">
      <c r="A17" s="65" t="s">
        <v>275</v>
      </c>
      <c r="B17" s="1"/>
      <c r="C17" s="1"/>
      <c r="D17" s="1"/>
      <c r="E17" s="132">
        <v>851</v>
      </c>
      <c r="F17" s="55" t="s">
        <v>123</v>
      </c>
      <c r="G17" s="55" t="s">
        <v>124</v>
      </c>
      <c r="H17" s="106" t="s">
        <v>276</v>
      </c>
      <c r="I17" s="55"/>
      <c r="J17" s="11">
        <f t="shared" ref="J17" si="7">J18+J20</f>
        <v>600</v>
      </c>
    </row>
    <row r="18" spans="1:10" ht="30" x14ac:dyDescent="0.25">
      <c r="A18" s="65" t="s">
        <v>132</v>
      </c>
      <c r="B18" s="1"/>
      <c r="C18" s="1"/>
      <c r="D18" s="1"/>
      <c r="E18" s="132">
        <v>851</v>
      </c>
      <c r="F18" s="55" t="s">
        <v>123</v>
      </c>
      <c r="G18" s="55" t="s">
        <v>124</v>
      </c>
      <c r="H18" s="106" t="s">
        <v>276</v>
      </c>
      <c r="I18" s="55" t="s">
        <v>133</v>
      </c>
      <c r="J18" s="11">
        <f t="shared" ref="J18" si="8">J19</f>
        <v>400</v>
      </c>
    </row>
    <row r="19" spans="1:10" ht="30" x14ac:dyDescent="0.25">
      <c r="A19" s="65" t="s">
        <v>134</v>
      </c>
      <c r="B19" s="1"/>
      <c r="C19" s="1"/>
      <c r="D19" s="1"/>
      <c r="E19" s="132">
        <v>851</v>
      </c>
      <c r="F19" s="55" t="s">
        <v>123</v>
      </c>
      <c r="G19" s="55" t="s">
        <v>124</v>
      </c>
      <c r="H19" s="106" t="s">
        <v>276</v>
      </c>
      <c r="I19" s="55" t="s">
        <v>135</v>
      </c>
      <c r="J19" s="11">
        <v>400</v>
      </c>
    </row>
    <row r="20" spans="1:10" x14ac:dyDescent="0.25">
      <c r="A20" s="65" t="s">
        <v>145</v>
      </c>
      <c r="B20" s="2"/>
      <c r="C20" s="2"/>
      <c r="D20" s="2"/>
      <c r="E20" s="132">
        <v>851</v>
      </c>
      <c r="F20" s="55" t="s">
        <v>123</v>
      </c>
      <c r="G20" s="55" t="s">
        <v>124</v>
      </c>
      <c r="H20" s="106" t="s">
        <v>276</v>
      </c>
      <c r="I20" s="55" t="s">
        <v>146</v>
      </c>
      <c r="J20" s="11">
        <f t="shared" ref="J20" si="9">J21</f>
        <v>200</v>
      </c>
    </row>
    <row r="21" spans="1:10" x14ac:dyDescent="0.25">
      <c r="A21" s="65" t="s">
        <v>147</v>
      </c>
      <c r="B21" s="2"/>
      <c r="C21" s="2"/>
      <c r="D21" s="2"/>
      <c r="E21" s="132">
        <v>851</v>
      </c>
      <c r="F21" s="55" t="s">
        <v>123</v>
      </c>
      <c r="G21" s="55" t="s">
        <v>124</v>
      </c>
      <c r="H21" s="106" t="s">
        <v>276</v>
      </c>
      <c r="I21" s="55" t="s">
        <v>148</v>
      </c>
      <c r="J21" s="11">
        <v>200</v>
      </c>
    </row>
    <row r="22" spans="1:10" ht="60" x14ac:dyDescent="0.25">
      <c r="A22" s="65" t="s">
        <v>362</v>
      </c>
      <c r="B22" s="7"/>
      <c r="C22" s="7"/>
      <c r="D22" s="7"/>
      <c r="E22" s="132">
        <v>851</v>
      </c>
      <c r="F22" s="55" t="s">
        <v>123</v>
      </c>
      <c r="G22" s="55" t="s">
        <v>124</v>
      </c>
      <c r="H22" s="106" t="s">
        <v>363</v>
      </c>
      <c r="I22" s="18"/>
      <c r="J22" s="11">
        <f t="shared" ref="J22" si="10">J23+J25</f>
        <v>56165</v>
      </c>
    </row>
    <row r="23" spans="1:10" ht="60" x14ac:dyDescent="0.25">
      <c r="A23" s="65" t="s">
        <v>126</v>
      </c>
      <c r="B23" s="7"/>
      <c r="C23" s="7"/>
      <c r="D23" s="7"/>
      <c r="E23" s="132">
        <v>851</v>
      </c>
      <c r="F23" s="55" t="s">
        <v>123</v>
      </c>
      <c r="G23" s="55" t="s">
        <v>124</v>
      </c>
      <c r="H23" s="106" t="s">
        <v>363</v>
      </c>
      <c r="I23" s="55" t="s">
        <v>128</v>
      </c>
      <c r="J23" s="11">
        <f t="shared" ref="J23" si="11">J24</f>
        <v>33200</v>
      </c>
    </row>
    <row r="24" spans="1:10" ht="30" x14ac:dyDescent="0.25">
      <c r="A24" s="65" t="s">
        <v>129</v>
      </c>
      <c r="B24" s="2"/>
      <c r="C24" s="2"/>
      <c r="D24" s="2"/>
      <c r="E24" s="132">
        <v>851</v>
      </c>
      <c r="F24" s="55" t="s">
        <v>123</v>
      </c>
      <c r="G24" s="55" t="s">
        <v>124</v>
      </c>
      <c r="H24" s="106" t="s">
        <v>363</v>
      </c>
      <c r="I24" s="55" t="s">
        <v>130</v>
      </c>
      <c r="J24" s="11">
        <v>33200</v>
      </c>
    </row>
    <row r="25" spans="1:10" ht="30" x14ac:dyDescent="0.25">
      <c r="A25" s="65" t="s">
        <v>132</v>
      </c>
      <c r="B25" s="2"/>
      <c r="C25" s="2"/>
      <c r="D25" s="2"/>
      <c r="E25" s="132">
        <v>851</v>
      </c>
      <c r="F25" s="55" t="s">
        <v>123</v>
      </c>
      <c r="G25" s="55" t="s">
        <v>124</v>
      </c>
      <c r="H25" s="106" t="s">
        <v>363</v>
      </c>
      <c r="I25" s="55" t="s">
        <v>133</v>
      </c>
      <c r="J25" s="11">
        <f t="shared" ref="J25" si="12">J26</f>
        <v>22965</v>
      </c>
    </row>
    <row r="26" spans="1:10" ht="30" x14ac:dyDescent="0.25">
      <c r="A26" s="65" t="s">
        <v>134</v>
      </c>
      <c r="B26" s="7"/>
      <c r="C26" s="7"/>
      <c r="D26" s="7"/>
      <c r="E26" s="132">
        <v>851</v>
      </c>
      <c r="F26" s="55" t="s">
        <v>123</v>
      </c>
      <c r="G26" s="55" t="s">
        <v>124</v>
      </c>
      <c r="H26" s="106" t="s">
        <v>363</v>
      </c>
      <c r="I26" s="55" t="s">
        <v>135</v>
      </c>
      <c r="J26" s="11">
        <v>22965</v>
      </c>
    </row>
    <row r="27" spans="1:10" ht="45" x14ac:dyDescent="0.25">
      <c r="A27" s="65" t="s">
        <v>172</v>
      </c>
      <c r="B27" s="7"/>
      <c r="C27" s="7"/>
      <c r="D27" s="7"/>
      <c r="E27" s="132">
        <v>851</v>
      </c>
      <c r="F27" s="55" t="s">
        <v>123</v>
      </c>
      <c r="G27" s="55" t="s">
        <v>124</v>
      </c>
      <c r="H27" s="106" t="s">
        <v>277</v>
      </c>
      <c r="I27" s="18"/>
      <c r="J27" s="11">
        <f t="shared" ref="J27" si="13">J28+J30</f>
        <v>280827</v>
      </c>
    </row>
    <row r="28" spans="1:10" ht="60" x14ac:dyDescent="0.25">
      <c r="A28" s="65" t="s">
        <v>126</v>
      </c>
      <c r="B28" s="7"/>
      <c r="C28" s="7"/>
      <c r="D28" s="7"/>
      <c r="E28" s="132">
        <v>851</v>
      </c>
      <c r="F28" s="55" t="s">
        <v>123</v>
      </c>
      <c r="G28" s="55" t="s">
        <v>124</v>
      </c>
      <c r="H28" s="106" t="s">
        <v>277</v>
      </c>
      <c r="I28" s="55" t="s">
        <v>128</v>
      </c>
      <c r="J28" s="11">
        <f t="shared" ref="J28" si="14">J29</f>
        <v>173100</v>
      </c>
    </row>
    <row r="29" spans="1:10" ht="30" x14ac:dyDescent="0.25">
      <c r="A29" s="65" t="s">
        <v>129</v>
      </c>
      <c r="B29" s="2"/>
      <c r="C29" s="2"/>
      <c r="D29" s="2"/>
      <c r="E29" s="132">
        <v>851</v>
      </c>
      <c r="F29" s="55" t="s">
        <v>123</v>
      </c>
      <c r="G29" s="55" t="s">
        <v>124</v>
      </c>
      <c r="H29" s="106" t="s">
        <v>277</v>
      </c>
      <c r="I29" s="55" t="s">
        <v>130</v>
      </c>
      <c r="J29" s="11">
        <v>173100</v>
      </c>
    </row>
    <row r="30" spans="1:10" ht="30" x14ac:dyDescent="0.25">
      <c r="A30" s="65" t="s">
        <v>132</v>
      </c>
      <c r="B30" s="2"/>
      <c r="C30" s="2"/>
      <c r="D30" s="2"/>
      <c r="E30" s="132">
        <v>851</v>
      </c>
      <c r="F30" s="55" t="s">
        <v>123</v>
      </c>
      <c r="G30" s="55" t="s">
        <v>124</v>
      </c>
      <c r="H30" s="106" t="s">
        <v>277</v>
      </c>
      <c r="I30" s="55" t="s">
        <v>133</v>
      </c>
      <c r="J30" s="11">
        <f t="shared" ref="J30" si="15">J31</f>
        <v>107727</v>
      </c>
    </row>
    <row r="31" spans="1:10" ht="30" x14ac:dyDescent="0.25">
      <c r="A31" s="65" t="s">
        <v>134</v>
      </c>
      <c r="B31" s="7"/>
      <c r="C31" s="7"/>
      <c r="D31" s="7"/>
      <c r="E31" s="132">
        <v>851</v>
      </c>
      <c r="F31" s="55" t="s">
        <v>123</v>
      </c>
      <c r="G31" s="55" t="s">
        <v>124</v>
      </c>
      <c r="H31" s="106" t="s">
        <v>277</v>
      </c>
      <c r="I31" s="55" t="s">
        <v>135</v>
      </c>
      <c r="J31" s="11">
        <v>107727</v>
      </c>
    </row>
    <row r="32" spans="1:10" ht="45" x14ac:dyDescent="0.25">
      <c r="A32" s="65" t="s">
        <v>125</v>
      </c>
      <c r="B32" s="7"/>
      <c r="C32" s="7"/>
      <c r="D32" s="7"/>
      <c r="E32" s="132">
        <v>851</v>
      </c>
      <c r="F32" s="55" t="s">
        <v>123</v>
      </c>
      <c r="G32" s="55" t="s">
        <v>124</v>
      </c>
      <c r="H32" s="106" t="s">
        <v>278</v>
      </c>
      <c r="I32" s="55"/>
      <c r="J32" s="11">
        <f t="shared" ref="J32:J33" si="16">J33</f>
        <v>1639200</v>
      </c>
    </row>
    <row r="33" spans="1:10" ht="60" x14ac:dyDescent="0.25">
      <c r="A33" s="65" t="s">
        <v>126</v>
      </c>
      <c r="B33" s="7"/>
      <c r="C33" s="7"/>
      <c r="D33" s="7"/>
      <c r="E33" s="132">
        <v>851</v>
      </c>
      <c r="F33" s="55" t="s">
        <v>127</v>
      </c>
      <c r="G33" s="55" t="s">
        <v>124</v>
      </c>
      <c r="H33" s="106" t="s">
        <v>278</v>
      </c>
      <c r="I33" s="55" t="s">
        <v>128</v>
      </c>
      <c r="J33" s="11">
        <f t="shared" si="16"/>
        <v>1639200</v>
      </c>
    </row>
    <row r="34" spans="1:10" ht="30" x14ac:dyDescent="0.25">
      <c r="A34" s="65" t="s">
        <v>129</v>
      </c>
      <c r="B34" s="2"/>
      <c r="C34" s="2"/>
      <c r="D34" s="2"/>
      <c r="E34" s="132">
        <v>851</v>
      </c>
      <c r="F34" s="55" t="s">
        <v>123</v>
      </c>
      <c r="G34" s="55" t="s">
        <v>124</v>
      </c>
      <c r="H34" s="106" t="s">
        <v>278</v>
      </c>
      <c r="I34" s="55" t="s">
        <v>130</v>
      </c>
      <c r="J34" s="11">
        <v>1639200</v>
      </c>
    </row>
    <row r="35" spans="1:10" ht="30" x14ac:dyDescent="0.25">
      <c r="A35" s="65" t="s">
        <v>131</v>
      </c>
      <c r="B35" s="66"/>
      <c r="C35" s="1"/>
      <c r="D35" s="1"/>
      <c r="E35" s="132">
        <v>851</v>
      </c>
      <c r="F35" s="55" t="s">
        <v>127</v>
      </c>
      <c r="G35" s="55" t="s">
        <v>124</v>
      </c>
      <c r="H35" s="106" t="s">
        <v>279</v>
      </c>
      <c r="I35" s="55"/>
      <c r="J35" s="11">
        <f>J36+J38+J40</f>
        <v>24435100</v>
      </c>
    </row>
    <row r="36" spans="1:10" ht="60" x14ac:dyDescent="0.25">
      <c r="A36" s="65" t="s">
        <v>126</v>
      </c>
      <c r="B36" s="1"/>
      <c r="C36" s="1"/>
      <c r="D36" s="1"/>
      <c r="E36" s="132">
        <v>851</v>
      </c>
      <c r="F36" s="55" t="s">
        <v>123</v>
      </c>
      <c r="G36" s="55" t="s">
        <v>124</v>
      </c>
      <c r="H36" s="106" t="s">
        <v>279</v>
      </c>
      <c r="I36" s="55" t="s">
        <v>128</v>
      </c>
      <c r="J36" s="11">
        <f t="shared" ref="J36" si="17">J37</f>
        <v>18499000</v>
      </c>
    </row>
    <row r="37" spans="1:10" ht="30" x14ac:dyDescent="0.25">
      <c r="A37" s="65" t="s">
        <v>129</v>
      </c>
      <c r="B37" s="1"/>
      <c r="C37" s="1"/>
      <c r="D37" s="1"/>
      <c r="E37" s="132">
        <v>851</v>
      </c>
      <c r="F37" s="55" t="s">
        <v>123</v>
      </c>
      <c r="G37" s="55" t="s">
        <v>124</v>
      </c>
      <c r="H37" s="106" t="s">
        <v>279</v>
      </c>
      <c r="I37" s="55" t="s">
        <v>130</v>
      </c>
      <c r="J37" s="11">
        <v>18499000</v>
      </c>
    </row>
    <row r="38" spans="1:10" ht="30" x14ac:dyDescent="0.25">
      <c r="A38" s="65" t="s">
        <v>132</v>
      </c>
      <c r="B38" s="1"/>
      <c r="C38" s="1"/>
      <c r="D38" s="1"/>
      <c r="E38" s="132">
        <v>851</v>
      </c>
      <c r="F38" s="55" t="s">
        <v>123</v>
      </c>
      <c r="G38" s="55" t="s">
        <v>124</v>
      </c>
      <c r="H38" s="106" t="s">
        <v>279</v>
      </c>
      <c r="I38" s="55" t="s">
        <v>133</v>
      </c>
      <c r="J38" s="11">
        <f t="shared" ref="J38" si="18">J39</f>
        <v>5851400</v>
      </c>
    </row>
    <row r="39" spans="1:10" ht="30" x14ac:dyDescent="0.25">
      <c r="A39" s="65" t="s">
        <v>134</v>
      </c>
      <c r="B39" s="1"/>
      <c r="C39" s="1"/>
      <c r="D39" s="1"/>
      <c r="E39" s="132">
        <v>851</v>
      </c>
      <c r="F39" s="55" t="s">
        <v>123</v>
      </c>
      <c r="G39" s="55" t="s">
        <v>124</v>
      </c>
      <c r="H39" s="106" t="s">
        <v>279</v>
      </c>
      <c r="I39" s="55" t="s">
        <v>135</v>
      </c>
      <c r="J39" s="11">
        <v>5851400</v>
      </c>
    </row>
    <row r="40" spans="1:10" x14ac:dyDescent="0.25">
      <c r="A40" s="65" t="s">
        <v>136</v>
      </c>
      <c r="B40" s="1"/>
      <c r="C40" s="1"/>
      <c r="D40" s="1"/>
      <c r="E40" s="132">
        <v>851</v>
      </c>
      <c r="F40" s="55" t="s">
        <v>123</v>
      </c>
      <c r="G40" s="55" t="s">
        <v>124</v>
      </c>
      <c r="H40" s="106" t="s">
        <v>279</v>
      </c>
      <c r="I40" s="55" t="s">
        <v>137</v>
      </c>
      <c r="J40" s="11">
        <f t="shared" ref="J40" si="19">J41</f>
        <v>84700</v>
      </c>
    </row>
    <row r="41" spans="1:10" x14ac:dyDescent="0.25">
      <c r="A41" s="65" t="s">
        <v>138</v>
      </c>
      <c r="B41" s="1"/>
      <c r="C41" s="1"/>
      <c r="D41" s="1"/>
      <c r="E41" s="132">
        <v>851</v>
      </c>
      <c r="F41" s="55" t="s">
        <v>123</v>
      </c>
      <c r="G41" s="55" t="s">
        <v>124</v>
      </c>
      <c r="H41" s="106" t="s">
        <v>279</v>
      </c>
      <c r="I41" s="55" t="s">
        <v>139</v>
      </c>
      <c r="J41" s="11">
        <v>84700</v>
      </c>
    </row>
    <row r="42" spans="1:10" ht="30" x14ac:dyDescent="0.25">
      <c r="A42" s="65" t="s">
        <v>280</v>
      </c>
      <c r="B42" s="66"/>
      <c r="C42" s="7"/>
      <c r="D42" s="7"/>
      <c r="E42" s="132">
        <v>851</v>
      </c>
      <c r="F42" s="55" t="s">
        <v>123</v>
      </c>
      <c r="G42" s="55" t="s">
        <v>124</v>
      </c>
      <c r="H42" s="106" t="s">
        <v>281</v>
      </c>
      <c r="I42" s="55"/>
      <c r="J42" s="11">
        <f t="shared" ref="J42:J43" si="20">J43</f>
        <v>100000</v>
      </c>
    </row>
    <row r="43" spans="1:10" ht="30" x14ac:dyDescent="0.25">
      <c r="A43" s="65" t="s">
        <v>132</v>
      </c>
      <c r="B43" s="7"/>
      <c r="C43" s="7"/>
      <c r="D43" s="7"/>
      <c r="E43" s="132">
        <v>851</v>
      </c>
      <c r="F43" s="55" t="s">
        <v>123</v>
      </c>
      <c r="G43" s="55" t="s">
        <v>124</v>
      </c>
      <c r="H43" s="106" t="s">
        <v>281</v>
      </c>
      <c r="I43" s="55" t="s">
        <v>133</v>
      </c>
      <c r="J43" s="11">
        <f t="shared" si="20"/>
        <v>100000</v>
      </c>
    </row>
    <row r="44" spans="1:10" ht="30" x14ac:dyDescent="0.25">
      <c r="A44" s="65" t="s">
        <v>134</v>
      </c>
      <c r="B44" s="7"/>
      <c r="C44" s="7"/>
      <c r="D44" s="7"/>
      <c r="E44" s="132">
        <v>851</v>
      </c>
      <c r="F44" s="55" t="s">
        <v>123</v>
      </c>
      <c r="G44" s="55" t="s">
        <v>124</v>
      </c>
      <c r="H44" s="106" t="s">
        <v>281</v>
      </c>
      <c r="I44" s="55" t="s">
        <v>135</v>
      </c>
      <c r="J44" s="11">
        <v>100000</v>
      </c>
    </row>
    <row r="45" spans="1:10" ht="30" x14ac:dyDescent="0.25">
      <c r="A45" s="67" t="s">
        <v>282</v>
      </c>
      <c r="B45" s="67"/>
      <c r="C45" s="67"/>
      <c r="D45" s="67"/>
      <c r="E45" s="132">
        <v>851</v>
      </c>
      <c r="F45" s="55" t="s">
        <v>123</v>
      </c>
      <c r="G45" s="55" t="s">
        <v>124</v>
      </c>
      <c r="H45" s="106" t="s">
        <v>283</v>
      </c>
      <c r="I45" s="55"/>
      <c r="J45" s="11">
        <f t="shared" ref="J45:J46" si="21">J46</f>
        <v>100000</v>
      </c>
    </row>
    <row r="46" spans="1:10" ht="30" x14ac:dyDescent="0.25">
      <c r="A46" s="65" t="s">
        <v>132</v>
      </c>
      <c r="B46" s="7"/>
      <c r="C46" s="7"/>
      <c r="D46" s="7"/>
      <c r="E46" s="132">
        <v>851</v>
      </c>
      <c r="F46" s="55" t="s">
        <v>123</v>
      </c>
      <c r="G46" s="55" t="s">
        <v>124</v>
      </c>
      <c r="H46" s="106" t="s">
        <v>283</v>
      </c>
      <c r="I46" s="55" t="s">
        <v>133</v>
      </c>
      <c r="J46" s="11">
        <f t="shared" si="21"/>
        <v>100000</v>
      </c>
    </row>
    <row r="47" spans="1:10" ht="30" x14ac:dyDescent="0.25">
      <c r="A47" s="65" t="s">
        <v>134</v>
      </c>
      <c r="B47" s="7"/>
      <c r="C47" s="7"/>
      <c r="D47" s="7"/>
      <c r="E47" s="132">
        <v>851</v>
      </c>
      <c r="F47" s="55" t="s">
        <v>123</v>
      </c>
      <c r="G47" s="55" t="s">
        <v>124</v>
      </c>
      <c r="H47" s="106" t="s">
        <v>283</v>
      </c>
      <c r="I47" s="55" t="s">
        <v>135</v>
      </c>
      <c r="J47" s="11">
        <v>100000</v>
      </c>
    </row>
    <row r="48" spans="1:10" x14ac:dyDescent="0.25">
      <c r="A48" s="65" t="s">
        <v>140</v>
      </c>
      <c r="B48" s="66"/>
      <c r="C48" s="7"/>
      <c r="D48" s="7"/>
      <c r="E48" s="132">
        <v>851</v>
      </c>
      <c r="F48" s="55" t="s">
        <v>123</v>
      </c>
      <c r="G48" s="55" t="s">
        <v>124</v>
      </c>
      <c r="H48" s="106" t="s">
        <v>284</v>
      </c>
      <c r="I48" s="55"/>
      <c r="J48" s="11">
        <f t="shared" ref="J48:J49" si="22">J49</f>
        <v>78000</v>
      </c>
    </row>
    <row r="49" spans="1:10" x14ac:dyDescent="0.25">
      <c r="A49" s="65" t="s">
        <v>136</v>
      </c>
      <c r="B49" s="7"/>
      <c r="C49" s="7"/>
      <c r="D49" s="7"/>
      <c r="E49" s="132">
        <v>851</v>
      </c>
      <c r="F49" s="55" t="s">
        <v>123</v>
      </c>
      <c r="G49" s="55" t="s">
        <v>124</v>
      </c>
      <c r="H49" s="106" t="s">
        <v>284</v>
      </c>
      <c r="I49" s="55" t="s">
        <v>137</v>
      </c>
      <c r="J49" s="11">
        <f t="shared" si="22"/>
        <v>78000</v>
      </c>
    </row>
    <row r="50" spans="1:10" x14ac:dyDescent="0.25">
      <c r="A50" s="65" t="s">
        <v>138</v>
      </c>
      <c r="B50" s="7"/>
      <c r="C50" s="7"/>
      <c r="D50" s="7"/>
      <c r="E50" s="132">
        <v>851</v>
      </c>
      <c r="F50" s="55" t="s">
        <v>123</v>
      </c>
      <c r="G50" s="55" t="s">
        <v>124</v>
      </c>
      <c r="H50" s="106" t="s">
        <v>284</v>
      </c>
      <c r="I50" s="55" t="s">
        <v>139</v>
      </c>
      <c r="J50" s="11">
        <v>78000</v>
      </c>
    </row>
    <row r="51" spans="1:10" ht="60" x14ac:dyDescent="0.25">
      <c r="A51" s="65" t="s">
        <v>141</v>
      </c>
      <c r="B51" s="66"/>
      <c r="C51" s="7"/>
      <c r="D51" s="7"/>
      <c r="E51" s="132">
        <v>851</v>
      </c>
      <c r="F51" s="55" t="s">
        <v>123</v>
      </c>
      <c r="G51" s="55" t="s">
        <v>124</v>
      </c>
      <c r="H51" s="106" t="s">
        <v>285</v>
      </c>
      <c r="I51" s="55"/>
      <c r="J51" s="11">
        <f t="shared" ref="J51:J61" si="23">J52</f>
        <v>2500</v>
      </c>
    </row>
    <row r="52" spans="1:10" ht="30" x14ac:dyDescent="0.25">
      <c r="A52" s="65" t="s">
        <v>132</v>
      </c>
      <c r="B52" s="2"/>
      <c r="C52" s="2"/>
      <c r="D52" s="2"/>
      <c r="E52" s="132">
        <v>851</v>
      </c>
      <c r="F52" s="55" t="s">
        <v>123</v>
      </c>
      <c r="G52" s="55" t="s">
        <v>124</v>
      </c>
      <c r="H52" s="106" t="s">
        <v>285</v>
      </c>
      <c r="I52" s="55" t="s">
        <v>133</v>
      </c>
      <c r="J52" s="11">
        <f t="shared" si="23"/>
        <v>2500</v>
      </c>
    </row>
    <row r="53" spans="1:10" ht="30" x14ac:dyDescent="0.25">
      <c r="A53" s="65" t="s">
        <v>134</v>
      </c>
      <c r="B53" s="7"/>
      <c r="C53" s="7"/>
      <c r="D53" s="7"/>
      <c r="E53" s="132">
        <v>851</v>
      </c>
      <c r="F53" s="55" t="s">
        <v>123</v>
      </c>
      <c r="G53" s="55" t="s">
        <v>124</v>
      </c>
      <c r="H53" s="106" t="s">
        <v>285</v>
      </c>
      <c r="I53" s="55" t="s">
        <v>135</v>
      </c>
      <c r="J53" s="11">
        <v>2500</v>
      </c>
    </row>
    <row r="54" spans="1:10" ht="51" x14ac:dyDescent="0.25">
      <c r="A54" s="134" t="s">
        <v>364</v>
      </c>
      <c r="B54" s="66"/>
      <c r="C54" s="7"/>
      <c r="D54" s="7"/>
      <c r="E54" s="132">
        <v>851</v>
      </c>
      <c r="F54" s="55" t="s">
        <v>123</v>
      </c>
      <c r="G54" s="55" t="s">
        <v>124</v>
      </c>
      <c r="H54" s="106" t="s">
        <v>365</v>
      </c>
      <c r="I54" s="55"/>
      <c r="J54" s="11">
        <f t="shared" si="23"/>
        <v>450</v>
      </c>
    </row>
    <row r="55" spans="1:10" ht="30" x14ac:dyDescent="0.25">
      <c r="A55" s="65" t="s">
        <v>132</v>
      </c>
      <c r="B55" s="2"/>
      <c r="C55" s="2"/>
      <c r="D55" s="2"/>
      <c r="E55" s="132">
        <v>851</v>
      </c>
      <c r="F55" s="55" t="s">
        <v>123</v>
      </c>
      <c r="G55" s="55" t="s">
        <v>124</v>
      </c>
      <c r="H55" s="106" t="s">
        <v>365</v>
      </c>
      <c r="I55" s="55" t="s">
        <v>133</v>
      </c>
      <c r="J55" s="11">
        <f t="shared" si="23"/>
        <v>450</v>
      </c>
    </row>
    <row r="56" spans="1:10" ht="30" x14ac:dyDescent="0.25">
      <c r="A56" s="65" t="s">
        <v>134</v>
      </c>
      <c r="B56" s="7"/>
      <c r="C56" s="7"/>
      <c r="D56" s="7"/>
      <c r="E56" s="132">
        <v>851</v>
      </c>
      <c r="F56" s="55" t="s">
        <v>123</v>
      </c>
      <c r="G56" s="55" t="s">
        <v>124</v>
      </c>
      <c r="H56" s="106" t="s">
        <v>365</v>
      </c>
      <c r="I56" s="55" t="s">
        <v>135</v>
      </c>
      <c r="J56" s="11">
        <v>450</v>
      </c>
    </row>
    <row r="57" spans="1:10" ht="51" x14ac:dyDescent="0.25">
      <c r="A57" s="39" t="s">
        <v>366</v>
      </c>
      <c r="B57" s="66"/>
      <c r="C57" s="7"/>
      <c r="D57" s="7"/>
      <c r="E57" s="132">
        <v>851</v>
      </c>
      <c r="F57" s="55" t="s">
        <v>123</v>
      </c>
      <c r="G57" s="55" t="s">
        <v>124</v>
      </c>
      <c r="H57" s="106" t="s">
        <v>367</v>
      </c>
      <c r="I57" s="55"/>
      <c r="J57" s="11">
        <f t="shared" si="23"/>
        <v>450</v>
      </c>
    </row>
    <row r="58" spans="1:10" ht="30" x14ac:dyDescent="0.25">
      <c r="A58" s="65" t="s">
        <v>132</v>
      </c>
      <c r="B58" s="2"/>
      <c r="C58" s="2"/>
      <c r="D58" s="2"/>
      <c r="E58" s="132">
        <v>851</v>
      </c>
      <c r="F58" s="55" t="s">
        <v>123</v>
      </c>
      <c r="G58" s="55" t="s">
        <v>124</v>
      </c>
      <c r="H58" s="106" t="s">
        <v>367</v>
      </c>
      <c r="I58" s="55" t="s">
        <v>133</v>
      </c>
      <c r="J58" s="11">
        <f t="shared" si="23"/>
        <v>450</v>
      </c>
    </row>
    <row r="59" spans="1:10" ht="30" x14ac:dyDescent="0.25">
      <c r="A59" s="65" t="s">
        <v>134</v>
      </c>
      <c r="B59" s="7"/>
      <c r="C59" s="7"/>
      <c r="D59" s="7"/>
      <c r="E59" s="132">
        <v>851</v>
      </c>
      <c r="F59" s="55" t="s">
        <v>123</v>
      </c>
      <c r="G59" s="55" t="s">
        <v>124</v>
      </c>
      <c r="H59" s="106" t="s">
        <v>367</v>
      </c>
      <c r="I59" s="55" t="s">
        <v>135</v>
      </c>
      <c r="J59" s="11">
        <v>450</v>
      </c>
    </row>
    <row r="60" spans="1:10" ht="76.5" x14ac:dyDescent="0.25">
      <c r="A60" s="39" t="s">
        <v>368</v>
      </c>
      <c r="B60" s="66"/>
      <c r="C60" s="7"/>
      <c r="D60" s="7"/>
      <c r="E60" s="132">
        <v>851</v>
      </c>
      <c r="F60" s="55" t="s">
        <v>123</v>
      </c>
      <c r="G60" s="55" t="s">
        <v>124</v>
      </c>
      <c r="H60" s="106" t="s">
        <v>369</v>
      </c>
      <c r="I60" s="55"/>
      <c r="J60" s="11">
        <f t="shared" si="23"/>
        <v>450</v>
      </c>
    </row>
    <row r="61" spans="1:10" ht="30" x14ac:dyDescent="0.25">
      <c r="A61" s="65" t="s">
        <v>132</v>
      </c>
      <c r="B61" s="2"/>
      <c r="C61" s="2"/>
      <c r="D61" s="2"/>
      <c r="E61" s="132">
        <v>851</v>
      </c>
      <c r="F61" s="55" t="s">
        <v>123</v>
      </c>
      <c r="G61" s="55" t="s">
        <v>124</v>
      </c>
      <c r="H61" s="106" t="s">
        <v>369</v>
      </c>
      <c r="I61" s="55" t="s">
        <v>133</v>
      </c>
      <c r="J61" s="11">
        <f t="shared" si="23"/>
        <v>450</v>
      </c>
    </row>
    <row r="62" spans="1:10" ht="30" x14ac:dyDescent="0.25">
      <c r="A62" s="65" t="s">
        <v>134</v>
      </c>
      <c r="B62" s="7"/>
      <c r="C62" s="7"/>
      <c r="D62" s="7"/>
      <c r="E62" s="132">
        <v>851</v>
      </c>
      <c r="F62" s="55" t="s">
        <v>123</v>
      </c>
      <c r="G62" s="55" t="s">
        <v>124</v>
      </c>
      <c r="H62" s="106" t="s">
        <v>369</v>
      </c>
      <c r="I62" s="55" t="s">
        <v>135</v>
      </c>
      <c r="J62" s="11">
        <v>450</v>
      </c>
    </row>
    <row r="63" spans="1:10" ht="51" x14ac:dyDescent="0.25">
      <c r="A63" s="39" t="s">
        <v>370</v>
      </c>
      <c r="B63" s="66"/>
      <c r="C63" s="7"/>
      <c r="D63" s="7"/>
      <c r="E63" s="132">
        <v>851</v>
      </c>
      <c r="F63" s="55" t="s">
        <v>123</v>
      </c>
      <c r="G63" s="55" t="s">
        <v>124</v>
      </c>
      <c r="H63" s="106" t="s">
        <v>371</v>
      </c>
      <c r="I63" s="55"/>
      <c r="J63" s="11">
        <f t="shared" ref="J63:J64" si="24">J64</f>
        <v>1575</v>
      </c>
    </row>
    <row r="64" spans="1:10" ht="30" x14ac:dyDescent="0.25">
      <c r="A64" s="65" t="s">
        <v>132</v>
      </c>
      <c r="B64" s="2"/>
      <c r="C64" s="2"/>
      <c r="D64" s="2"/>
      <c r="E64" s="132">
        <v>851</v>
      </c>
      <c r="F64" s="55" t="s">
        <v>123</v>
      </c>
      <c r="G64" s="55" t="s">
        <v>124</v>
      </c>
      <c r="H64" s="106" t="s">
        <v>371</v>
      </c>
      <c r="I64" s="55" t="s">
        <v>133</v>
      </c>
      <c r="J64" s="11">
        <f t="shared" si="24"/>
        <v>1575</v>
      </c>
    </row>
    <row r="65" spans="1:10" ht="30" x14ac:dyDescent="0.25">
      <c r="A65" s="65" t="s">
        <v>134</v>
      </c>
      <c r="B65" s="7"/>
      <c r="C65" s="7"/>
      <c r="D65" s="7"/>
      <c r="E65" s="132">
        <v>851</v>
      </c>
      <c r="F65" s="55" t="s">
        <v>123</v>
      </c>
      <c r="G65" s="55" t="s">
        <v>124</v>
      </c>
      <c r="H65" s="106" t="s">
        <v>371</v>
      </c>
      <c r="I65" s="55" t="s">
        <v>135</v>
      </c>
      <c r="J65" s="11">
        <v>1575</v>
      </c>
    </row>
    <row r="66" spans="1:10" ht="30" x14ac:dyDescent="0.25">
      <c r="A66" s="65" t="s">
        <v>286</v>
      </c>
      <c r="B66" s="7"/>
      <c r="C66" s="7"/>
      <c r="D66" s="7"/>
      <c r="E66" s="18">
        <v>851</v>
      </c>
      <c r="F66" s="55" t="s">
        <v>123</v>
      </c>
      <c r="G66" s="55" t="s">
        <v>124</v>
      </c>
      <c r="H66" s="135" t="s">
        <v>287</v>
      </c>
      <c r="I66" s="55"/>
      <c r="J66" s="11">
        <f t="shared" ref="J66:J67" si="25">J67</f>
        <v>450075.78</v>
      </c>
    </row>
    <row r="67" spans="1:10" ht="60" x14ac:dyDescent="0.25">
      <c r="A67" s="65" t="s">
        <v>126</v>
      </c>
      <c r="B67" s="7"/>
      <c r="C67" s="7"/>
      <c r="D67" s="7"/>
      <c r="E67" s="18">
        <v>851</v>
      </c>
      <c r="F67" s="55" t="s">
        <v>123</v>
      </c>
      <c r="G67" s="55" t="s">
        <v>124</v>
      </c>
      <c r="H67" s="135" t="s">
        <v>287</v>
      </c>
      <c r="I67" s="55" t="s">
        <v>128</v>
      </c>
      <c r="J67" s="11">
        <f t="shared" si="25"/>
        <v>450075.78</v>
      </c>
    </row>
    <row r="68" spans="1:10" ht="30" x14ac:dyDescent="0.25">
      <c r="A68" s="65" t="s">
        <v>129</v>
      </c>
      <c r="B68" s="7"/>
      <c r="C68" s="7"/>
      <c r="D68" s="7"/>
      <c r="E68" s="18">
        <v>851</v>
      </c>
      <c r="F68" s="55" t="s">
        <v>123</v>
      </c>
      <c r="G68" s="55" t="s">
        <v>124</v>
      </c>
      <c r="H68" s="135" t="s">
        <v>287</v>
      </c>
      <c r="I68" s="55" t="s">
        <v>130</v>
      </c>
      <c r="J68" s="11">
        <v>450075.78</v>
      </c>
    </row>
    <row r="69" spans="1:10" x14ac:dyDescent="0.25">
      <c r="A69" s="56" t="s">
        <v>1</v>
      </c>
      <c r="B69" s="7"/>
      <c r="C69" s="7"/>
      <c r="D69" s="7"/>
      <c r="E69" s="136">
        <v>851</v>
      </c>
      <c r="F69" s="63" t="s">
        <v>123</v>
      </c>
      <c r="G69" s="63" t="s">
        <v>142</v>
      </c>
      <c r="H69" s="106" t="s">
        <v>121</v>
      </c>
      <c r="I69" s="63"/>
      <c r="J69" s="10">
        <f t="shared" ref="J69:J71" si="26">J70</f>
        <v>1359</v>
      </c>
    </row>
    <row r="70" spans="1:10" ht="45" x14ac:dyDescent="0.25">
      <c r="A70" s="65" t="s">
        <v>143</v>
      </c>
      <c r="B70" s="7"/>
      <c r="C70" s="7"/>
      <c r="D70" s="7"/>
      <c r="E70" s="132">
        <v>851</v>
      </c>
      <c r="F70" s="55" t="s">
        <v>123</v>
      </c>
      <c r="G70" s="55" t="s">
        <v>142</v>
      </c>
      <c r="H70" s="106" t="s">
        <v>288</v>
      </c>
      <c r="I70" s="55"/>
      <c r="J70" s="11">
        <f t="shared" si="26"/>
        <v>1359</v>
      </c>
    </row>
    <row r="71" spans="1:10" ht="30" x14ac:dyDescent="0.25">
      <c r="A71" s="65" t="s">
        <v>132</v>
      </c>
      <c r="B71" s="2"/>
      <c r="C71" s="2"/>
      <c r="D71" s="2"/>
      <c r="E71" s="132">
        <v>851</v>
      </c>
      <c r="F71" s="55" t="s">
        <v>123</v>
      </c>
      <c r="G71" s="55" t="s">
        <v>142</v>
      </c>
      <c r="H71" s="106" t="s">
        <v>288</v>
      </c>
      <c r="I71" s="55" t="s">
        <v>133</v>
      </c>
      <c r="J71" s="11">
        <f t="shared" si="26"/>
        <v>1359</v>
      </c>
    </row>
    <row r="72" spans="1:10" ht="30" x14ac:dyDescent="0.25">
      <c r="A72" s="65" t="s">
        <v>134</v>
      </c>
      <c r="B72" s="7"/>
      <c r="C72" s="7"/>
      <c r="D72" s="7"/>
      <c r="E72" s="132">
        <v>851</v>
      </c>
      <c r="F72" s="55" t="s">
        <v>123</v>
      </c>
      <c r="G72" s="55" t="s">
        <v>142</v>
      </c>
      <c r="H72" s="106" t="s">
        <v>288</v>
      </c>
      <c r="I72" s="55" t="s">
        <v>135</v>
      </c>
      <c r="J72" s="11">
        <v>1359</v>
      </c>
    </row>
    <row r="73" spans="1:10" s="64" customFormat="1" x14ac:dyDescent="0.25">
      <c r="A73" s="56" t="s">
        <v>3</v>
      </c>
      <c r="B73" s="62"/>
      <c r="C73" s="62"/>
      <c r="D73" s="62"/>
      <c r="E73" s="132">
        <v>851</v>
      </c>
      <c r="F73" s="63" t="s">
        <v>123</v>
      </c>
      <c r="G73" s="63" t="s">
        <v>144</v>
      </c>
      <c r="H73" s="106" t="s">
        <v>121</v>
      </c>
      <c r="I73" s="63"/>
      <c r="J73" s="10">
        <f>J77+J74+J80+J83</f>
        <v>4451300</v>
      </c>
    </row>
    <row r="74" spans="1:10" ht="30" x14ac:dyDescent="0.25">
      <c r="A74" s="65" t="s">
        <v>150</v>
      </c>
      <c r="B74" s="7"/>
      <c r="C74" s="7"/>
      <c r="D74" s="7"/>
      <c r="E74" s="132">
        <v>851</v>
      </c>
      <c r="F74" s="55" t="s">
        <v>123</v>
      </c>
      <c r="G74" s="18" t="s">
        <v>144</v>
      </c>
      <c r="H74" s="106" t="s">
        <v>289</v>
      </c>
      <c r="I74" s="55"/>
      <c r="J74" s="11">
        <f t="shared" ref="J74:J75" si="27">J75</f>
        <v>35500</v>
      </c>
    </row>
    <row r="75" spans="1:10" ht="30" x14ac:dyDescent="0.25">
      <c r="A75" s="65" t="s">
        <v>132</v>
      </c>
      <c r="B75" s="2"/>
      <c r="C75" s="2"/>
      <c r="D75" s="2"/>
      <c r="E75" s="132">
        <v>851</v>
      </c>
      <c r="F75" s="55" t="s">
        <v>123</v>
      </c>
      <c r="G75" s="18" t="s">
        <v>144</v>
      </c>
      <c r="H75" s="106" t="s">
        <v>289</v>
      </c>
      <c r="I75" s="55" t="s">
        <v>133</v>
      </c>
      <c r="J75" s="11">
        <f t="shared" si="27"/>
        <v>35500</v>
      </c>
    </row>
    <row r="76" spans="1:10" ht="30" x14ac:dyDescent="0.25">
      <c r="A76" s="65" t="s">
        <v>134</v>
      </c>
      <c r="B76" s="7"/>
      <c r="C76" s="7"/>
      <c r="D76" s="7"/>
      <c r="E76" s="132">
        <v>851</v>
      </c>
      <c r="F76" s="55" t="s">
        <v>123</v>
      </c>
      <c r="G76" s="18" t="s">
        <v>144</v>
      </c>
      <c r="H76" s="106" t="s">
        <v>289</v>
      </c>
      <c r="I76" s="55" t="s">
        <v>135</v>
      </c>
      <c r="J76" s="11">
        <v>35500</v>
      </c>
    </row>
    <row r="77" spans="1:10" ht="30" x14ac:dyDescent="0.25">
      <c r="A77" s="65" t="s">
        <v>149</v>
      </c>
      <c r="B77" s="7"/>
      <c r="C77" s="7"/>
      <c r="D77" s="7"/>
      <c r="E77" s="132">
        <v>851</v>
      </c>
      <c r="F77" s="55" t="s">
        <v>127</v>
      </c>
      <c r="G77" s="18" t="s">
        <v>144</v>
      </c>
      <c r="H77" s="106" t="s">
        <v>290</v>
      </c>
      <c r="I77" s="55"/>
      <c r="J77" s="11">
        <f t="shared" ref="J77:J78" si="28">J78</f>
        <v>579500</v>
      </c>
    </row>
    <row r="78" spans="1:10" ht="30" x14ac:dyDescent="0.25">
      <c r="A78" s="65" t="s">
        <v>132</v>
      </c>
      <c r="B78" s="2"/>
      <c r="C78" s="2"/>
      <c r="D78" s="2"/>
      <c r="E78" s="132">
        <v>851</v>
      </c>
      <c r="F78" s="55" t="s">
        <v>123</v>
      </c>
      <c r="G78" s="55" t="s">
        <v>144</v>
      </c>
      <c r="H78" s="106" t="s">
        <v>290</v>
      </c>
      <c r="I78" s="55" t="s">
        <v>133</v>
      </c>
      <c r="J78" s="11">
        <f t="shared" si="28"/>
        <v>579500</v>
      </c>
    </row>
    <row r="79" spans="1:10" ht="30" x14ac:dyDescent="0.25">
      <c r="A79" s="65" t="s">
        <v>134</v>
      </c>
      <c r="B79" s="7"/>
      <c r="C79" s="7"/>
      <c r="D79" s="7"/>
      <c r="E79" s="132">
        <v>851</v>
      </c>
      <c r="F79" s="55" t="s">
        <v>123</v>
      </c>
      <c r="G79" s="55" t="s">
        <v>144</v>
      </c>
      <c r="H79" s="106" t="s">
        <v>290</v>
      </c>
      <c r="I79" s="55" t="s">
        <v>135</v>
      </c>
      <c r="J79" s="11">
        <v>579500</v>
      </c>
    </row>
    <row r="80" spans="1:10" ht="45" x14ac:dyDescent="0.25">
      <c r="A80" s="65" t="s">
        <v>372</v>
      </c>
      <c r="B80" s="137"/>
      <c r="C80" s="7"/>
      <c r="D80" s="7"/>
      <c r="E80" s="132" t="s">
        <v>218</v>
      </c>
      <c r="F80" s="55" t="s">
        <v>123</v>
      </c>
      <c r="G80" s="55" t="s">
        <v>144</v>
      </c>
      <c r="H80" s="106" t="s">
        <v>373</v>
      </c>
      <c r="I80" s="55"/>
      <c r="J80" s="11">
        <f>J81</f>
        <v>630100</v>
      </c>
    </row>
    <row r="81" spans="1:10" ht="30" x14ac:dyDescent="0.25">
      <c r="A81" s="65" t="s">
        <v>132</v>
      </c>
      <c r="B81" s="7"/>
      <c r="C81" s="7"/>
      <c r="D81" s="7"/>
      <c r="E81" s="132">
        <v>851</v>
      </c>
      <c r="F81" s="55" t="s">
        <v>123</v>
      </c>
      <c r="G81" s="55" t="s">
        <v>144</v>
      </c>
      <c r="H81" s="106" t="s">
        <v>373</v>
      </c>
      <c r="I81" s="55" t="s">
        <v>133</v>
      </c>
      <c r="J81" s="11">
        <f>J82</f>
        <v>630100</v>
      </c>
    </row>
    <row r="82" spans="1:10" ht="30" x14ac:dyDescent="0.25">
      <c r="A82" s="65" t="s">
        <v>134</v>
      </c>
      <c r="B82" s="7"/>
      <c r="C82" s="7"/>
      <c r="D82" s="7"/>
      <c r="E82" s="132">
        <v>851</v>
      </c>
      <c r="F82" s="55" t="s">
        <v>123</v>
      </c>
      <c r="G82" s="55" t="s">
        <v>144</v>
      </c>
      <c r="H82" s="106" t="s">
        <v>373</v>
      </c>
      <c r="I82" s="55" t="s">
        <v>135</v>
      </c>
      <c r="J82" s="11">
        <v>630100</v>
      </c>
    </row>
    <row r="83" spans="1:10" s="41" customFormat="1" ht="30" x14ac:dyDescent="0.25">
      <c r="A83" s="65" t="s">
        <v>151</v>
      </c>
      <c r="B83" s="1"/>
      <c r="C83" s="1"/>
      <c r="D83" s="1"/>
      <c r="E83" s="132">
        <v>851</v>
      </c>
      <c r="F83" s="18" t="s">
        <v>123</v>
      </c>
      <c r="G83" s="18" t="s">
        <v>144</v>
      </c>
      <c r="H83" s="106" t="s">
        <v>291</v>
      </c>
      <c r="I83" s="18"/>
      <c r="J83" s="11">
        <f t="shared" ref="J83:J84" si="29">J84</f>
        <v>3206200</v>
      </c>
    </row>
    <row r="84" spans="1:10" ht="30" x14ac:dyDescent="0.25">
      <c r="A84" s="65" t="s">
        <v>152</v>
      </c>
      <c r="B84" s="7"/>
      <c r="C84" s="7"/>
      <c r="D84" s="7"/>
      <c r="E84" s="132">
        <v>851</v>
      </c>
      <c r="F84" s="55" t="s">
        <v>123</v>
      </c>
      <c r="G84" s="55" t="s">
        <v>144</v>
      </c>
      <c r="H84" s="106" t="s">
        <v>291</v>
      </c>
      <c r="I84" s="55">
        <v>600</v>
      </c>
      <c r="J84" s="11">
        <f t="shared" si="29"/>
        <v>3206200</v>
      </c>
    </row>
    <row r="85" spans="1:10" x14ac:dyDescent="0.25">
      <c r="A85" s="65" t="s">
        <v>153</v>
      </c>
      <c r="B85" s="7"/>
      <c r="C85" s="7"/>
      <c r="D85" s="7"/>
      <c r="E85" s="132">
        <v>851</v>
      </c>
      <c r="F85" s="55" t="s">
        <v>123</v>
      </c>
      <c r="G85" s="55" t="s">
        <v>144</v>
      </c>
      <c r="H85" s="106" t="s">
        <v>291</v>
      </c>
      <c r="I85" s="55">
        <v>610</v>
      </c>
      <c r="J85" s="11">
        <v>3206200</v>
      </c>
    </row>
    <row r="86" spans="1:10" s="61" customFormat="1" x14ac:dyDescent="0.25">
      <c r="A86" s="56" t="s">
        <v>154</v>
      </c>
      <c r="B86" s="58"/>
      <c r="C86" s="58"/>
      <c r="D86" s="58"/>
      <c r="E86" s="138">
        <v>851</v>
      </c>
      <c r="F86" s="59" t="s">
        <v>155</v>
      </c>
      <c r="G86" s="59"/>
      <c r="H86" s="106" t="s">
        <v>121</v>
      </c>
      <c r="I86" s="59"/>
      <c r="J86" s="60">
        <f t="shared" ref="J86:J87" si="30">J87</f>
        <v>1724233.2</v>
      </c>
    </row>
    <row r="87" spans="1:10" s="70" customFormat="1" x14ac:dyDescent="0.25">
      <c r="A87" s="56" t="s">
        <v>4</v>
      </c>
      <c r="B87" s="69"/>
      <c r="C87" s="69"/>
      <c r="D87" s="69"/>
      <c r="E87" s="138">
        <v>851</v>
      </c>
      <c r="F87" s="63" t="s">
        <v>155</v>
      </c>
      <c r="G87" s="63" t="s">
        <v>156</v>
      </c>
      <c r="H87" s="106" t="s">
        <v>121</v>
      </c>
      <c r="I87" s="63"/>
      <c r="J87" s="10">
        <f t="shared" si="30"/>
        <v>1724233.2</v>
      </c>
    </row>
    <row r="88" spans="1:10" s="41" customFormat="1" ht="30" x14ac:dyDescent="0.25">
      <c r="A88" s="65" t="s">
        <v>374</v>
      </c>
      <c r="B88" s="2"/>
      <c r="C88" s="2"/>
      <c r="D88" s="2"/>
      <c r="E88" s="138">
        <v>851</v>
      </c>
      <c r="F88" s="18" t="s">
        <v>155</v>
      </c>
      <c r="G88" s="18" t="s">
        <v>156</v>
      </c>
      <c r="H88" s="106" t="s">
        <v>292</v>
      </c>
      <c r="I88" s="18" t="s">
        <v>121</v>
      </c>
      <c r="J88" s="11">
        <f t="shared" ref="J88" si="31">J89+J91+J93</f>
        <v>1724233.2</v>
      </c>
    </row>
    <row r="89" spans="1:10" ht="60" x14ac:dyDescent="0.25">
      <c r="A89" s="65" t="s">
        <v>126</v>
      </c>
      <c r="B89" s="1"/>
      <c r="C89" s="1"/>
      <c r="D89" s="1"/>
      <c r="E89" s="132">
        <v>851</v>
      </c>
      <c r="F89" s="55" t="s">
        <v>155</v>
      </c>
      <c r="G89" s="55" t="s">
        <v>156</v>
      </c>
      <c r="H89" s="106" t="s">
        <v>292</v>
      </c>
      <c r="I89" s="55" t="s">
        <v>128</v>
      </c>
      <c r="J89" s="11">
        <f t="shared" ref="J89" si="32">J90</f>
        <v>533041</v>
      </c>
    </row>
    <row r="90" spans="1:10" ht="30" x14ac:dyDescent="0.25">
      <c r="A90" s="65" t="s">
        <v>129</v>
      </c>
      <c r="B90" s="1"/>
      <c r="C90" s="1"/>
      <c r="D90" s="1"/>
      <c r="E90" s="132">
        <v>851</v>
      </c>
      <c r="F90" s="55" t="s">
        <v>155</v>
      </c>
      <c r="G90" s="55" t="s">
        <v>156</v>
      </c>
      <c r="H90" s="106" t="s">
        <v>292</v>
      </c>
      <c r="I90" s="55" t="s">
        <v>130</v>
      </c>
      <c r="J90" s="11">
        <v>533041</v>
      </c>
    </row>
    <row r="91" spans="1:10" ht="30" x14ac:dyDescent="0.25">
      <c r="A91" s="65" t="s">
        <v>132</v>
      </c>
      <c r="B91" s="1"/>
      <c r="C91" s="1"/>
      <c r="D91" s="1"/>
      <c r="E91" s="132">
        <v>851</v>
      </c>
      <c r="F91" s="55" t="s">
        <v>155</v>
      </c>
      <c r="G91" s="55" t="s">
        <v>156</v>
      </c>
      <c r="H91" s="106" t="s">
        <v>292</v>
      </c>
      <c r="I91" s="55" t="s">
        <v>133</v>
      </c>
      <c r="J91" s="11">
        <f t="shared" ref="J91" si="33">J92</f>
        <v>41703.199999999997</v>
      </c>
    </row>
    <row r="92" spans="1:10" ht="30" x14ac:dyDescent="0.25">
      <c r="A92" s="65" t="s">
        <v>134</v>
      </c>
      <c r="B92" s="1"/>
      <c r="C92" s="1"/>
      <c r="D92" s="1"/>
      <c r="E92" s="132">
        <v>851</v>
      </c>
      <c r="F92" s="55" t="s">
        <v>155</v>
      </c>
      <c r="G92" s="55" t="s">
        <v>156</v>
      </c>
      <c r="H92" s="106" t="s">
        <v>292</v>
      </c>
      <c r="I92" s="55" t="s">
        <v>135</v>
      </c>
      <c r="J92" s="11">
        <v>41703.199999999997</v>
      </c>
    </row>
    <row r="93" spans="1:10" x14ac:dyDescent="0.25">
      <c r="A93" s="65" t="s">
        <v>145</v>
      </c>
      <c r="B93" s="2"/>
      <c r="C93" s="2"/>
      <c r="D93" s="2"/>
      <c r="E93" s="132">
        <v>851</v>
      </c>
      <c r="F93" s="18" t="s">
        <v>155</v>
      </c>
      <c r="G93" s="18" t="s">
        <v>156</v>
      </c>
      <c r="H93" s="106" t="s">
        <v>292</v>
      </c>
      <c r="I93" s="18" t="s">
        <v>146</v>
      </c>
      <c r="J93" s="11">
        <f t="shared" ref="J93" si="34">J94</f>
        <v>1149489</v>
      </c>
    </row>
    <row r="94" spans="1:10" x14ac:dyDescent="0.25">
      <c r="A94" s="65" t="s">
        <v>147</v>
      </c>
      <c r="B94" s="2"/>
      <c r="C94" s="2"/>
      <c r="D94" s="2"/>
      <c r="E94" s="132">
        <v>851</v>
      </c>
      <c r="F94" s="18" t="s">
        <v>155</v>
      </c>
      <c r="G94" s="18" t="s">
        <v>156</v>
      </c>
      <c r="H94" s="106" t="s">
        <v>292</v>
      </c>
      <c r="I94" s="18" t="s">
        <v>148</v>
      </c>
      <c r="J94" s="11">
        <v>1149489</v>
      </c>
    </row>
    <row r="95" spans="1:10" s="61" customFormat="1" ht="28.5" x14ac:dyDescent="0.25">
      <c r="A95" s="56" t="s">
        <v>157</v>
      </c>
      <c r="B95" s="58"/>
      <c r="C95" s="58"/>
      <c r="D95" s="58"/>
      <c r="E95" s="132">
        <v>851</v>
      </c>
      <c r="F95" s="59" t="s">
        <v>156</v>
      </c>
      <c r="G95" s="59"/>
      <c r="H95" s="106" t="s">
        <v>121</v>
      </c>
      <c r="I95" s="59"/>
      <c r="J95" s="60">
        <f>J96</f>
        <v>3810800</v>
      </c>
    </row>
    <row r="96" spans="1:10" s="64" customFormat="1" ht="42.75" x14ac:dyDescent="0.25">
      <c r="A96" s="56" t="s">
        <v>293</v>
      </c>
      <c r="B96" s="62"/>
      <c r="C96" s="62"/>
      <c r="D96" s="62"/>
      <c r="E96" s="132">
        <v>851</v>
      </c>
      <c r="F96" s="63" t="s">
        <v>156</v>
      </c>
      <c r="G96" s="63" t="s">
        <v>202</v>
      </c>
      <c r="H96" s="106" t="s">
        <v>121</v>
      </c>
      <c r="I96" s="63"/>
      <c r="J96" s="10">
        <f t="shared" ref="J96" si="35">J97+J104</f>
        <v>3810800</v>
      </c>
    </row>
    <row r="97" spans="1:10" x14ac:dyDescent="0.25">
      <c r="A97" s="65" t="s">
        <v>159</v>
      </c>
      <c r="B97" s="7"/>
      <c r="C97" s="7"/>
      <c r="D97" s="7"/>
      <c r="E97" s="132">
        <v>851</v>
      </c>
      <c r="F97" s="55" t="s">
        <v>156</v>
      </c>
      <c r="G97" s="55" t="s">
        <v>202</v>
      </c>
      <c r="H97" s="106" t="s">
        <v>294</v>
      </c>
      <c r="I97" s="55"/>
      <c r="J97" s="11">
        <f t="shared" ref="J97" si="36">J98+J100+J102</f>
        <v>3688400</v>
      </c>
    </row>
    <row r="98" spans="1:10" ht="60" x14ac:dyDescent="0.25">
      <c r="A98" s="65" t="s">
        <v>126</v>
      </c>
      <c r="B98" s="7"/>
      <c r="C98" s="7"/>
      <c r="D98" s="7"/>
      <c r="E98" s="132">
        <v>851</v>
      </c>
      <c r="F98" s="55" t="s">
        <v>156</v>
      </c>
      <c r="G98" s="18" t="s">
        <v>202</v>
      </c>
      <c r="H98" s="106" t="s">
        <v>294</v>
      </c>
      <c r="I98" s="55" t="s">
        <v>128</v>
      </c>
      <c r="J98" s="11">
        <f t="shared" ref="J98" si="37">J99</f>
        <v>2659500</v>
      </c>
    </row>
    <row r="99" spans="1:10" x14ac:dyDescent="0.25">
      <c r="A99" s="65" t="s">
        <v>160</v>
      </c>
      <c r="B99" s="7"/>
      <c r="C99" s="7"/>
      <c r="D99" s="7"/>
      <c r="E99" s="132">
        <v>851</v>
      </c>
      <c r="F99" s="55" t="s">
        <v>156</v>
      </c>
      <c r="G99" s="18" t="s">
        <v>202</v>
      </c>
      <c r="H99" s="106" t="s">
        <v>294</v>
      </c>
      <c r="I99" s="55" t="s">
        <v>161</v>
      </c>
      <c r="J99" s="11">
        <v>2659500</v>
      </c>
    </row>
    <row r="100" spans="1:10" ht="30" x14ac:dyDescent="0.25">
      <c r="A100" s="65" t="s">
        <v>132</v>
      </c>
      <c r="B100" s="2"/>
      <c r="C100" s="2"/>
      <c r="D100" s="2"/>
      <c r="E100" s="132">
        <v>851</v>
      </c>
      <c r="F100" s="55" t="s">
        <v>156</v>
      </c>
      <c r="G100" s="18" t="s">
        <v>202</v>
      </c>
      <c r="H100" s="106" t="s">
        <v>294</v>
      </c>
      <c r="I100" s="55" t="s">
        <v>133</v>
      </c>
      <c r="J100" s="11">
        <f t="shared" ref="J100" si="38">J101</f>
        <v>1002500</v>
      </c>
    </row>
    <row r="101" spans="1:10" ht="30" x14ac:dyDescent="0.25">
      <c r="A101" s="65" t="s">
        <v>134</v>
      </c>
      <c r="B101" s="7"/>
      <c r="C101" s="7"/>
      <c r="D101" s="7"/>
      <c r="E101" s="132">
        <v>851</v>
      </c>
      <c r="F101" s="55" t="s">
        <v>156</v>
      </c>
      <c r="G101" s="18" t="s">
        <v>202</v>
      </c>
      <c r="H101" s="106" t="s">
        <v>294</v>
      </c>
      <c r="I101" s="55" t="s">
        <v>135</v>
      </c>
      <c r="J101" s="11">
        <v>1002500</v>
      </c>
    </row>
    <row r="102" spans="1:10" x14ac:dyDescent="0.25">
      <c r="A102" s="65" t="s">
        <v>136</v>
      </c>
      <c r="B102" s="7"/>
      <c r="C102" s="7"/>
      <c r="D102" s="7"/>
      <c r="E102" s="132">
        <v>851</v>
      </c>
      <c r="F102" s="55" t="s">
        <v>156</v>
      </c>
      <c r="G102" s="18" t="s">
        <v>202</v>
      </c>
      <c r="H102" s="106" t="s">
        <v>294</v>
      </c>
      <c r="I102" s="55" t="s">
        <v>137</v>
      </c>
      <c r="J102" s="11">
        <f t="shared" ref="J102" si="39">J103</f>
        <v>26400</v>
      </c>
    </row>
    <row r="103" spans="1:10" x14ac:dyDescent="0.25">
      <c r="A103" s="65" t="s">
        <v>138</v>
      </c>
      <c r="B103" s="7"/>
      <c r="C103" s="7"/>
      <c r="D103" s="7"/>
      <c r="E103" s="132">
        <v>851</v>
      </c>
      <c r="F103" s="55" t="s">
        <v>156</v>
      </c>
      <c r="G103" s="18" t="s">
        <v>202</v>
      </c>
      <c r="H103" s="106" t="s">
        <v>294</v>
      </c>
      <c r="I103" s="55" t="s">
        <v>139</v>
      </c>
      <c r="J103" s="11">
        <v>26400</v>
      </c>
    </row>
    <row r="104" spans="1:10" ht="30" x14ac:dyDescent="0.25">
      <c r="A104" s="65" t="s">
        <v>162</v>
      </c>
      <c r="B104" s="7"/>
      <c r="C104" s="7"/>
      <c r="D104" s="7"/>
      <c r="E104" s="132">
        <v>851</v>
      </c>
      <c r="F104" s="55" t="s">
        <v>156</v>
      </c>
      <c r="G104" s="55" t="s">
        <v>202</v>
      </c>
      <c r="H104" s="106" t="s">
        <v>295</v>
      </c>
      <c r="I104" s="55"/>
      <c r="J104" s="11">
        <f t="shared" ref="J104:J105" si="40">J105</f>
        <v>122400</v>
      </c>
    </row>
    <row r="105" spans="1:10" ht="30" x14ac:dyDescent="0.25">
      <c r="A105" s="65" t="s">
        <v>132</v>
      </c>
      <c r="B105" s="2"/>
      <c r="C105" s="2"/>
      <c r="D105" s="2"/>
      <c r="E105" s="132">
        <v>851</v>
      </c>
      <c r="F105" s="55" t="s">
        <v>156</v>
      </c>
      <c r="G105" s="18" t="s">
        <v>202</v>
      </c>
      <c r="H105" s="106" t="s">
        <v>295</v>
      </c>
      <c r="I105" s="55" t="s">
        <v>133</v>
      </c>
      <c r="J105" s="11">
        <f t="shared" si="40"/>
        <v>122400</v>
      </c>
    </row>
    <row r="106" spans="1:10" ht="30" x14ac:dyDescent="0.25">
      <c r="A106" s="65" t="s">
        <v>134</v>
      </c>
      <c r="B106" s="7"/>
      <c r="C106" s="7"/>
      <c r="D106" s="7"/>
      <c r="E106" s="132">
        <v>851</v>
      </c>
      <c r="F106" s="55" t="s">
        <v>156</v>
      </c>
      <c r="G106" s="18" t="s">
        <v>202</v>
      </c>
      <c r="H106" s="106" t="s">
        <v>295</v>
      </c>
      <c r="I106" s="55" t="s">
        <v>135</v>
      </c>
      <c r="J106" s="11">
        <v>122400</v>
      </c>
    </row>
    <row r="107" spans="1:10" s="61" customFormat="1" x14ac:dyDescent="0.25">
      <c r="A107" s="56" t="s">
        <v>163</v>
      </c>
      <c r="B107" s="58"/>
      <c r="C107" s="58"/>
      <c r="D107" s="58"/>
      <c r="E107" s="132">
        <v>851</v>
      </c>
      <c r="F107" s="59" t="s">
        <v>124</v>
      </c>
      <c r="G107" s="59"/>
      <c r="H107" s="106" t="s">
        <v>121</v>
      </c>
      <c r="I107" s="59"/>
      <c r="J107" s="60">
        <f>J108+J112+J122</f>
        <v>13167503.129999999</v>
      </c>
    </row>
    <row r="108" spans="1:10" s="64" customFormat="1" x14ac:dyDescent="0.25">
      <c r="A108" s="56" t="s">
        <v>5</v>
      </c>
      <c r="B108" s="62"/>
      <c r="C108" s="62"/>
      <c r="D108" s="62"/>
      <c r="E108" s="132">
        <v>851</v>
      </c>
      <c r="F108" s="63" t="s">
        <v>124</v>
      </c>
      <c r="G108" s="63" t="s">
        <v>142</v>
      </c>
      <c r="H108" s="106"/>
      <c r="I108" s="63"/>
      <c r="J108" s="10">
        <f>J109</f>
        <v>63871.55</v>
      </c>
    </row>
    <row r="109" spans="1:10" s="64" customFormat="1" ht="105" x14ac:dyDescent="0.25">
      <c r="A109" s="65" t="s">
        <v>164</v>
      </c>
      <c r="B109" s="62"/>
      <c r="C109" s="62"/>
      <c r="D109" s="62"/>
      <c r="E109" s="132">
        <v>851</v>
      </c>
      <c r="F109" s="55" t="s">
        <v>124</v>
      </c>
      <c r="G109" s="55" t="s">
        <v>142</v>
      </c>
      <c r="H109" s="106" t="s">
        <v>296</v>
      </c>
      <c r="I109" s="55"/>
      <c r="J109" s="11">
        <f t="shared" ref="J109:J110" si="41">J110</f>
        <v>63871.55</v>
      </c>
    </row>
    <row r="110" spans="1:10" s="64" customFormat="1" ht="30" x14ac:dyDescent="0.25">
      <c r="A110" s="65" t="s">
        <v>132</v>
      </c>
      <c r="B110" s="2"/>
      <c r="C110" s="2"/>
      <c r="D110" s="2"/>
      <c r="E110" s="132">
        <v>851</v>
      </c>
      <c r="F110" s="55" t="s">
        <v>124</v>
      </c>
      <c r="G110" s="55" t="s">
        <v>142</v>
      </c>
      <c r="H110" s="106" t="s">
        <v>296</v>
      </c>
      <c r="I110" s="55" t="s">
        <v>133</v>
      </c>
      <c r="J110" s="11">
        <f t="shared" si="41"/>
        <v>63871.55</v>
      </c>
    </row>
    <row r="111" spans="1:10" s="64" customFormat="1" ht="30" x14ac:dyDescent="0.25">
      <c r="A111" s="65" t="s">
        <v>134</v>
      </c>
      <c r="B111" s="7"/>
      <c r="C111" s="7"/>
      <c r="D111" s="7"/>
      <c r="E111" s="132">
        <v>851</v>
      </c>
      <c r="F111" s="55" t="s">
        <v>124</v>
      </c>
      <c r="G111" s="55" t="s">
        <v>142</v>
      </c>
      <c r="H111" s="106" t="s">
        <v>296</v>
      </c>
      <c r="I111" s="55" t="s">
        <v>135</v>
      </c>
      <c r="J111" s="11">
        <v>63871.55</v>
      </c>
    </row>
    <row r="112" spans="1:10" s="64" customFormat="1" x14ac:dyDescent="0.25">
      <c r="A112" s="56" t="s">
        <v>6</v>
      </c>
      <c r="B112" s="62"/>
      <c r="C112" s="62"/>
      <c r="D112" s="62"/>
      <c r="E112" s="136">
        <v>851</v>
      </c>
      <c r="F112" s="63" t="s">
        <v>124</v>
      </c>
      <c r="G112" s="63" t="s">
        <v>165</v>
      </c>
      <c r="H112" s="106" t="s">
        <v>121</v>
      </c>
      <c r="I112" s="63"/>
      <c r="J112" s="10">
        <f>J113+J116+J119</f>
        <v>3988819.8</v>
      </c>
    </row>
    <row r="113" spans="1:10" ht="30" x14ac:dyDescent="0.25">
      <c r="A113" s="67" t="s">
        <v>375</v>
      </c>
      <c r="B113" s="7"/>
      <c r="C113" s="7"/>
      <c r="D113" s="7"/>
      <c r="E113" s="132">
        <v>851</v>
      </c>
      <c r="F113" s="55" t="s">
        <v>124</v>
      </c>
      <c r="G113" s="55" t="s">
        <v>165</v>
      </c>
      <c r="H113" s="106" t="s">
        <v>376</v>
      </c>
      <c r="I113" s="55"/>
      <c r="J113" s="11">
        <f>J114</f>
        <v>100800</v>
      </c>
    </row>
    <row r="114" spans="1:10" ht="30" x14ac:dyDescent="0.25">
      <c r="A114" s="7" t="s">
        <v>132</v>
      </c>
      <c r="B114" s="7"/>
      <c r="C114" s="7"/>
      <c r="D114" s="7"/>
      <c r="E114" s="132">
        <v>851</v>
      </c>
      <c r="F114" s="55" t="s">
        <v>124</v>
      </c>
      <c r="G114" s="55" t="s">
        <v>165</v>
      </c>
      <c r="H114" s="106" t="s">
        <v>376</v>
      </c>
      <c r="I114" s="55" t="s">
        <v>133</v>
      </c>
      <c r="J114" s="11">
        <f>J115</f>
        <v>100800</v>
      </c>
    </row>
    <row r="115" spans="1:10" ht="30" x14ac:dyDescent="0.25">
      <c r="A115" s="7" t="s">
        <v>134</v>
      </c>
      <c r="B115" s="7"/>
      <c r="C115" s="7"/>
      <c r="D115" s="7"/>
      <c r="E115" s="132">
        <v>851</v>
      </c>
      <c r="F115" s="55" t="s">
        <v>124</v>
      </c>
      <c r="G115" s="55" t="s">
        <v>165</v>
      </c>
      <c r="H115" s="106" t="s">
        <v>376</v>
      </c>
      <c r="I115" s="55" t="s">
        <v>135</v>
      </c>
      <c r="J115" s="11">
        <v>100800</v>
      </c>
    </row>
    <row r="116" spans="1:10" ht="75" x14ac:dyDescent="0.25">
      <c r="A116" s="65" t="s">
        <v>166</v>
      </c>
      <c r="B116" s="7"/>
      <c r="C116" s="7"/>
      <c r="D116" s="7"/>
      <c r="E116" s="132">
        <v>851</v>
      </c>
      <c r="F116" s="55" t="s">
        <v>124</v>
      </c>
      <c r="G116" s="55" t="s">
        <v>165</v>
      </c>
      <c r="H116" s="106" t="s">
        <v>297</v>
      </c>
      <c r="I116" s="55"/>
      <c r="J116" s="11">
        <f t="shared" ref="J116:J117" si="42">J117</f>
        <v>3841676.8</v>
      </c>
    </row>
    <row r="117" spans="1:10" x14ac:dyDescent="0.25">
      <c r="A117" s="65" t="s">
        <v>136</v>
      </c>
      <c r="B117" s="7"/>
      <c r="C117" s="7"/>
      <c r="D117" s="7"/>
      <c r="E117" s="132">
        <v>851</v>
      </c>
      <c r="F117" s="55" t="s">
        <v>124</v>
      </c>
      <c r="G117" s="55" t="s">
        <v>165</v>
      </c>
      <c r="H117" s="106" t="s">
        <v>297</v>
      </c>
      <c r="I117" s="55" t="s">
        <v>137</v>
      </c>
      <c r="J117" s="11">
        <f t="shared" si="42"/>
        <v>3841676.8</v>
      </c>
    </row>
    <row r="118" spans="1:10" ht="45" x14ac:dyDescent="0.25">
      <c r="A118" s="65" t="s">
        <v>167</v>
      </c>
      <c r="B118" s="7"/>
      <c r="C118" s="7"/>
      <c r="D118" s="7"/>
      <c r="E118" s="132">
        <v>851</v>
      </c>
      <c r="F118" s="55" t="s">
        <v>124</v>
      </c>
      <c r="G118" s="55" t="s">
        <v>165</v>
      </c>
      <c r="H118" s="106" t="s">
        <v>297</v>
      </c>
      <c r="I118" s="55" t="s">
        <v>168</v>
      </c>
      <c r="J118" s="11">
        <v>3841676.8</v>
      </c>
    </row>
    <row r="119" spans="1:10" x14ac:dyDescent="0.25">
      <c r="A119" s="65" t="s">
        <v>169</v>
      </c>
      <c r="B119" s="7"/>
      <c r="C119" s="7"/>
      <c r="D119" s="7"/>
      <c r="E119" s="132">
        <v>851</v>
      </c>
      <c r="F119" s="55" t="s">
        <v>124</v>
      </c>
      <c r="G119" s="55" t="s">
        <v>165</v>
      </c>
      <c r="H119" s="106" t="s">
        <v>298</v>
      </c>
      <c r="I119" s="55"/>
      <c r="J119" s="11">
        <f t="shared" ref="J119:J120" si="43">J120</f>
        <v>46343</v>
      </c>
    </row>
    <row r="120" spans="1:10" x14ac:dyDescent="0.25">
      <c r="A120" s="65" t="s">
        <v>136</v>
      </c>
      <c r="B120" s="7"/>
      <c r="C120" s="7"/>
      <c r="D120" s="7"/>
      <c r="E120" s="132">
        <v>851</v>
      </c>
      <c r="F120" s="55" t="s">
        <v>124</v>
      </c>
      <c r="G120" s="55" t="s">
        <v>165</v>
      </c>
      <c r="H120" s="106" t="s">
        <v>298</v>
      </c>
      <c r="I120" s="55" t="s">
        <v>137</v>
      </c>
      <c r="J120" s="11">
        <f t="shared" si="43"/>
        <v>46343</v>
      </c>
    </row>
    <row r="121" spans="1:10" x14ac:dyDescent="0.25">
      <c r="A121" s="65" t="s">
        <v>138</v>
      </c>
      <c r="B121" s="7"/>
      <c r="C121" s="7"/>
      <c r="D121" s="7"/>
      <c r="E121" s="132">
        <v>851</v>
      </c>
      <c r="F121" s="55" t="s">
        <v>124</v>
      </c>
      <c r="G121" s="55" t="s">
        <v>165</v>
      </c>
      <c r="H121" s="106" t="s">
        <v>298</v>
      </c>
      <c r="I121" s="55" t="s">
        <v>139</v>
      </c>
      <c r="J121" s="11">
        <v>46343</v>
      </c>
    </row>
    <row r="122" spans="1:10" s="64" customFormat="1" x14ac:dyDescent="0.25">
      <c r="A122" s="56" t="s">
        <v>7</v>
      </c>
      <c r="B122" s="62"/>
      <c r="C122" s="62"/>
      <c r="D122" s="62"/>
      <c r="E122" s="136">
        <v>851</v>
      </c>
      <c r="F122" s="63" t="s">
        <v>124</v>
      </c>
      <c r="G122" s="63" t="s">
        <v>158</v>
      </c>
      <c r="H122" s="106" t="s">
        <v>121</v>
      </c>
      <c r="I122" s="63"/>
      <c r="J122" s="10">
        <f t="shared" ref="J122:J124" si="44">J123</f>
        <v>9114811.7799999993</v>
      </c>
    </row>
    <row r="123" spans="1:10" ht="180" x14ac:dyDescent="0.25">
      <c r="A123" s="65" t="s">
        <v>170</v>
      </c>
      <c r="B123" s="7"/>
      <c r="C123" s="7"/>
      <c r="D123" s="7"/>
      <c r="E123" s="132">
        <v>851</v>
      </c>
      <c r="F123" s="18" t="s">
        <v>124</v>
      </c>
      <c r="G123" s="18" t="s">
        <v>158</v>
      </c>
      <c r="H123" s="106" t="s">
        <v>299</v>
      </c>
      <c r="I123" s="18"/>
      <c r="J123" s="11">
        <f t="shared" si="44"/>
        <v>9114811.7799999993</v>
      </c>
    </row>
    <row r="124" spans="1:10" x14ac:dyDescent="0.25">
      <c r="A124" s="65" t="s">
        <v>145</v>
      </c>
      <c r="B124" s="7"/>
      <c r="C124" s="7"/>
      <c r="D124" s="7"/>
      <c r="E124" s="132">
        <v>851</v>
      </c>
      <c r="F124" s="18" t="s">
        <v>124</v>
      </c>
      <c r="G124" s="18" t="s">
        <v>158</v>
      </c>
      <c r="H124" s="106" t="s">
        <v>299</v>
      </c>
      <c r="I124" s="55" t="s">
        <v>146</v>
      </c>
      <c r="J124" s="11">
        <f t="shared" si="44"/>
        <v>9114811.7799999993</v>
      </c>
    </row>
    <row r="125" spans="1:10" x14ac:dyDescent="0.25">
      <c r="A125" s="65" t="s">
        <v>8</v>
      </c>
      <c r="B125" s="7"/>
      <c r="C125" s="7"/>
      <c r="D125" s="7"/>
      <c r="E125" s="132">
        <v>851</v>
      </c>
      <c r="F125" s="18" t="s">
        <v>124</v>
      </c>
      <c r="G125" s="18" t="s">
        <v>158</v>
      </c>
      <c r="H125" s="106" t="s">
        <v>299</v>
      </c>
      <c r="I125" s="55" t="s">
        <v>171</v>
      </c>
      <c r="J125" s="109">
        <v>9114811.7799999993</v>
      </c>
    </row>
    <row r="126" spans="1:10" s="61" customFormat="1" x14ac:dyDescent="0.25">
      <c r="A126" s="56" t="s">
        <v>173</v>
      </c>
      <c r="B126" s="58"/>
      <c r="C126" s="58"/>
      <c r="D126" s="71"/>
      <c r="E126" s="139">
        <v>851</v>
      </c>
      <c r="F126" s="72" t="s">
        <v>142</v>
      </c>
      <c r="G126" s="72"/>
      <c r="H126" s="106" t="s">
        <v>121</v>
      </c>
      <c r="I126" s="59"/>
      <c r="J126" s="60">
        <f>J127+J137+J144+J148</f>
        <v>22986136.310000002</v>
      </c>
    </row>
    <row r="127" spans="1:10" s="64" customFormat="1" x14ac:dyDescent="0.25">
      <c r="A127" s="56" t="s">
        <v>9</v>
      </c>
      <c r="B127" s="62"/>
      <c r="C127" s="62"/>
      <c r="D127" s="73"/>
      <c r="E127" s="132">
        <v>851</v>
      </c>
      <c r="F127" s="17" t="s">
        <v>142</v>
      </c>
      <c r="G127" s="17" t="s">
        <v>123</v>
      </c>
      <c r="H127" s="106" t="s">
        <v>121</v>
      </c>
      <c r="I127" s="63"/>
      <c r="J127" s="10">
        <f>J128+J131+J134</f>
        <v>307049.28999999998</v>
      </c>
    </row>
    <row r="128" spans="1:10" s="64" customFormat="1" ht="45" x14ac:dyDescent="0.25">
      <c r="A128" s="65" t="s">
        <v>174</v>
      </c>
      <c r="B128" s="7"/>
      <c r="C128" s="7"/>
      <c r="D128" s="37"/>
      <c r="E128" s="132">
        <v>851</v>
      </c>
      <c r="F128" s="18" t="s">
        <v>142</v>
      </c>
      <c r="G128" s="18" t="s">
        <v>123</v>
      </c>
      <c r="H128" s="106" t="s">
        <v>300</v>
      </c>
      <c r="I128" s="55"/>
      <c r="J128" s="11">
        <f t="shared" ref="J128:J129" si="45">J129</f>
        <v>102979.68</v>
      </c>
    </row>
    <row r="129" spans="1:10" s="64" customFormat="1" ht="30" x14ac:dyDescent="0.25">
      <c r="A129" s="65" t="s">
        <v>132</v>
      </c>
      <c r="B129" s="7"/>
      <c r="C129" s="7"/>
      <c r="D129" s="7"/>
      <c r="E129" s="132">
        <v>851</v>
      </c>
      <c r="F129" s="18" t="s">
        <v>142</v>
      </c>
      <c r="G129" s="18" t="s">
        <v>123</v>
      </c>
      <c r="H129" s="106" t="s">
        <v>300</v>
      </c>
      <c r="I129" s="55" t="s">
        <v>133</v>
      </c>
      <c r="J129" s="11">
        <f t="shared" si="45"/>
        <v>102979.68</v>
      </c>
    </row>
    <row r="130" spans="1:10" s="64" customFormat="1" ht="30" x14ac:dyDescent="0.25">
      <c r="A130" s="65" t="s">
        <v>134</v>
      </c>
      <c r="B130" s="7"/>
      <c r="C130" s="7"/>
      <c r="D130" s="7"/>
      <c r="E130" s="132">
        <v>851</v>
      </c>
      <c r="F130" s="18" t="s">
        <v>142</v>
      </c>
      <c r="G130" s="18" t="s">
        <v>123</v>
      </c>
      <c r="H130" s="106" t="s">
        <v>300</v>
      </c>
      <c r="I130" s="55" t="s">
        <v>135</v>
      </c>
      <c r="J130" s="11">
        <v>102979.68</v>
      </c>
    </row>
    <row r="131" spans="1:10" s="64" customFormat="1" x14ac:dyDescent="0.25">
      <c r="A131" s="74" t="s">
        <v>301</v>
      </c>
      <c r="B131" s="62"/>
      <c r="C131" s="62"/>
      <c r="D131" s="73"/>
      <c r="E131" s="18">
        <v>851</v>
      </c>
      <c r="F131" s="18" t="s">
        <v>142</v>
      </c>
      <c r="G131" s="18" t="s">
        <v>123</v>
      </c>
      <c r="H131" s="106" t="s">
        <v>302</v>
      </c>
      <c r="I131" s="55"/>
      <c r="J131" s="11">
        <f>J132</f>
        <v>131519.53</v>
      </c>
    </row>
    <row r="132" spans="1:10" s="64" customFormat="1" ht="30" x14ac:dyDescent="0.25">
      <c r="A132" s="65" t="s">
        <v>132</v>
      </c>
      <c r="B132" s="62"/>
      <c r="C132" s="62"/>
      <c r="D132" s="73"/>
      <c r="E132" s="18">
        <v>851</v>
      </c>
      <c r="F132" s="18" t="s">
        <v>142</v>
      </c>
      <c r="G132" s="18" t="s">
        <v>123</v>
      </c>
      <c r="H132" s="106" t="s">
        <v>302</v>
      </c>
      <c r="I132" s="55" t="s">
        <v>133</v>
      </c>
      <c r="J132" s="11">
        <f>J133</f>
        <v>131519.53</v>
      </c>
    </row>
    <row r="133" spans="1:10" s="64" customFormat="1" ht="30" x14ac:dyDescent="0.25">
      <c r="A133" s="65" t="s">
        <v>134</v>
      </c>
      <c r="B133" s="62"/>
      <c r="C133" s="62"/>
      <c r="D133" s="73"/>
      <c r="E133" s="18">
        <v>851</v>
      </c>
      <c r="F133" s="18" t="s">
        <v>142</v>
      </c>
      <c r="G133" s="18" t="s">
        <v>123</v>
      </c>
      <c r="H133" s="106" t="s">
        <v>302</v>
      </c>
      <c r="I133" s="55" t="s">
        <v>135</v>
      </c>
      <c r="J133" s="11">
        <v>131519.53</v>
      </c>
    </row>
    <row r="134" spans="1:10" s="64" customFormat="1" ht="90" x14ac:dyDescent="0.25">
      <c r="A134" s="65" t="s">
        <v>175</v>
      </c>
      <c r="B134" s="7"/>
      <c r="C134" s="7"/>
      <c r="D134" s="7"/>
      <c r="E134" s="132">
        <v>851</v>
      </c>
      <c r="F134" s="18" t="s">
        <v>142</v>
      </c>
      <c r="G134" s="18" t="s">
        <v>123</v>
      </c>
      <c r="H134" s="106" t="s">
        <v>303</v>
      </c>
      <c r="I134" s="55"/>
      <c r="J134" s="11">
        <f t="shared" ref="J134:J135" si="46">J135</f>
        <v>72550.080000000002</v>
      </c>
    </row>
    <row r="135" spans="1:10" s="64" customFormat="1" x14ac:dyDescent="0.25">
      <c r="A135" s="65" t="s">
        <v>145</v>
      </c>
      <c r="B135" s="7"/>
      <c r="C135" s="7"/>
      <c r="D135" s="7"/>
      <c r="E135" s="132">
        <v>851</v>
      </c>
      <c r="F135" s="18" t="s">
        <v>142</v>
      </c>
      <c r="G135" s="18" t="s">
        <v>123</v>
      </c>
      <c r="H135" s="106" t="s">
        <v>303</v>
      </c>
      <c r="I135" s="55" t="s">
        <v>146</v>
      </c>
      <c r="J135" s="11">
        <f t="shared" si="46"/>
        <v>72550.080000000002</v>
      </c>
    </row>
    <row r="136" spans="1:10" s="64" customFormat="1" x14ac:dyDescent="0.25">
      <c r="A136" s="65" t="s">
        <v>8</v>
      </c>
      <c r="B136" s="7"/>
      <c r="C136" s="7"/>
      <c r="D136" s="7"/>
      <c r="E136" s="132">
        <v>851</v>
      </c>
      <c r="F136" s="18" t="s">
        <v>142</v>
      </c>
      <c r="G136" s="18" t="s">
        <v>123</v>
      </c>
      <c r="H136" s="106" t="s">
        <v>303</v>
      </c>
      <c r="I136" s="55" t="s">
        <v>171</v>
      </c>
      <c r="J136" s="11">
        <v>72550.080000000002</v>
      </c>
    </row>
    <row r="137" spans="1:10" s="64" customFormat="1" x14ac:dyDescent="0.25">
      <c r="A137" s="111" t="s">
        <v>10</v>
      </c>
      <c r="B137" s="112"/>
      <c r="C137" s="112"/>
      <c r="D137" s="113"/>
      <c r="E137" s="140">
        <v>851</v>
      </c>
      <c r="F137" s="114" t="s">
        <v>142</v>
      </c>
      <c r="G137" s="114" t="s">
        <v>155</v>
      </c>
      <c r="H137" s="115" t="s">
        <v>121</v>
      </c>
      <c r="I137" s="116"/>
      <c r="J137" s="117">
        <f>J138+J141</f>
        <v>687332.31</v>
      </c>
    </row>
    <row r="138" spans="1:10" ht="30" x14ac:dyDescent="0.25">
      <c r="A138" s="67" t="s">
        <v>176</v>
      </c>
      <c r="B138" s="7"/>
      <c r="C138" s="7"/>
      <c r="D138" s="37"/>
      <c r="E138" s="132">
        <v>851</v>
      </c>
      <c r="F138" s="18" t="s">
        <v>142</v>
      </c>
      <c r="G138" s="18" t="s">
        <v>155</v>
      </c>
      <c r="H138" s="18" t="s">
        <v>304</v>
      </c>
      <c r="I138" s="55"/>
      <c r="J138" s="11">
        <f t="shared" ref="J138:J139" si="47">J139</f>
        <v>600370</v>
      </c>
    </row>
    <row r="139" spans="1:10" ht="30" x14ac:dyDescent="0.25">
      <c r="A139" s="7" t="s">
        <v>177</v>
      </c>
      <c r="B139" s="7"/>
      <c r="C139" s="7"/>
      <c r="D139" s="37"/>
      <c r="E139" s="132">
        <v>851</v>
      </c>
      <c r="F139" s="18" t="s">
        <v>142</v>
      </c>
      <c r="G139" s="18" t="s">
        <v>155</v>
      </c>
      <c r="H139" s="18" t="s">
        <v>304</v>
      </c>
      <c r="I139" s="55" t="s">
        <v>178</v>
      </c>
      <c r="J139" s="11">
        <f t="shared" si="47"/>
        <v>600370</v>
      </c>
    </row>
    <row r="140" spans="1:10" x14ac:dyDescent="0.25">
      <c r="A140" s="7" t="s">
        <v>179</v>
      </c>
      <c r="B140" s="7"/>
      <c r="C140" s="7"/>
      <c r="D140" s="37"/>
      <c r="E140" s="132">
        <v>851</v>
      </c>
      <c r="F140" s="18" t="s">
        <v>142</v>
      </c>
      <c r="G140" s="18" t="s">
        <v>155</v>
      </c>
      <c r="H140" s="18" t="s">
        <v>304</v>
      </c>
      <c r="I140" s="55" t="s">
        <v>180</v>
      </c>
      <c r="J140" s="11">
        <v>600370</v>
      </c>
    </row>
    <row r="141" spans="1:10" x14ac:dyDescent="0.25">
      <c r="A141" s="68" t="s">
        <v>181</v>
      </c>
      <c r="B141" s="7"/>
      <c r="C141" s="7"/>
      <c r="D141" s="37"/>
      <c r="E141" s="132">
        <v>851</v>
      </c>
      <c r="F141" s="18" t="s">
        <v>142</v>
      </c>
      <c r="G141" s="18" t="s">
        <v>155</v>
      </c>
      <c r="H141" s="18" t="s">
        <v>305</v>
      </c>
      <c r="I141" s="55"/>
      <c r="J141" s="11">
        <f t="shared" ref="J141:J142" si="48">J142</f>
        <v>86962.31</v>
      </c>
    </row>
    <row r="142" spans="1:10" ht="30" x14ac:dyDescent="0.25">
      <c r="A142" s="7" t="s">
        <v>132</v>
      </c>
      <c r="B142" s="7"/>
      <c r="C142" s="7"/>
      <c r="D142" s="37"/>
      <c r="E142" s="132">
        <v>851</v>
      </c>
      <c r="F142" s="18" t="s">
        <v>142</v>
      </c>
      <c r="G142" s="18" t="s">
        <v>155</v>
      </c>
      <c r="H142" s="18" t="s">
        <v>305</v>
      </c>
      <c r="I142" s="55" t="s">
        <v>133</v>
      </c>
      <c r="J142" s="11">
        <f t="shared" si="48"/>
        <v>86962.31</v>
      </c>
    </row>
    <row r="143" spans="1:10" ht="30" x14ac:dyDescent="0.25">
      <c r="A143" s="7" t="s">
        <v>134</v>
      </c>
      <c r="B143" s="7"/>
      <c r="C143" s="7"/>
      <c r="D143" s="37"/>
      <c r="E143" s="132">
        <v>851</v>
      </c>
      <c r="F143" s="18" t="s">
        <v>142</v>
      </c>
      <c r="G143" s="18" t="s">
        <v>155</v>
      </c>
      <c r="H143" s="18" t="s">
        <v>305</v>
      </c>
      <c r="I143" s="55" t="s">
        <v>135</v>
      </c>
      <c r="J143" s="11">
        <v>86962.31</v>
      </c>
    </row>
    <row r="144" spans="1:10" s="64" customFormat="1" x14ac:dyDescent="0.25">
      <c r="A144" s="56" t="s">
        <v>182</v>
      </c>
      <c r="B144" s="7"/>
      <c r="C144" s="7"/>
      <c r="D144" s="37"/>
      <c r="E144" s="136">
        <v>851</v>
      </c>
      <c r="F144" s="17" t="s">
        <v>142</v>
      </c>
      <c r="G144" s="17" t="s">
        <v>156</v>
      </c>
      <c r="H144" s="106" t="s">
        <v>121</v>
      </c>
      <c r="I144" s="63"/>
      <c r="J144" s="10">
        <f t="shared" ref="J144:J146" si="49">J145</f>
        <v>3917761.86</v>
      </c>
    </row>
    <row r="145" spans="1:10" ht="30" x14ac:dyDescent="0.25">
      <c r="A145" s="65" t="s">
        <v>378</v>
      </c>
      <c r="B145" s="7"/>
      <c r="C145" s="7"/>
      <c r="D145" s="37"/>
      <c r="E145" s="132">
        <v>851</v>
      </c>
      <c r="F145" s="143" t="s">
        <v>142</v>
      </c>
      <c r="G145" s="55" t="s">
        <v>156</v>
      </c>
      <c r="H145" s="106" t="s">
        <v>379</v>
      </c>
      <c r="I145" s="55"/>
      <c r="J145" s="11">
        <f t="shared" si="49"/>
        <v>3917761.86</v>
      </c>
    </row>
    <row r="146" spans="1:10" ht="30" x14ac:dyDescent="0.25">
      <c r="A146" s="65" t="s">
        <v>132</v>
      </c>
      <c r="B146" s="7"/>
      <c r="C146" s="7"/>
      <c r="D146" s="37"/>
      <c r="E146" s="132">
        <v>851</v>
      </c>
      <c r="F146" s="143" t="s">
        <v>142</v>
      </c>
      <c r="G146" s="55" t="s">
        <v>156</v>
      </c>
      <c r="H146" s="106" t="s">
        <v>379</v>
      </c>
      <c r="I146" s="55" t="s">
        <v>133</v>
      </c>
      <c r="J146" s="11">
        <f t="shared" si="49"/>
        <v>3917761.86</v>
      </c>
    </row>
    <row r="147" spans="1:10" ht="30" x14ac:dyDescent="0.25">
      <c r="A147" s="65" t="s">
        <v>134</v>
      </c>
      <c r="B147" s="7"/>
      <c r="C147" s="7"/>
      <c r="D147" s="37"/>
      <c r="E147" s="132">
        <v>851</v>
      </c>
      <c r="F147" s="143" t="s">
        <v>142</v>
      </c>
      <c r="G147" s="55" t="s">
        <v>156</v>
      </c>
      <c r="H147" s="106" t="s">
        <v>379</v>
      </c>
      <c r="I147" s="55" t="s">
        <v>135</v>
      </c>
      <c r="J147" s="11">
        <v>3917761.86</v>
      </c>
    </row>
    <row r="148" spans="1:10" s="64" customFormat="1" ht="28.5" x14ac:dyDescent="0.25">
      <c r="A148" s="56" t="s">
        <v>183</v>
      </c>
      <c r="B148" s="62"/>
      <c r="C148" s="62"/>
      <c r="D148" s="73"/>
      <c r="E148" s="136">
        <v>851</v>
      </c>
      <c r="F148" s="17" t="s">
        <v>142</v>
      </c>
      <c r="G148" s="17" t="s">
        <v>142</v>
      </c>
      <c r="H148" s="106" t="s">
        <v>121</v>
      </c>
      <c r="I148" s="63"/>
      <c r="J148" s="10">
        <f>J149+J152</f>
        <v>18073992.850000001</v>
      </c>
    </row>
    <row r="149" spans="1:10" s="64" customFormat="1" ht="30" x14ac:dyDescent="0.25">
      <c r="A149" s="141" t="s">
        <v>377</v>
      </c>
      <c r="B149" s="122"/>
      <c r="C149" s="122"/>
      <c r="D149" s="142"/>
      <c r="E149" s="128">
        <v>851</v>
      </c>
      <c r="F149" s="123" t="s">
        <v>142</v>
      </c>
      <c r="G149" s="123" t="s">
        <v>142</v>
      </c>
      <c r="H149" s="123" t="s">
        <v>380</v>
      </c>
      <c r="I149" s="124"/>
      <c r="J149" s="11">
        <f>J150</f>
        <v>8049490</v>
      </c>
    </row>
    <row r="150" spans="1:10" s="64" customFormat="1" ht="30" x14ac:dyDescent="0.25">
      <c r="A150" s="122" t="s">
        <v>177</v>
      </c>
      <c r="B150" s="122"/>
      <c r="C150" s="122"/>
      <c r="D150" s="142"/>
      <c r="E150" s="128">
        <v>851</v>
      </c>
      <c r="F150" s="123" t="s">
        <v>142</v>
      </c>
      <c r="G150" s="123" t="s">
        <v>142</v>
      </c>
      <c r="H150" s="123" t="s">
        <v>380</v>
      </c>
      <c r="I150" s="124" t="s">
        <v>178</v>
      </c>
      <c r="J150" s="11">
        <f>J151</f>
        <v>8049490</v>
      </c>
    </row>
    <row r="151" spans="1:10" s="64" customFormat="1" x14ac:dyDescent="0.25">
      <c r="A151" s="122" t="s">
        <v>179</v>
      </c>
      <c r="B151" s="122"/>
      <c r="C151" s="122"/>
      <c r="D151" s="142"/>
      <c r="E151" s="128">
        <v>851</v>
      </c>
      <c r="F151" s="123" t="s">
        <v>142</v>
      </c>
      <c r="G151" s="123" t="s">
        <v>142</v>
      </c>
      <c r="H151" s="123" t="s">
        <v>380</v>
      </c>
      <c r="I151" s="124" t="s">
        <v>180</v>
      </c>
      <c r="J151" s="11">
        <v>8049490</v>
      </c>
    </row>
    <row r="152" spans="1:10" ht="30" x14ac:dyDescent="0.25">
      <c r="A152" s="65" t="s">
        <v>184</v>
      </c>
      <c r="B152" s="7"/>
      <c r="C152" s="7"/>
      <c r="D152" s="37"/>
      <c r="E152" s="132">
        <v>851</v>
      </c>
      <c r="F152" s="18" t="s">
        <v>142</v>
      </c>
      <c r="G152" s="18" t="s">
        <v>142</v>
      </c>
      <c r="H152" s="106" t="s">
        <v>306</v>
      </c>
      <c r="I152" s="55"/>
      <c r="J152" s="11">
        <f t="shared" ref="J152:J153" si="50">J153</f>
        <v>10024502.85</v>
      </c>
    </row>
    <row r="153" spans="1:10" ht="30" x14ac:dyDescent="0.25">
      <c r="A153" s="65" t="s">
        <v>177</v>
      </c>
      <c r="B153" s="7"/>
      <c r="C153" s="7"/>
      <c r="D153" s="37"/>
      <c r="E153" s="132">
        <v>851</v>
      </c>
      <c r="F153" s="18" t="s">
        <v>142</v>
      </c>
      <c r="G153" s="18" t="s">
        <v>142</v>
      </c>
      <c r="H153" s="106" t="s">
        <v>306</v>
      </c>
      <c r="I153" s="55" t="s">
        <v>178</v>
      </c>
      <c r="J153" s="11">
        <f t="shared" si="50"/>
        <v>10024502.85</v>
      </c>
    </row>
    <row r="154" spans="1:10" x14ac:dyDescent="0.25">
      <c r="A154" s="65" t="s">
        <v>179</v>
      </c>
      <c r="B154" s="7"/>
      <c r="C154" s="7"/>
      <c r="D154" s="37"/>
      <c r="E154" s="132">
        <v>851</v>
      </c>
      <c r="F154" s="18" t="s">
        <v>142</v>
      </c>
      <c r="G154" s="18" t="s">
        <v>142</v>
      </c>
      <c r="H154" s="106" t="s">
        <v>306</v>
      </c>
      <c r="I154" s="55" t="s">
        <v>180</v>
      </c>
      <c r="J154" s="24">
        <v>10024502.85</v>
      </c>
    </row>
    <row r="155" spans="1:10" x14ac:dyDescent="0.25">
      <c r="A155" s="144" t="s">
        <v>381</v>
      </c>
      <c r="B155" s="58"/>
      <c r="C155" s="58"/>
      <c r="D155" s="71"/>
      <c r="E155" s="145" t="s">
        <v>218</v>
      </c>
      <c r="F155" s="72" t="s">
        <v>212</v>
      </c>
      <c r="G155" s="72"/>
      <c r="H155" s="146"/>
      <c r="I155" s="59"/>
      <c r="J155" s="57">
        <f>J156</f>
        <v>0</v>
      </c>
    </row>
    <row r="156" spans="1:10" x14ac:dyDescent="0.25">
      <c r="A156" s="147" t="s">
        <v>382</v>
      </c>
      <c r="B156" s="62"/>
      <c r="C156" s="62"/>
      <c r="D156" s="73"/>
      <c r="E156" s="136" t="s">
        <v>218</v>
      </c>
      <c r="F156" s="17" t="s">
        <v>212</v>
      </c>
      <c r="G156" s="17" t="s">
        <v>142</v>
      </c>
      <c r="H156" s="121"/>
      <c r="I156" s="63"/>
      <c r="J156" s="10">
        <f t="shared" ref="J156:J158" si="51">J157</f>
        <v>0</v>
      </c>
    </row>
    <row r="157" spans="1:10" x14ac:dyDescent="0.25">
      <c r="A157" s="148" t="s">
        <v>383</v>
      </c>
      <c r="B157" s="7"/>
      <c r="C157" s="7"/>
      <c r="D157" s="37"/>
      <c r="E157" s="132" t="s">
        <v>218</v>
      </c>
      <c r="F157" s="18" t="s">
        <v>212</v>
      </c>
      <c r="G157" s="18" t="s">
        <v>142</v>
      </c>
      <c r="H157" s="106" t="s">
        <v>384</v>
      </c>
      <c r="I157" s="55"/>
      <c r="J157" s="11">
        <f t="shared" si="51"/>
        <v>0</v>
      </c>
    </row>
    <row r="158" spans="1:10" ht="30" x14ac:dyDescent="0.25">
      <c r="A158" s="7" t="s">
        <v>132</v>
      </c>
      <c r="B158" s="7"/>
      <c r="C158" s="7"/>
      <c r="D158" s="37"/>
      <c r="E158" s="132" t="s">
        <v>218</v>
      </c>
      <c r="F158" s="18" t="s">
        <v>212</v>
      </c>
      <c r="G158" s="18" t="s">
        <v>142</v>
      </c>
      <c r="H158" s="106" t="s">
        <v>384</v>
      </c>
      <c r="I158" s="55" t="s">
        <v>133</v>
      </c>
      <c r="J158" s="11">
        <f t="shared" si="51"/>
        <v>0</v>
      </c>
    </row>
    <row r="159" spans="1:10" ht="30" x14ac:dyDescent="0.25">
      <c r="A159" s="7" t="s">
        <v>134</v>
      </c>
      <c r="B159" s="7"/>
      <c r="C159" s="7"/>
      <c r="D159" s="37"/>
      <c r="E159" s="132" t="s">
        <v>218</v>
      </c>
      <c r="F159" s="18" t="s">
        <v>212</v>
      </c>
      <c r="G159" s="18" t="s">
        <v>142</v>
      </c>
      <c r="H159" s="106" t="s">
        <v>384</v>
      </c>
      <c r="I159" s="55" t="s">
        <v>135</v>
      </c>
      <c r="J159" s="24">
        <v>0</v>
      </c>
    </row>
    <row r="160" spans="1:10" x14ac:dyDescent="0.25">
      <c r="A160" s="75" t="s">
        <v>185</v>
      </c>
      <c r="B160" s="58"/>
      <c r="C160" s="58"/>
      <c r="D160" s="58"/>
      <c r="E160" s="132">
        <v>851</v>
      </c>
      <c r="F160" s="59" t="s">
        <v>186</v>
      </c>
      <c r="G160" s="59"/>
      <c r="H160" s="106" t="s">
        <v>121</v>
      </c>
      <c r="I160" s="59"/>
      <c r="J160" s="60">
        <f t="shared" ref="J160" si="52">J161</f>
        <v>10215417</v>
      </c>
    </row>
    <row r="161" spans="1:10" s="64" customFormat="1" ht="14.25" x14ac:dyDescent="0.25">
      <c r="A161" s="56" t="s">
        <v>13</v>
      </c>
      <c r="B161" s="62"/>
      <c r="C161" s="62"/>
      <c r="D161" s="62"/>
      <c r="E161" s="136">
        <v>851</v>
      </c>
      <c r="F161" s="63" t="s">
        <v>186</v>
      </c>
      <c r="G161" s="17" t="s">
        <v>156</v>
      </c>
      <c r="H161" s="121" t="s">
        <v>121</v>
      </c>
      <c r="I161" s="63"/>
      <c r="J161" s="89">
        <f>J162+J165+J168+J171</f>
        <v>10215417</v>
      </c>
    </row>
    <row r="162" spans="1:10" x14ac:dyDescent="0.25">
      <c r="A162" s="65" t="s">
        <v>187</v>
      </c>
      <c r="B162" s="7"/>
      <c r="C162" s="7"/>
      <c r="D162" s="7"/>
      <c r="E162" s="132">
        <v>851</v>
      </c>
      <c r="F162" s="18" t="s">
        <v>186</v>
      </c>
      <c r="G162" s="18" t="s">
        <v>156</v>
      </c>
      <c r="H162" s="106" t="s">
        <v>308</v>
      </c>
      <c r="I162" s="55"/>
      <c r="J162" s="24">
        <f t="shared" ref="J162:J163" si="53">J163</f>
        <v>8188000</v>
      </c>
    </row>
    <row r="163" spans="1:10" ht="30" x14ac:dyDescent="0.25">
      <c r="A163" s="65" t="s">
        <v>152</v>
      </c>
      <c r="B163" s="7"/>
      <c r="C163" s="7"/>
      <c r="D163" s="7"/>
      <c r="E163" s="132">
        <v>851</v>
      </c>
      <c r="F163" s="55" t="s">
        <v>186</v>
      </c>
      <c r="G163" s="18" t="s">
        <v>156</v>
      </c>
      <c r="H163" s="106" t="s">
        <v>308</v>
      </c>
      <c r="I163" s="55" t="s">
        <v>188</v>
      </c>
      <c r="J163" s="24">
        <f t="shared" si="53"/>
        <v>8188000</v>
      </c>
    </row>
    <row r="164" spans="1:10" x14ac:dyDescent="0.25">
      <c r="A164" s="65" t="s">
        <v>153</v>
      </c>
      <c r="B164" s="7"/>
      <c r="C164" s="7"/>
      <c r="D164" s="7"/>
      <c r="E164" s="132">
        <v>851</v>
      </c>
      <c r="F164" s="55" t="s">
        <v>186</v>
      </c>
      <c r="G164" s="55" t="s">
        <v>156</v>
      </c>
      <c r="H164" s="106" t="s">
        <v>308</v>
      </c>
      <c r="I164" s="55" t="s">
        <v>189</v>
      </c>
      <c r="J164" s="24">
        <v>8188000</v>
      </c>
    </row>
    <row r="165" spans="1:10" x14ac:dyDescent="0.25">
      <c r="A165" s="65" t="s">
        <v>190</v>
      </c>
      <c r="B165" s="7"/>
      <c r="C165" s="7"/>
      <c r="D165" s="7"/>
      <c r="E165" s="132">
        <v>851</v>
      </c>
      <c r="F165" s="55" t="s">
        <v>186</v>
      </c>
      <c r="G165" s="55" t="s">
        <v>156</v>
      </c>
      <c r="H165" s="106" t="s">
        <v>309</v>
      </c>
      <c r="I165" s="55"/>
      <c r="J165" s="24">
        <f t="shared" ref="J165:J166" si="54">J166</f>
        <v>791417</v>
      </c>
    </row>
    <row r="166" spans="1:10" ht="30" x14ac:dyDescent="0.25">
      <c r="A166" s="65" t="s">
        <v>152</v>
      </c>
      <c r="B166" s="7"/>
      <c r="C166" s="7"/>
      <c r="D166" s="7"/>
      <c r="E166" s="132">
        <v>851</v>
      </c>
      <c r="F166" s="55" t="s">
        <v>186</v>
      </c>
      <c r="G166" s="55" t="s">
        <v>156</v>
      </c>
      <c r="H166" s="106" t="s">
        <v>309</v>
      </c>
      <c r="I166" s="55" t="s">
        <v>188</v>
      </c>
      <c r="J166" s="24">
        <f t="shared" si="54"/>
        <v>791417</v>
      </c>
    </row>
    <row r="167" spans="1:10" x14ac:dyDescent="0.25">
      <c r="A167" s="76" t="s">
        <v>153</v>
      </c>
      <c r="B167" s="77"/>
      <c r="C167" s="77"/>
      <c r="D167" s="77"/>
      <c r="E167" s="140">
        <v>851</v>
      </c>
      <c r="F167" s="78" t="s">
        <v>186</v>
      </c>
      <c r="G167" s="79" t="s">
        <v>156</v>
      </c>
      <c r="H167" s="106" t="s">
        <v>309</v>
      </c>
      <c r="I167" s="78" t="s">
        <v>189</v>
      </c>
      <c r="J167" s="24">
        <v>791417</v>
      </c>
    </row>
    <row r="168" spans="1:10" ht="30" x14ac:dyDescent="0.25">
      <c r="A168" s="76" t="s">
        <v>222</v>
      </c>
      <c r="B168" s="77"/>
      <c r="C168" s="77"/>
      <c r="D168" s="77"/>
      <c r="E168" s="132">
        <v>851</v>
      </c>
      <c r="F168" s="55" t="s">
        <v>186</v>
      </c>
      <c r="G168" s="55" t="s">
        <v>156</v>
      </c>
      <c r="H168" s="106" t="s">
        <v>310</v>
      </c>
      <c r="I168" s="55"/>
      <c r="J168" s="24">
        <f t="shared" ref="J168:J169" si="55">J169</f>
        <v>1080000</v>
      </c>
    </row>
    <row r="169" spans="1:10" ht="30" x14ac:dyDescent="0.25">
      <c r="A169" s="65" t="s">
        <v>152</v>
      </c>
      <c r="B169" s="77"/>
      <c r="C169" s="77"/>
      <c r="D169" s="77"/>
      <c r="E169" s="132">
        <v>851</v>
      </c>
      <c r="F169" s="55" t="s">
        <v>186</v>
      </c>
      <c r="G169" s="55" t="s">
        <v>156</v>
      </c>
      <c r="H169" s="106" t="s">
        <v>310</v>
      </c>
      <c r="I169" s="55" t="s">
        <v>188</v>
      </c>
      <c r="J169" s="24">
        <f t="shared" si="55"/>
        <v>1080000</v>
      </c>
    </row>
    <row r="170" spans="1:10" x14ac:dyDescent="0.25">
      <c r="A170" s="76" t="s">
        <v>153</v>
      </c>
      <c r="B170" s="77"/>
      <c r="C170" s="77"/>
      <c r="D170" s="77"/>
      <c r="E170" s="140">
        <v>851</v>
      </c>
      <c r="F170" s="78" t="s">
        <v>186</v>
      </c>
      <c r="G170" s="79" t="s">
        <v>156</v>
      </c>
      <c r="H170" s="106" t="s">
        <v>310</v>
      </c>
      <c r="I170" s="78" t="s">
        <v>189</v>
      </c>
      <c r="J170" s="24">
        <v>1080000</v>
      </c>
    </row>
    <row r="171" spans="1:10" ht="90" x14ac:dyDescent="0.25">
      <c r="A171" s="65" t="s">
        <v>191</v>
      </c>
      <c r="B171" s="62"/>
      <c r="C171" s="62"/>
      <c r="D171" s="62"/>
      <c r="E171" s="132">
        <v>851</v>
      </c>
      <c r="F171" s="55" t="s">
        <v>186</v>
      </c>
      <c r="G171" s="55" t="s">
        <v>156</v>
      </c>
      <c r="H171" s="106" t="s">
        <v>311</v>
      </c>
      <c r="I171" s="55"/>
      <c r="J171" s="24">
        <f t="shared" ref="J171:J172" si="56">J172</f>
        <v>156000</v>
      </c>
    </row>
    <row r="172" spans="1:10" ht="30" x14ac:dyDescent="0.25">
      <c r="A172" s="65" t="s">
        <v>152</v>
      </c>
      <c r="B172" s="62"/>
      <c r="C172" s="62"/>
      <c r="D172" s="62"/>
      <c r="E172" s="132">
        <v>851</v>
      </c>
      <c r="F172" s="55" t="s">
        <v>186</v>
      </c>
      <c r="G172" s="55" t="s">
        <v>156</v>
      </c>
      <c r="H172" s="106" t="s">
        <v>311</v>
      </c>
      <c r="I172" s="55" t="s">
        <v>188</v>
      </c>
      <c r="J172" s="24">
        <f t="shared" si="56"/>
        <v>156000</v>
      </c>
    </row>
    <row r="173" spans="1:10" x14ac:dyDescent="0.25">
      <c r="A173" s="65" t="s">
        <v>153</v>
      </c>
      <c r="B173" s="62"/>
      <c r="C173" s="62"/>
      <c r="D173" s="62"/>
      <c r="E173" s="140">
        <v>851</v>
      </c>
      <c r="F173" s="55" t="s">
        <v>186</v>
      </c>
      <c r="G173" s="55" t="s">
        <v>156</v>
      </c>
      <c r="H173" s="106" t="s">
        <v>311</v>
      </c>
      <c r="I173" s="55" t="s">
        <v>189</v>
      </c>
      <c r="J173" s="24">
        <f>156000</f>
        <v>156000</v>
      </c>
    </row>
    <row r="174" spans="1:10" x14ac:dyDescent="0.25">
      <c r="A174" s="56" t="s">
        <v>192</v>
      </c>
      <c r="B174" s="58"/>
      <c r="C174" s="58"/>
      <c r="D174" s="58"/>
      <c r="E174" s="132">
        <v>851</v>
      </c>
      <c r="F174" s="59" t="s">
        <v>165</v>
      </c>
      <c r="G174" s="59"/>
      <c r="H174" s="106" t="s">
        <v>121</v>
      </c>
      <c r="I174" s="59"/>
      <c r="J174" s="60">
        <f>J175+J207</f>
        <v>26678933</v>
      </c>
    </row>
    <row r="175" spans="1:10" s="125" customFormat="1" x14ac:dyDescent="0.25">
      <c r="A175" s="56" t="s">
        <v>14</v>
      </c>
      <c r="B175" s="62"/>
      <c r="C175" s="62"/>
      <c r="D175" s="62"/>
      <c r="E175" s="132">
        <v>851</v>
      </c>
      <c r="F175" s="63" t="s">
        <v>165</v>
      </c>
      <c r="G175" s="63" t="s">
        <v>123</v>
      </c>
      <c r="H175" s="106" t="s">
        <v>121</v>
      </c>
      <c r="I175" s="63"/>
      <c r="J175" s="10">
        <f>J182+J185+J193+J204+J196+J179+J188+J201+J176</f>
        <v>26673933</v>
      </c>
    </row>
    <row r="176" spans="1:10" x14ac:dyDescent="0.25">
      <c r="A176" s="68" t="s">
        <v>307</v>
      </c>
      <c r="B176" s="7"/>
      <c r="C176" s="7"/>
      <c r="D176" s="7"/>
      <c r="E176" s="132">
        <v>851</v>
      </c>
      <c r="F176" s="55" t="s">
        <v>165</v>
      </c>
      <c r="G176" s="55" t="s">
        <v>123</v>
      </c>
      <c r="H176" s="18" t="s">
        <v>312</v>
      </c>
      <c r="I176" s="55"/>
      <c r="J176" s="11">
        <f t="shared" ref="J176:J177" si="57">J177</f>
        <v>107458</v>
      </c>
    </row>
    <row r="177" spans="1:10" ht="30" x14ac:dyDescent="0.25">
      <c r="A177" s="7" t="s">
        <v>152</v>
      </c>
      <c r="B177" s="7"/>
      <c r="C177" s="7"/>
      <c r="D177" s="7"/>
      <c r="E177" s="132">
        <v>851</v>
      </c>
      <c r="F177" s="55" t="s">
        <v>165</v>
      </c>
      <c r="G177" s="55" t="s">
        <v>123</v>
      </c>
      <c r="H177" s="18" t="s">
        <v>312</v>
      </c>
      <c r="I177" s="55" t="s">
        <v>188</v>
      </c>
      <c r="J177" s="11">
        <f t="shared" si="57"/>
        <v>107458</v>
      </c>
    </row>
    <row r="178" spans="1:10" x14ac:dyDescent="0.25">
      <c r="A178" s="7" t="s">
        <v>199</v>
      </c>
      <c r="B178" s="7"/>
      <c r="C178" s="7"/>
      <c r="D178" s="7"/>
      <c r="E178" s="132">
        <v>851</v>
      </c>
      <c r="F178" s="55" t="s">
        <v>165</v>
      </c>
      <c r="G178" s="55" t="s">
        <v>123</v>
      </c>
      <c r="H178" s="18" t="s">
        <v>312</v>
      </c>
      <c r="I178" s="55" t="s">
        <v>189</v>
      </c>
      <c r="J178" s="11">
        <v>107458</v>
      </c>
    </row>
    <row r="179" spans="1:10" ht="75" x14ac:dyDescent="0.25">
      <c r="A179" s="65" t="s">
        <v>193</v>
      </c>
      <c r="B179" s="7"/>
      <c r="C179" s="7"/>
      <c r="D179" s="7"/>
      <c r="E179" s="132">
        <v>851</v>
      </c>
      <c r="F179" s="55" t="s">
        <v>165</v>
      </c>
      <c r="G179" s="55" t="s">
        <v>123</v>
      </c>
      <c r="H179" s="106" t="s">
        <v>313</v>
      </c>
      <c r="I179" s="55"/>
      <c r="J179" s="11">
        <f t="shared" ref="J179:J180" si="58">J180</f>
        <v>109800</v>
      </c>
    </row>
    <row r="180" spans="1:10" ht="30" x14ac:dyDescent="0.25">
      <c r="A180" s="65" t="s">
        <v>152</v>
      </c>
      <c r="B180" s="7"/>
      <c r="C180" s="7"/>
      <c r="D180" s="7"/>
      <c r="E180" s="132">
        <v>851</v>
      </c>
      <c r="F180" s="55" t="s">
        <v>165</v>
      </c>
      <c r="G180" s="55" t="s">
        <v>123</v>
      </c>
      <c r="H180" s="106" t="s">
        <v>313</v>
      </c>
      <c r="I180" s="55" t="s">
        <v>188</v>
      </c>
      <c r="J180" s="11">
        <f t="shared" si="58"/>
        <v>109800</v>
      </c>
    </row>
    <row r="181" spans="1:10" x14ac:dyDescent="0.25">
      <c r="A181" s="65" t="s">
        <v>153</v>
      </c>
      <c r="B181" s="7"/>
      <c r="C181" s="7"/>
      <c r="D181" s="7"/>
      <c r="E181" s="132">
        <v>851</v>
      </c>
      <c r="F181" s="55" t="s">
        <v>165</v>
      </c>
      <c r="G181" s="55" t="s">
        <v>123</v>
      </c>
      <c r="H181" s="106" t="s">
        <v>313</v>
      </c>
      <c r="I181" s="55" t="s">
        <v>189</v>
      </c>
      <c r="J181" s="11">
        <f>122400-12600</f>
        <v>109800</v>
      </c>
    </row>
    <row r="182" spans="1:10" x14ac:dyDescent="0.25">
      <c r="A182" s="65" t="s">
        <v>194</v>
      </c>
      <c r="B182" s="7"/>
      <c r="C182" s="7"/>
      <c r="D182" s="7"/>
      <c r="E182" s="132">
        <v>851</v>
      </c>
      <c r="F182" s="55" t="s">
        <v>165</v>
      </c>
      <c r="G182" s="55" t="s">
        <v>123</v>
      </c>
      <c r="H182" s="106" t="s">
        <v>314</v>
      </c>
      <c r="I182" s="55"/>
      <c r="J182" s="11">
        <f t="shared" ref="J182:J183" si="59">J183</f>
        <v>9291049</v>
      </c>
    </row>
    <row r="183" spans="1:10" ht="30" x14ac:dyDescent="0.25">
      <c r="A183" s="65" t="s">
        <v>152</v>
      </c>
      <c r="B183" s="62"/>
      <c r="C183" s="62"/>
      <c r="D183" s="62"/>
      <c r="E183" s="132">
        <v>851</v>
      </c>
      <c r="F183" s="55" t="s">
        <v>165</v>
      </c>
      <c r="G183" s="55" t="s">
        <v>123</v>
      </c>
      <c r="H183" s="106" t="s">
        <v>314</v>
      </c>
      <c r="I183" s="55" t="s">
        <v>188</v>
      </c>
      <c r="J183" s="11">
        <f t="shared" si="59"/>
        <v>9291049</v>
      </c>
    </row>
    <row r="184" spans="1:10" x14ac:dyDescent="0.25">
      <c r="A184" s="65" t="s">
        <v>153</v>
      </c>
      <c r="B184" s="62"/>
      <c r="C184" s="62"/>
      <c r="D184" s="62"/>
      <c r="E184" s="132">
        <v>851</v>
      </c>
      <c r="F184" s="55" t="s">
        <v>165</v>
      </c>
      <c r="G184" s="55" t="s">
        <v>123</v>
      </c>
      <c r="H184" s="106" t="s">
        <v>314</v>
      </c>
      <c r="I184" s="55" t="s">
        <v>189</v>
      </c>
      <c r="J184" s="11">
        <v>9291049</v>
      </c>
    </row>
    <row r="185" spans="1:10" x14ac:dyDescent="0.25">
      <c r="A185" s="65" t="s">
        <v>195</v>
      </c>
      <c r="B185" s="7"/>
      <c r="C185" s="7"/>
      <c r="D185" s="7"/>
      <c r="E185" s="132">
        <v>851</v>
      </c>
      <c r="F185" s="55" t="s">
        <v>165</v>
      </c>
      <c r="G185" s="55" t="s">
        <v>123</v>
      </c>
      <c r="H185" s="106" t="s">
        <v>315</v>
      </c>
      <c r="I185" s="55"/>
      <c r="J185" s="11">
        <f t="shared" ref="J185:J186" si="60">J186</f>
        <v>8746000</v>
      </c>
    </row>
    <row r="186" spans="1:10" ht="30" x14ac:dyDescent="0.25">
      <c r="A186" s="65" t="s">
        <v>152</v>
      </c>
      <c r="B186" s="7"/>
      <c r="C186" s="7"/>
      <c r="D186" s="7"/>
      <c r="E186" s="132">
        <v>851</v>
      </c>
      <c r="F186" s="55" t="s">
        <v>165</v>
      </c>
      <c r="G186" s="55" t="s">
        <v>123</v>
      </c>
      <c r="H186" s="106" t="s">
        <v>315</v>
      </c>
      <c r="I186" s="55">
        <v>600</v>
      </c>
      <c r="J186" s="11">
        <f t="shared" si="60"/>
        <v>8746000</v>
      </c>
    </row>
    <row r="187" spans="1:10" x14ac:dyDescent="0.25">
      <c r="A187" s="65" t="s">
        <v>153</v>
      </c>
      <c r="B187" s="7"/>
      <c r="C187" s="7"/>
      <c r="D187" s="7"/>
      <c r="E187" s="132">
        <v>851</v>
      </c>
      <c r="F187" s="55" t="s">
        <v>165</v>
      </c>
      <c r="G187" s="55" t="s">
        <v>123</v>
      </c>
      <c r="H187" s="106" t="s">
        <v>315</v>
      </c>
      <c r="I187" s="55" t="s">
        <v>189</v>
      </c>
      <c r="J187" s="11">
        <v>8746000</v>
      </c>
    </row>
    <row r="188" spans="1:10" x14ac:dyDescent="0.25">
      <c r="A188" s="65" t="s">
        <v>196</v>
      </c>
      <c r="B188" s="7"/>
      <c r="C188" s="7"/>
      <c r="D188" s="7"/>
      <c r="E188" s="132">
        <v>851</v>
      </c>
      <c r="F188" s="55" t="s">
        <v>165</v>
      </c>
      <c r="G188" s="55" t="s">
        <v>123</v>
      </c>
      <c r="H188" s="106" t="s">
        <v>316</v>
      </c>
      <c r="I188" s="55"/>
      <c r="J188" s="11">
        <f t="shared" ref="J188" si="61">J189+J191</f>
        <v>1705000</v>
      </c>
    </row>
    <row r="189" spans="1:10" ht="30" x14ac:dyDescent="0.25">
      <c r="A189" s="65" t="s">
        <v>132</v>
      </c>
      <c r="B189" s="2"/>
      <c r="C189" s="2"/>
      <c r="D189" s="2"/>
      <c r="E189" s="132">
        <v>851</v>
      </c>
      <c r="F189" s="55" t="s">
        <v>165</v>
      </c>
      <c r="G189" s="55" t="s">
        <v>123</v>
      </c>
      <c r="H189" s="106" t="s">
        <v>316</v>
      </c>
      <c r="I189" s="55" t="s">
        <v>133</v>
      </c>
      <c r="J189" s="11">
        <f t="shared" ref="J189" si="62">J190</f>
        <v>145000</v>
      </c>
    </row>
    <row r="190" spans="1:10" ht="30" x14ac:dyDescent="0.25">
      <c r="A190" s="65" t="s">
        <v>134</v>
      </c>
      <c r="B190" s="7"/>
      <c r="C190" s="7"/>
      <c r="D190" s="7"/>
      <c r="E190" s="132">
        <v>851</v>
      </c>
      <c r="F190" s="55" t="s">
        <v>165</v>
      </c>
      <c r="G190" s="55" t="s">
        <v>123</v>
      </c>
      <c r="H190" s="106" t="s">
        <v>316</v>
      </c>
      <c r="I190" s="55" t="s">
        <v>135</v>
      </c>
      <c r="J190" s="11">
        <v>145000</v>
      </c>
    </row>
    <row r="191" spans="1:10" ht="30" x14ac:dyDescent="0.25">
      <c r="A191" s="65" t="s">
        <v>152</v>
      </c>
      <c r="B191" s="7"/>
      <c r="C191" s="7"/>
      <c r="D191" s="7"/>
      <c r="E191" s="132">
        <v>851</v>
      </c>
      <c r="F191" s="55" t="s">
        <v>165</v>
      </c>
      <c r="G191" s="55" t="s">
        <v>123</v>
      </c>
      <c r="H191" s="106" t="s">
        <v>316</v>
      </c>
      <c r="I191" s="55" t="s">
        <v>188</v>
      </c>
      <c r="J191" s="11">
        <f t="shared" ref="J191" si="63">J192</f>
        <v>1560000</v>
      </c>
    </row>
    <row r="192" spans="1:10" x14ac:dyDescent="0.25">
      <c r="A192" s="65" t="s">
        <v>153</v>
      </c>
      <c r="B192" s="7"/>
      <c r="C192" s="7"/>
      <c r="D192" s="7"/>
      <c r="E192" s="132">
        <v>851</v>
      </c>
      <c r="F192" s="55" t="s">
        <v>165</v>
      </c>
      <c r="G192" s="55" t="s">
        <v>123</v>
      </c>
      <c r="H192" s="106" t="s">
        <v>316</v>
      </c>
      <c r="I192" s="55" t="s">
        <v>189</v>
      </c>
      <c r="J192" s="11">
        <v>1560000</v>
      </c>
    </row>
    <row r="193" spans="1:10" ht="30" x14ac:dyDescent="0.25">
      <c r="A193" s="65" t="s">
        <v>222</v>
      </c>
      <c r="B193" s="7"/>
      <c r="C193" s="7"/>
      <c r="D193" s="7"/>
      <c r="E193" s="132">
        <v>851</v>
      </c>
      <c r="F193" s="55" t="s">
        <v>165</v>
      </c>
      <c r="G193" s="55" t="s">
        <v>123</v>
      </c>
      <c r="H193" s="106" t="s">
        <v>317</v>
      </c>
      <c r="I193" s="55"/>
      <c r="J193" s="11">
        <f>J194</f>
        <v>705715</v>
      </c>
    </row>
    <row r="194" spans="1:10" ht="30" x14ac:dyDescent="0.25">
      <c r="A194" s="65" t="s">
        <v>152</v>
      </c>
      <c r="B194" s="7"/>
      <c r="C194" s="7"/>
      <c r="D194" s="7"/>
      <c r="E194" s="132">
        <v>851</v>
      </c>
      <c r="F194" s="55" t="s">
        <v>165</v>
      </c>
      <c r="G194" s="55" t="s">
        <v>123</v>
      </c>
      <c r="H194" s="106" t="s">
        <v>317</v>
      </c>
      <c r="I194" s="55" t="s">
        <v>188</v>
      </c>
      <c r="J194" s="11">
        <f t="shared" ref="J194" si="64">J195</f>
        <v>705715</v>
      </c>
    </row>
    <row r="195" spans="1:10" x14ac:dyDescent="0.25">
      <c r="A195" s="65" t="s">
        <v>153</v>
      </c>
      <c r="B195" s="7"/>
      <c r="C195" s="7"/>
      <c r="D195" s="7"/>
      <c r="E195" s="132">
        <v>851</v>
      </c>
      <c r="F195" s="55" t="s">
        <v>165</v>
      </c>
      <c r="G195" s="55" t="s">
        <v>123</v>
      </c>
      <c r="H195" s="106" t="s">
        <v>317</v>
      </c>
      <c r="I195" s="55" t="s">
        <v>189</v>
      </c>
      <c r="J195" s="11">
        <v>705715</v>
      </c>
    </row>
    <row r="196" spans="1:10" ht="75" x14ac:dyDescent="0.25">
      <c r="A196" s="65" t="s">
        <v>198</v>
      </c>
      <c r="B196" s="7"/>
      <c r="C196" s="7"/>
      <c r="D196" s="7"/>
      <c r="E196" s="132">
        <v>851</v>
      </c>
      <c r="F196" s="55" t="s">
        <v>165</v>
      </c>
      <c r="G196" s="55" t="s">
        <v>123</v>
      </c>
      <c r="H196" s="106" t="s">
        <v>318</v>
      </c>
      <c r="I196" s="55"/>
      <c r="J196" s="11">
        <f t="shared" ref="J196" si="65">J197+J199</f>
        <v>5600000</v>
      </c>
    </row>
    <row r="197" spans="1:10" ht="30" x14ac:dyDescent="0.25">
      <c r="A197" s="65" t="s">
        <v>132</v>
      </c>
      <c r="B197" s="7"/>
      <c r="C197" s="7"/>
      <c r="D197" s="7"/>
      <c r="E197" s="132">
        <v>851</v>
      </c>
      <c r="F197" s="55" t="s">
        <v>165</v>
      </c>
      <c r="G197" s="55" t="s">
        <v>123</v>
      </c>
      <c r="H197" s="106" t="s">
        <v>318</v>
      </c>
      <c r="I197" s="55">
        <v>200</v>
      </c>
      <c r="J197" s="11">
        <f t="shared" ref="J197" si="66">J198</f>
        <v>375000</v>
      </c>
    </row>
    <row r="198" spans="1:10" ht="30" x14ac:dyDescent="0.25">
      <c r="A198" s="65" t="s">
        <v>134</v>
      </c>
      <c r="B198" s="7"/>
      <c r="C198" s="7"/>
      <c r="D198" s="7"/>
      <c r="E198" s="132">
        <v>851</v>
      </c>
      <c r="F198" s="55" t="s">
        <v>165</v>
      </c>
      <c r="G198" s="55" t="s">
        <v>123</v>
      </c>
      <c r="H198" s="106" t="s">
        <v>318</v>
      </c>
      <c r="I198" s="55">
        <v>240</v>
      </c>
      <c r="J198" s="11">
        <v>375000</v>
      </c>
    </row>
    <row r="199" spans="1:10" ht="30" x14ac:dyDescent="0.25">
      <c r="A199" s="65" t="s">
        <v>152</v>
      </c>
      <c r="B199" s="7"/>
      <c r="C199" s="7"/>
      <c r="D199" s="7"/>
      <c r="E199" s="132">
        <v>851</v>
      </c>
      <c r="F199" s="55" t="s">
        <v>165</v>
      </c>
      <c r="G199" s="55" t="s">
        <v>123</v>
      </c>
      <c r="H199" s="106" t="s">
        <v>318</v>
      </c>
      <c r="I199" s="55">
        <v>600</v>
      </c>
      <c r="J199" s="11">
        <f t="shared" ref="J199" si="67">J200</f>
        <v>5225000</v>
      </c>
    </row>
    <row r="200" spans="1:10" x14ac:dyDescent="0.25">
      <c r="A200" s="65" t="s">
        <v>153</v>
      </c>
      <c r="B200" s="7"/>
      <c r="C200" s="7"/>
      <c r="D200" s="7"/>
      <c r="E200" s="132">
        <v>851</v>
      </c>
      <c r="F200" s="55" t="s">
        <v>165</v>
      </c>
      <c r="G200" s="55" t="s">
        <v>123</v>
      </c>
      <c r="H200" s="106" t="s">
        <v>318</v>
      </c>
      <c r="I200" s="55" t="s">
        <v>189</v>
      </c>
      <c r="J200" s="11">
        <v>5225000</v>
      </c>
    </row>
    <row r="201" spans="1:10" x14ac:dyDescent="0.25">
      <c r="A201" s="68" t="s">
        <v>385</v>
      </c>
      <c r="B201" s="7"/>
      <c r="C201" s="7"/>
      <c r="D201" s="7"/>
      <c r="E201" s="132">
        <v>851</v>
      </c>
      <c r="F201" s="55" t="s">
        <v>165</v>
      </c>
      <c r="G201" s="55" t="s">
        <v>123</v>
      </c>
      <c r="H201" s="18" t="s">
        <v>319</v>
      </c>
      <c r="I201" s="55"/>
      <c r="J201" s="11">
        <f t="shared" ref="J201:J202" si="68">J202</f>
        <v>77076</v>
      </c>
    </row>
    <row r="202" spans="1:10" ht="30" x14ac:dyDescent="0.25">
      <c r="A202" s="7" t="s">
        <v>152</v>
      </c>
      <c r="B202" s="7"/>
      <c r="C202" s="7"/>
      <c r="D202" s="7"/>
      <c r="E202" s="132">
        <v>851</v>
      </c>
      <c r="F202" s="55" t="s">
        <v>165</v>
      </c>
      <c r="G202" s="55" t="s">
        <v>123</v>
      </c>
      <c r="H202" s="18" t="s">
        <v>319</v>
      </c>
      <c r="I202" s="55" t="s">
        <v>188</v>
      </c>
      <c r="J202" s="11">
        <f t="shared" si="68"/>
        <v>77076</v>
      </c>
    </row>
    <row r="203" spans="1:10" x14ac:dyDescent="0.25">
      <c r="A203" s="7" t="s">
        <v>199</v>
      </c>
      <c r="B203" s="7"/>
      <c r="C203" s="7"/>
      <c r="D203" s="7"/>
      <c r="E203" s="132">
        <v>851</v>
      </c>
      <c r="F203" s="55" t="s">
        <v>165</v>
      </c>
      <c r="G203" s="55" t="s">
        <v>123</v>
      </c>
      <c r="H203" s="18" t="s">
        <v>319</v>
      </c>
      <c r="I203" s="55" t="s">
        <v>189</v>
      </c>
      <c r="J203" s="11">
        <v>77076</v>
      </c>
    </row>
    <row r="204" spans="1:10" ht="30" x14ac:dyDescent="0.25">
      <c r="A204" s="68" t="s">
        <v>197</v>
      </c>
      <c r="B204" s="7"/>
      <c r="C204" s="7"/>
      <c r="D204" s="7"/>
      <c r="E204" s="132">
        <v>851</v>
      </c>
      <c r="F204" s="55" t="s">
        <v>165</v>
      </c>
      <c r="G204" s="55" t="s">
        <v>123</v>
      </c>
      <c r="H204" s="18" t="s">
        <v>320</v>
      </c>
      <c r="I204" s="55"/>
      <c r="J204" s="11">
        <f t="shared" ref="J204:J205" si="69">J205</f>
        <v>331835</v>
      </c>
    </row>
    <row r="205" spans="1:10" ht="30" x14ac:dyDescent="0.25">
      <c r="A205" s="7" t="s">
        <v>132</v>
      </c>
      <c r="B205" s="7"/>
      <c r="C205" s="7"/>
      <c r="D205" s="7"/>
      <c r="E205" s="132">
        <v>851</v>
      </c>
      <c r="F205" s="55" t="s">
        <v>165</v>
      </c>
      <c r="G205" s="55" t="s">
        <v>123</v>
      </c>
      <c r="H205" s="18" t="s">
        <v>320</v>
      </c>
      <c r="I205" s="55" t="s">
        <v>133</v>
      </c>
      <c r="J205" s="11">
        <f t="shared" si="69"/>
        <v>331835</v>
      </c>
    </row>
    <row r="206" spans="1:10" ht="30" x14ac:dyDescent="0.25">
      <c r="A206" s="7" t="s">
        <v>134</v>
      </c>
      <c r="B206" s="7"/>
      <c r="C206" s="7"/>
      <c r="D206" s="7"/>
      <c r="E206" s="132">
        <v>851</v>
      </c>
      <c r="F206" s="55" t="s">
        <v>165</v>
      </c>
      <c r="G206" s="55" t="s">
        <v>123</v>
      </c>
      <c r="H206" s="18" t="s">
        <v>320</v>
      </c>
      <c r="I206" s="55" t="s">
        <v>135</v>
      </c>
      <c r="J206" s="11">
        <v>331835</v>
      </c>
    </row>
    <row r="207" spans="1:10" x14ac:dyDescent="0.25">
      <c r="A207" s="80" t="s">
        <v>15</v>
      </c>
      <c r="B207" s="62"/>
      <c r="C207" s="62"/>
      <c r="D207" s="62"/>
      <c r="E207" s="132">
        <v>851</v>
      </c>
      <c r="F207" s="149" t="s">
        <v>165</v>
      </c>
      <c r="G207" s="149" t="s">
        <v>124</v>
      </c>
      <c r="H207" s="119" t="s">
        <v>121</v>
      </c>
      <c r="I207" s="149"/>
      <c r="J207" s="150">
        <f t="shared" ref="J207:J209" si="70">J208</f>
        <v>5000</v>
      </c>
    </row>
    <row r="208" spans="1:10" ht="30" x14ac:dyDescent="0.25">
      <c r="A208" s="67" t="s">
        <v>200</v>
      </c>
      <c r="B208" s="7"/>
      <c r="C208" s="7"/>
      <c r="D208" s="7"/>
      <c r="E208" s="132">
        <v>851</v>
      </c>
      <c r="F208" s="55" t="s">
        <v>165</v>
      </c>
      <c r="G208" s="55" t="s">
        <v>124</v>
      </c>
      <c r="H208" s="106" t="s">
        <v>321</v>
      </c>
      <c r="I208" s="55"/>
      <c r="J208" s="11">
        <f t="shared" si="70"/>
        <v>5000</v>
      </c>
    </row>
    <row r="209" spans="1:10" ht="30" x14ac:dyDescent="0.25">
      <c r="A209" s="7" t="s">
        <v>132</v>
      </c>
      <c r="B209" s="2"/>
      <c r="C209" s="2"/>
      <c r="D209" s="2"/>
      <c r="E209" s="132">
        <v>851</v>
      </c>
      <c r="F209" s="55" t="s">
        <v>165</v>
      </c>
      <c r="G209" s="55" t="s">
        <v>124</v>
      </c>
      <c r="H209" s="106" t="s">
        <v>321</v>
      </c>
      <c r="I209" s="55" t="s">
        <v>133</v>
      </c>
      <c r="J209" s="11">
        <f t="shared" si="70"/>
        <v>5000</v>
      </c>
    </row>
    <row r="210" spans="1:10" ht="30" x14ac:dyDescent="0.25">
      <c r="A210" s="7" t="s">
        <v>134</v>
      </c>
      <c r="B210" s="7"/>
      <c r="C210" s="7"/>
      <c r="D210" s="7"/>
      <c r="E210" s="132">
        <v>851</v>
      </c>
      <c r="F210" s="55" t="s">
        <v>165</v>
      </c>
      <c r="G210" s="55" t="s">
        <v>124</v>
      </c>
      <c r="H210" s="106" t="s">
        <v>321</v>
      </c>
      <c r="I210" s="55" t="s">
        <v>135</v>
      </c>
      <c r="J210" s="11">
        <v>5000</v>
      </c>
    </row>
    <row r="211" spans="1:10" x14ac:dyDescent="0.25">
      <c r="A211" s="81" t="s">
        <v>201</v>
      </c>
      <c r="B211" s="58"/>
      <c r="C211" s="58"/>
      <c r="D211" s="58"/>
      <c r="E211" s="132">
        <v>851</v>
      </c>
      <c r="F211" s="59" t="s">
        <v>202</v>
      </c>
      <c r="G211" s="59"/>
      <c r="H211" s="106" t="s">
        <v>121</v>
      </c>
      <c r="I211" s="59"/>
      <c r="J211" s="60">
        <f t="shared" ref="J211" si="71">J212+J216+J223</f>
        <v>13713916.59</v>
      </c>
    </row>
    <row r="212" spans="1:10" x14ac:dyDescent="0.25">
      <c r="A212" s="80" t="s">
        <v>16</v>
      </c>
      <c r="B212" s="62"/>
      <c r="C212" s="62"/>
      <c r="D212" s="62"/>
      <c r="E212" s="132">
        <v>851</v>
      </c>
      <c r="F212" s="63" t="s">
        <v>202</v>
      </c>
      <c r="G212" s="63" t="s">
        <v>123</v>
      </c>
      <c r="H212" s="106" t="s">
        <v>121</v>
      </c>
      <c r="I212" s="63"/>
      <c r="J212" s="10">
        <f t="shared" ref="J212:J214" si="72">J213</f>
        <v>3238400</v>
      </c>
    </row>
    <row r="213" spans="1:10" ht="30" x14ac:dyDescent="0.25">
      <c r="A213" s="67" t="s">
        <v>203</v>
      </c>
      <c r="B213" s="7"/>
      <c r="C213" s="7"/>
      <c r="D213" s="7"/>
      <c r="E213" s="132">
        <v>851</v>
      </c>
      <c r="F213" s="55" t="s">
        <v>202</v>
      </c>
      <c r="G213" s="55" t="s">
        <v>123</v>
      </c>
      <c r="H213" s="106" t="s">
        <v>322</v>
      </c>
      <c r="I213" s="55"/>
      <c r="J213" s="11">
        <f t="shared" si="72"/>
        <v>3238400</v>
      </c>
    </row>
    <row r="214" spans="1:10" x14ac:dyDescent="0.25">
      <c r="A214" s="2" t="s">
        <v>204</v>
      </c>
      <c r="B214" s="2"/>
      <c r="C214" s="2"/>
      <c r="D214" s="2"/>
      <c r="E214" s="132">
        <v>851</v>
      </c>
      <c r="F214" s="55" t="s">
        <v>202</v>
      </c>
      <c r="G214" s="55" t="s">
        <v>123</v>
      </c>
      <c r="H214" s="106" t="s">
        <v>322</v>
      </c>
      <c r="I214" s="55" t="s">
        <v>205</v>
      </c>
      <c r="J214" s="11">
        <f t="shared" si="72"/>
        <v>3238400</v>
      </c>
    </row>
    <row r="215" spans="1:10" x14ac:dyDescent="0.25">
      <c r="A215" s="2" t="s">
        <v>233</v>
      </c>
      <c r="B215" s="7"/>
      <c r="C215" s="7"/>
      <c r="D215" s="37"/>
      <c r="E215" s="132">
        <v>851</v>
      </c>
      <c r="F215" s="55" t="s">
        <v>202</v>
      </c>
      <c r="G215" s="55" t="s">
        <v>123</v>
      </c>
      <c r="H215" s="106" t="s">
        <v>322</v>
      </c>
      <c r="I215" s="55" t="s">
        <v>234</v>
      </c>
      <c r="J215" s="11">
        <v>3238400</v>
      </c>
    </row>
    <row r="216" spans="1:10" x14ac:dyDescent="0.25">
      <c r="A216" s="56" t="s">
        <v>17</v>
      </c>
      <c r="B216" s="62"/>
      <c r="C216" s="62"/>
      <c r="D216" s="62"/>
      <c r="E216" s="132">
        <v>851</v>
      </c>
      <c r="F216" s="63" t="s">
        <v>202</v>
      </c>
      <c r="G216" s="63" t="s">
        <v>124</v>
      </c>
      <c r="H216" s="106" t="s">
        <v>121</v>
      </c>
      <c r="I216" s="63"/>
      <c r="J216" s="10">
        <f t="shared" ref="J216" si="73">J220+J217</f>
        <v>10345516.59</v>
      </c>
    </row>
    <row r="217" spans="1:10" s="41" customFormat="1" ht="45" x14ac:dyDescent="0.25">
      <c r="A217" s="65" t="s">
        <v>210</v>
      </c>
      <c r="B217" s="7"/>
      <c r="C217" s="7"/>
      <c r="D217" s="7"/>
      <c r="E217" s="132">
        <v>851</v>
      </c>
      <c r="F217" s="18" t="s">
        <v>202</v>
      </c>
      <c r="G217" s="18" t="s">
        <v>124</v>
      </c>
      <c r="H217" s="106" t="s">
        <v>323</v>
      </c>
      <c r="I217" s="18"/>
      <c r="J217" s="11">
        <f t="shared" ref="J217:J218" si="74">J218</f>
        <v>6420000</v>
      </c>
    </row>
    <row r="218" spans="1:10" s="41" customFormat="1" ht="30" x14ac:dyDescent="0.25">
      <c r="A218" s="65" t="s">
        <v>177</v>
      </c>
      <c r="B218" s="7"/>
      <c r="C218" s="7"/>
      <c r="D218" s="7"/>
      <c r="E218" s="132">
        <v>851</v>
      </c>
      <c r="F218" s="18" t="s">
        <v>202</v>
      </c>
      <c r="G218" s="18" t="s">
        <v>124</v>
      </c>
      <c r="H218" s="106" t="s">
        <v>323</v>
      </c>
      <c r="I218" s="18" t="s">
        <v>178</v>
      </c>
      <c r="J218" s="11">
        <f t="shared" si="74"/>
        <v>6420000</v>
      </c>
    </row>
    <row r="219" spans="1:10" s="41" customFormat="1" x14ac:dyDescent="0.25">
      <c r="A219" s="65" t="s">
        <v>179</v>
      </c>
      <c r="B219" s="7"/>
      <c r="C219" s="7"/>
      <c r="D219" s="7"/>
      <c r="E219" s="132">
        <v>851</v>
      </c>
      <c r="F219" s="18" t="s">
        <v>202</v>
      </c>
      <c r="G219" s="18" t="s">
        <v>124</v>
      </c>
      <c r="H219" s="106" t="s">
        <v>323</v>
      </c>
      <c r="I219" s="18" t="s">
        <v>180</v>
      </c>
      <c r="J219" s="11">
        <f>4228488+2191512</f>
        <v>6420000</v>
      </c>
    </row>
    <row r="220" spans="1:10" x14ac:dyDescent="0.25">
      <c r="A220" s="65" t="s">
        <v>211</v>
      </c>
      <c r="B220" s="2"/>
      <c r="C220" s="2"/>
      <c r="D220" s="2"/>
      <c r="E220" s="132">
        <v>851</v>
      </c>
      <c r="F220" s="55" t="s">
        <v>202</v>
      </c>
      <c r="G220" s="55" t="s">
        <v>124</v>
      </c>
      <c r="H220" s="106" t="s">
        <v>324</v>
      </c>
      <c r="I220" s="55"/>
      <c r="J220" s="11">
        <f t="shared" ref="J220:J221" si="75">J221</f>
        <v>3925516.59</v>
      </c>
    </row>
    <row r="221" spans="1:10" x14ac:dyDescent="0.25">
      <c r="A221" s="65" t="s">
        <v>204</v>
      </c>
      <c r="B221" s="2"/>
      <c r="C221" s="2"/>
      <c r="D221" s="2"/>
      <c r="E221" s="132">
        <v>851</v>
      </c>
      <c r="F221" s="55" t="s">
        <v>202</v>
      </c>
      <c r="G221" s="55" t="s">
        <v>124</v>
      </c>
      <c r="H221" s="106" t="s">
        <v>324</v>
      </c>
      <c r="I221" s="55" t="s">
        <v>205</v>
      </c>
      <c r="J221" s="11">
        <f t="shared" si="75"/>
        <v>3925516.59</v>
      </c>
    </row>
    <row r="222" spans="1:10" ht="30" x14ac:dyDescent="0.25">
      <c r="A222" s="65" t="s">
        <v>206</v>
      </c>
      <c r="B222" s="2"/>
      <c r="C222" s="2"/>
      <c r="D222" s="2"/>
      <c r="E222" s="132">
        <v>851</v>
      </c>
      <c r="F222" s="55" t="s">
        <v>202</v>
      </c>
      <c r="G222" s="55" t="s">
        <v>124</v>
      </c>
      <c r="H222" s="106" t="s">
        <v>324</v>
      </c>
      <c r="I222" s="55" t="s">
        <v>207</v>
      </c>
      <c r="J222" s="11">
        <f>3942022.28-16505.69</f>
        <v>3925516.59</v>
      </c>
    </row>
    <row r="223" spans="1:10" x14ac:dyDescent="0.25">
      <c r="A223" s="56" t="s">
        <v>18</v>
      </c>
      <c r="B223" s="62"/>
      <c r="C223" s="62"/>
      <c r="D223" s="62"/>
      <c r="E223" s="132">
        <v>851</v>
      </c>
      <c r="F223" s="63" t="s">
        <v>202</v>
      </c>
      <c r="G223" s="63" t="s">
        <v>212</v>
      </c>
      <c r="H223" s="106" t="s">
        <v>121</v>
      </c>
      <c r="I223" s="63"/>
      <c r="J223" s="10">
        <f t="shared" ref="J223:J225" si="76">J224</f>
        <v>130000</v>
      </c>
    </row>
    <row r="224" spans="1:10" x14ac:dyDescent="0.25">
      <c r="A224" s="67" t="s">
        <v>208</v>
      </c>
      <c r="B224" s="7"/>
      <c r="C224" s="7"/>
      <c r="D224" s="37"/>
      <c r="E224" s="132">
        <v>851</v>
      </c>
      <c r="F224" s="55" t="s">
        <v>202</v>
      </c>
      <c r="G224" s="55" t="s">
        <v>212</v>
      </c>
      <c r="H224" s="18" t="s">
        <v>209</v>
      </c>
      <c r="I224" s="55"/>
      <c r="J224" s="11">
        <f t="shared" si="76"/>
        <v>130000</v>
      </c>
    </row>
    <row r="225" spans="1:10" x14ac:dyDescent="0.25">
      <c r="A225" s="2" t="s">
        <v>204</v>
      </c>
      <c r="B225" s="7"/>
      <c r="C225" s="7"/>
      <c r="D225" s="37"/>
      <c r="E225" s="132">
        <v>851</v>
      </c>
      <c r="F225" s="55" t="s">
        <v>202</v>
      </c>
      <c r="G225" s="55" t="s">
        <v>212</v>
      </c>
      <c r="H225" s="18" t="s">
        <v>209</v>
      </c>
      <c r="I225" s="55" t="s">
        <v>205</v>
      </c>
      <c r="J225" s="11">
        <f t="shared" si="76"/>
        <v>130000</v>
      </c>
    </row>
    <row r="226" spans="1:10" ht="30" x14ac:dyDescent="0.25">
      <c r="A226" s="2" t="s">
        <v>206</v>
      </c>
      <c r="B226" s="7"/>
      <c r="C226" s="7"/>
      <c r="D226" s="37"/>
      <c r="E226" s="132">
        <v>851</v>
      </c>
      <c r="F226" s="55" t="s">
        <v>202</v>
      </c>
      <c r="G226" s="55" t="s">
        <v>212</v>
      </c>
      <c r="H226" s="18" t="s">
        <v>209</v>
      </c>
      <c r="I226" s="55" t="s">
        <v>207</v>
      </c>
      <c r="J226" s="11">
        <v>130000</v>
      </c>
    </row>
    <row r="227" spans="1:10" x14ac:dyDescent="0.25">
      <c r="A227" s="75" t="s">
        <v>213</v>
      </c>
      <c r="B227" s="58"/>
      <c r="C227" s="58"/>
      <c r="D227" s="58"/>
      <c r="E227" s="132">
        <v>851</v>
      </c>
      <c r="F227" s="59" t="s">
        <v>214</v>
      </c>
      <c r="G227" s="59"/>
      <c r="H227" s="106" t="s">
        <v>121</v>
      </c>
      <c r="I227" s="59"/>
      <c r="J227" s="60">
        <f t="shared" ref="J227" si="77">J232+J228</f>
        <v>1896167</v>
      </c>
    </row>
    <row r="228" spans="1:10" x14ac:dyDescent="0.25">
      <c r="A228" s="56" t="s">
        <v>386</v>
      </c>
      <c r="B228" s="62"/>
      <c r="C228" s="62"/>
      <c r="D228" s="62"/>
      <c r="E228" s="132">
        <v>851</v>
      </c>
      <c r="F228" s="63" t="s">
        <v>214</v>
      </c>
      <c r="G228" s="63" t="s">
        <v>123</v>
      </c>
      <c r="H228" s="106" t="s">
        <v>121</v>
      </c>
      <c r="I228" s="63"/>
      <c r="J228" s="10">
        <f>J229</f>
        <v>1216667</v>
      </c>
    </row>
    <row r="229" spans="1:10" ht="30" x14ac:dyDescent="0.25">
      <c r="A229" s="67" t="s">
        <v>387</v>
      </c>
      <c r="B229" s="7"/>
      <c r="C229" s="7"/>
      <c r="D229" s="7"/>
      <c r="E229" s="132">
        <v>851</v>
      </c>
      <c r="F229" s="55" t="s">
        <v>214</v>
      </c>
      <c r="G229" s="55" t="s">
        <v>123</v>
      </c>
      <c r="H229" s="18" t="s">
        <v>388</v>
      </c>
      <c r="I229" s="55"/>
      <c r="J229" s="11">
        <f t="shared" ref="J229:J230" si="78">J230</f>
        <v>1216667</v>
      </c>
    </row>
    <row r="230" spans="1:10" ht="30" x14ac:dyDescent="0.25">
      <c r="A230" s="7" t="s">
        <v>177</v>
      </c>
      <c r="B230" s="7"/>
      <c r="C230" s="7"/>
      <c r="D230" s="7"/>
      <c r="E230" s="132">
        <v>851</v>
      </c>
      <c r="F230" s="55" t="s">
        <v>214</v>
      </c>
      <c r="G230" s="55" t="s">
        <v>123</v>
      </c>
      <c r="H230" s="18" t="s">
        <v>388</v>
      </c>
      <c r="I230" s="55" t="s">
        <v>178</v>
      </c>
      <c r="J230" s="11">
        <f t="shared" si="78"/>
        <v>1216667</v>
      </c>
    </row>
    <row r="231" spans="1:10" x14ac:dyDescent="0.25">
      <c r="A231" s="7" t="s">
        <v>179</v>
      </c>
      <c r="B231" s="7"/>
      <c r="C231" s="7"/>
      <c r="D231" s="7"/>
      <c r="E231" s="132">
        <v>851</v>
      </c>
      <c r="F231" s="55" t="s">
        <v>214</v>
      </c>
      <c r="G231" s="55" t="s">
        <v>123</v>
      </c>
      <c r="H231" s="18" t="s">
        <v>388</v>
      </c>
      <c r="I231" s="55" t="s">
        <v>180</v>
      </c>
      <c r="J231" s="11">
        <v>1216667</v>
      </c>
    </row>
    <row r="232" spans="1:10" x14ac:dyDescent="0.25">
      <c r="A232" s="56" t="s">
        <v>19</v>
      </c>
      <c r="B232" s="73"/>
      <c r="C232" s="73"/>
      <c r="D232" s="73"/>
      <c r="E232" s="132">
        <v>851</v>
      </c>
      <c r="F232" s="63" t="s">
        <v>214</v>
      </c>
      <c r="G232" s="63" t="s">
        <v>155</v>
      </c>
      <c r="H232" s="106" t="s">
        <v>121</v>
      </c>
      <c r="I232" s="63"/>
      <c r="J232" s="10">
        <f>J233+J241+J238</f>
        <v>679500</v>
      </c>
    </row>
    <row r="233" spans="1:10" s="82" customFormat="1" x14ac:dyDescent="0.25">
      <c r="A233" s="65" t="s">
        <v>215</v>
      </c>
      <c r="B233" s="7"/>
      <c r="C233" s="7"/>
      <c r="D233" s="7"/>
      <c r="E233" s="132">
        <v>851</v>
      </c>
      <c r="F233" s="55" t="s">
        <v>214</v>
      </c>
      <c r="G233" s="55" t="s">
        <v>155</v>
      </c>
      <c r="H233" s="106" t="s">
        <v>325</v>
      </c>
      <c r="I233" s="55"/>
      <c r="J233" s="11">
        <f t="shared" ref="J233" si="79">J234+J236</f>
        <v>401500</v>
      </c>
    </row>
    <row r="234" spans="1:10" s="82" customFormat="1" ht="60" x14ac:dyDescent="0.25">
      <c r="A234" s="65" t="s">
        <v>126</v>
      </c>
      <c r="B234" s="7"/>
      <c r="C234" s="7"/>
      <c r="D234" s="7"/>
      <c r="E234" s="132">
        <v>851</v>
      </c>
      <c r="F234" s="55" t="s">
        <v>214</v>
      </c>
      <c r="G234" s="55" t="s">
        <v>155</v>
      </c>
      <c r="H234" s="106" t="s">
        <v>325</v>
      </c>
      <c r="I234" s="55" t="s">
        <v>128</v>
      </c>
      <c r="J234" s="11">
        <f t="shared" ref="J234" si="80">J235</f>
        <v>21600</v>
      </c>
    </row>
    <row r="235" spans="1:10" s="82" customFormat="1" x14ac:dyDescent="0.25">
      <c r="A235" s="65" t="s">
        <v>160</v>
      </c>
      <c r="B235" s="7"/>
      <c r="C235" s="7"/>
      <c r="D235" s="7"/>
      <c r="E235" s="132">
        <v>851</v>
      </c>
      <c r="F235" s="55" t="s">
        <v>214</v>
      </c>
      <c r="G235" s="55" t="s">
        <v>155</v>
      </c>
      <c r="H235" s="106" t="s">
        <v>325</v>
      </c>
      <c r="I235" s="55" t="s">
        <v>161</v>
      </c>
      <c r="J235" s="11">
        <v>21600</v>
      </c>
    </row>
    <row r="236" spans="1:10" ht="30" x14ac:dyDescent="0.25">
      <c r="A236" s="65" t="s">
        <v>132</v>
      </c>
      <c r="B236" s="2"/>
      <c r="C236" s="2"/>
      <c r="D236" s="2"/>
      <c r="E236" s="132">
        <v>851</v>
      </c>
      <c r="F236" s="55" t="s">
        <v>214</v>
      </c>
      <c r="G236" s="55" t="s">
        <v>155</v>
      </c>
      <c r="H236" s="106" t="s">
        <v>325</v>
      </c>
      <c r="I236" s="55" t="s">
        <v>133</v>
      </c>
      <c r="J236" s="11">
        <f t="shared" ref="J236" si="81">J237</f>
        <v>379900</v>
      </c>
    </row>
    <row r="237" spans="1:10" ht="30" x14ac:dyDescent="0.25">
      <c r="A237" s="65" t="s">
        <v>134</v>
      </c>
      <c r="B237" s="7"/>
      <c r="C237" s="7"/>
      <c r="D237" s="7"/>
      <c r="E237" s="132">
        <v>851</v>
      </c>
      <c r="F237" s="55" t="s">
        <v>214</v>
      </c>
      <c r="G237" s="55" t="s">
        <v>155</v>
      </c>
      <c r="H237" s="106" t="s">
        <v>325</v>
      </c>
      <c r="I237" s="55" t="s">
        <v>135</v>
      </c>
      <c r="J237" s="11">
        <v>379900</v>
      </c>
    </row>
    <row r="238" spans="1:10" ht="45" x14ac:dyDescent="0.25">
      <c r="A238" s="65" t="s">
        <v>216</v>
      </c>
      <c r="B238" s="73"/>
      <c r="C238" s="73"/>
      <c r="D238" s="73"/>
      <c r="E238" s="132">
        <v>851</v>
      </c>
      <c r="F238" s="55" t="s">
        <v>214</v>
      </c>
      <c r="G238" s="55" t="s">
        <v>155</v>
      </c>
      <c r="H238" s="106" t="s">
        <v>326</v>
      </c>
      <c r="I238" s="55"/>
      <c r="J238" s="11">
        <f t="shared" ref="J238:J239" si="82">J239</f>
        <v>10000</v>
      </c>
    </row>
    <row r="239" spans="1:10" ht="30" x14ac:dyDescent="0.25">
      <c r="A239" s="65" t="s">
        <v>132</v>
      </c>
      <c r="B239" s="73"/>
      <c r="C239" s="73"/>
      <c r="D239" s="73"/>
      <c r="E239" s="132">
        <v>851</v>
      </c>
      <c r="F239" s="55" t="s">
        <v>214</v>
      </c>
      <c r="G239" s="55" t="s">
        <v>155</v>
      </c>
      <c r="H239" s="106" t="s">
        <v>326</v>
      </c>
      <c r="I239" s="55" t="s">
        <v>133</v>
      </c>
      <c r="J239" s="11">
        <f t="shared" si="82"/>
        <v>10000</v>
      </c>
    </row>
    <row r="240" spans="1:10" ht="30" x14ac:dyDescent="0.25">
      <c r="A240" s="65" t="s">
        <v>134</v>
      </c>
      <c r="B240" s="73"/>
      <c r="C240" s="73"/>
      <c r="D240" s="73"/>
      <c r="E240" s="132">
        <v>851</v>
      </c>
      <c r="F240" s="55" t="s">
        <v>214</v>
      </c>
      <c r="G240" s="55" t="s">
        <v>155</v>
      </c>
      <c r="H240" s="106" t="s">
        <v>326</v>
      </c>
      <c r="I240" s="55" t="s">
        <v>135</v>
      </c>
      <c r="J240" s="11">
        <v>10000</v>
      </c>
    </row>
    <row r="241" spans="1:10" ht="105" x14ac:dyDescent="0.25">
      <c r="A241" s="65" t="s">
        <v>217</v>
      </c>
      <c r="B241" s="73"/>
      <c r="C241" s="73"/>
      <c r="D241" s="73"/>
      <c r="E241" s="132">
        <v>851</v>
      </c>
      <c r="F241" s="55" t="s">
        <v>214</v>
      </c>
      <c r="G241" s="55" t="s">
        <v>155</v>
      </c>
      <c r="H241" s="106" t="s">
        <v>327</v>
      </c>
      <c r="I241" s="55"/>
      <c r="J241" s="11">
        <f t="shared" ref="J241" si="83">J242+J244</f>
        <v>268000</v>
      </c>
    </row>
    <row r="242" spans="1:10" ht="60" x14ac:dyDescent="0.25">
      <c r="A242" s="65" t="s">
        <v>126</v>
      </c>
      <c r="B242" s="7"/>
      <c r="C242" s="7"/>
      <c r="D242" s="7"/>
      <c r="E242" s="132">
        <v>851</v>
      </c>
      <c r="F242" s="55" t="s">
        <v>214</v>
      </c>
      <c r="G242" s="55" t="s">
        <v>155</v>
      </c>
      <c r="H242" s="106" t="s">
        <v>327</v>
      </c>
      <c r="I242" s="55" t="s">
        <v>128</v>
      </c>
      <c r="J242" s="11">
        <f t="shared" ref="J242" si="84">J243</f>
        <v>19000</v>
      </c>
    </row>
    <row r="243" spans="1:10" x14ac:dyDescent="0.25">
      <c r="A243" s="65" t="s">
        <v>160</v>
      </c>
      <c r="B243" s="7"/>
      <c r="C243" s="7"/>
      <c r="D243" s="7"/>
      <c r="E243" s="132">
        <v>851</v>
      </c>
      <c r="F243" s="55" t="s">
        <v>214</v>
      </c>
      <c r="G243" s="55" t="s">
        <v>155</v>
      </c>
      <c r="H243" s="106" t="s">
        <v>327</v>
      </c>
      <c r="I243" s="55" t="s">
        <v>161</v>
      </c>
      <c r="J243" s="11">
        <v>19000</v>
      </c>
    </row>
    <row r="244" spans="1:10" ht="30" x14ac:dyDescent="0.25">
      <c r="A244" s="65" t="s">
        <v>132</v>
      </c>
      <c r="B244" s="73"/>
      <c r="C244" s="73"/>
      <c r="D244" s="73"/>
      <c r="E244" s="132">
        <v>851</v>
      </c>
      <c r="F244" s="55" t="s">
        <v>214</v>
      </c>
      <c r="G244" s="55" t="s">
        <v>155</v>
      </c>
      <c r="H244" s="106" t="s">
        <v>327</v>
      </c>
      <c r="I244" s="55" t="s">
        <v>133</v>
      </c>
      <c r="J244" s="11">
        <f t="shared" ref="J244" si="85">J245</f>
        <v>249000</v>
      </c>
    </row>
    <row r="245" spans="1:10" ht="30" x14ac:dyDescent="0.25">
      <c r="A245" s="65" t="s">
        <v>134</v>
      </c>
      <c r="B245" s="73"/>
      <c r="C245" s="73"/>
      <c r="D245" s="73"/>
      <c r="E245" s="132">
        <v>851</v>
      </c>
      <c r="F245" s="55" t="s">
        <v>214</v>
      </c>
      <c r="G245" s="55" t="s">
        <v>155</v>
      </c>
      <c r="H245" s="106" t="s">
        <v>327</v>
      </c>
      <c r="I245" s="55" t="s">
        <v>135</v>
      </c>
      <c r="J245" s="11">
        <v>249000</v>
      </c>
    </row>
    <row r="246" spans="1:10" x14ac:dyDescent="0.25">
      <c r="A246" s="40"/>
      <c r="E246" s="40"/>
      <c r="F246" s="40"/>
      <c r="G246" s="40"/>
      <c r="I246" s="40"/>
    </row>
    <row r="247" spans="1:10" s="64" customFormat="1" ht="30" customHeight="1" x14ac:dyDescent="0.25">
      <c r="A247" s="64" t="s">
        <v>259</v>
      </c>
      <c r="H247" s="158" t="s">
        <v>260</v>
      </c>
      <c r="I247" s="158"/>
      <c r="J247" s="158"/>
    </row>
    <row r="248" spans="1:10" x14ac:dyDescent="0.25">
      <c r="A248" s="40"/>
      <c r="E248" s="40"/>
      <c r="F248" s="40"/>
      <c r="G248" s="40"/>
      <c r="I248" s="40"/>
    </row>
    <row r="249" spans="1:10" x14ac:dyDescent="0.25">
      <c r="A249" s="40"/>
      <c r="E249" s="40"/>
      <c r="F249" s="40"/>
      <c r="G249" s="40"/>
      <c r="I249" s="40"/>
    </row>
    <row r="250" spans="1:10" x14ac:dyDescent="0.25">
      <c r="A250" s="40"/>
      <c r="E250" s="40"/>
      <c r="F250" s="40"/>
      <c r="G250" s="40"/>
      <c r="I250" s="40"/>
    </row>
    <row r="251" spans="1:10" x14ac:dyDescent="0.25">
      <c r="A251" s="40"/>
      <c r="E251" s="40"/>
      <c r="F251" s="40"/>
      <c r="G251" s="40"/>
      <c r="I251" s="40"/>
    </row>
    <row r="252" spans="1:10" x14ac:dyDescent="0.25">
      <c r="A252" s="40"/>
      <c r="E252" s="40"/>
      <c r="F252" s="40"/>
      <c r="G252" s="40"/>
      <c r="I252" s="40"/>
    </row>
    <row r="253" spans="1:10" x14ac:dyDescent="0.25">
      <c r="A253" s="40"/>
      <c r="E253" s="40"/>
      <c r="F253" s="40"/>
      <c r="G253" s="40"/>
      <c r="I253" s="40"/>
    </row>
    <row r="254" spans="1:10" x14ac:dyDescent="0.25">
      <c r="A254" s="40"/>
      <c r="E254" s="40"/>
      <c r="F254" s="40"/>
      <c r="G254" s="40"/>
      <c r="I254" s="40"/>
    </row>
    <row r="255" spans="1:10" x14ac:dyDescent="0.25">
      <c r="A255" s="40"/>
      <c r="E255" s="40"/>
      <c r="F255" s="40"/>
      <c r="G255" s="40"/>
      <c r="I255" s="40"/>
    </row>
    <row r="256" spans="1:10" x14ac:dyDescent="0.25">
      <c r="A256" s="40"/>
      <c r="E256" s="40"/>
      <c r="F256" s="40"/>
      <c r="G256" s="40"/>
      <c r="I256" s="40"/>
    </row>
    <row r="257" spans="1:9" x14ac:dyDescent="0.25">
      <c r="A257" s="40"/>
      <c r="E257" s="40"/>
      <c r="F257" s="40"/>
      <c r="G257" s="40"/>
      <c r="I257" s="40"/>
    </row>
    <row r="258" spans="1:9" x14ac:dyDescent="0.25">
      <c r="A258" s="40"/>
      <c r="E258" s="40"/>
      <c r="F258" s="40"/>
      <c r="G258" s="40"/>
      <c r="I258" s="40"/>
    </row>
    <row r="259" spans="1:9" x14ac:dyDescent="0.25">
      <c r="A259" s="40"/>
      <c r="E259" s="40"/>
      <c r="F259" s="40"/>
      <c r="G259" s="40"/>
      <c r="I259" s="40"/>
    </row>
    <row r="260" spans="1:9" x14ac:dyDescent="0.25">
      <c r="A260" s="40"/>
      <c r="E260" s="40"/>
      <c r="F260" s="40"/>
      <c r="G260" s="40"/>
      <c r="I260" s="40"/>
    </row>
    <row r="261" spans="1:9" x14ac:dyDescent="0.25">
      <c r="A261" s="40"/>
      <c r="E261" s="40"/>
      <c r="F261" s="40"/>
      <c r="G261" s="40"/>
      <c r="I261" s="40"/>
    </row>
    <row r="262" spans="1:9" x14ac:dyDescent="0.25">
      <c r="A262" s="40"/>
      <c r="E262" s="40"/>
      <c r="F262" s="40"/>
      <c r="G262" s="40"/>
      <c r="I262" s="40"/>
    </row>
    <row r="263" spans="1:9" x14ac:dyDescent="0.25">
      <c r="A263" s="40"/>
      <c r="E263" s="40"/>
      <c r="F263" s="40"/>
      <c r="G263" s="40"/>
      <c r="I263" s="40"/>
    </row>
    <row r="264" spans="1:9" x14ac:dyDescent="0.25">
      <c r="A264" s="40"/>
      <c r="E264" s="40"/>
      <c r="F264" s="40"/>
      <c r="G264" s="40"/>
      <c r="I264" s="40"/>
    </row>
    <row r="265" spans="1:9" x14ac:dyDescent="0.25">
      <c r="A265" s="40"/>
      <c r="E265" s="40"/>
      <c r="F265" s="40"/>
      <c r="G265" s="40"/>
      <c r="I265" s="40"/>
    </row>
    <row r="266" spans="1:9" x14ac:dyDescent="0.25">
      <c r="A266" s="40"/>
      <c r="E266" s="40"/>
      <c r="F266" s="40"/>
      <c r="G266" s="40"/>
      <c r="I266" s="40"/>
    </row>
    <row r="267" spans="1:9" x14ac:dyDescent="0.25">
      <c r="A267" s="40"/>
      <c r="E267" s="40"/>
      <c r="F267" s="40"/>
      <c r="G267" s="40"/>
      <c r="I267" s="40"/>
    </row>
    <row r="268" spans="1:9" x14ac:dyDescent="0.25">
      <c r="A268" s="40"/>
      <c r="E268" s="40"/>
      <c r="F268" s="40"/>
      <c r="G268" s="40"/>
      <c r="I268" s="40"/>
    </row>
    <row r="269" spans="1:9" x14ac:dyDescent="0.25">
      <c r="A269" s="40"/>
      <c r="E269" s="40"/>
      <c r="F269" s="40"/>
      <c r="G269" s="40"/>
      <c r="I269" s="40"/>
    </row>
    <row r="270" spans="1:9" x14ac:dyDescent="0.25">
      <c r="A270" s="40"/>
      <c r="E270" s="40"/>
      <c r="F270" s="40"/>
      <c r="G270" s="40"/>
      <c r="I270" s="40"/>
    </row>
    <row r="271" spans="1:9" x14ac:dyDescent="0.25">
      <c r="A271" s="40"/>
      <c r="E271" s="40"/>
      <c r="F271" s="40"/>
      <c r="G271" s="40"/>
      <c r="I271" s="40"/>
    </row>
    <row r="272" spans="1:9" x14ac:dyDescent="0.25">
      <c r="A272" s="40"/>
      <c r="E272" s="40"/>
      <c r="F272" s="40"/>
      <c r="G272" s="40"/>
      <c r="I272" s="40"/>
    </row>
    <row r="273" spans="1:9" x14ac:dyDescent="0.25">
      <c r="A273" s="40"/>
      <c r="E273" s="40"/>
      <c r="F273" s="40"/>
      <c r="G273" s="40"/>
      <c r="I273" s="40"/>
    </row>
    <row r="274" spans="1:9" x14ac:dyDescent="0.25">
      <c r="A274" s="40"/>
      <c r="E274" s="40"/>
      <c r="F274" s="40"/>
      <c r="G274" s="40"/>
      <c r="I274" s="40"/>
    </row>
    <row r="275" spans="1:9" x14ac:dyDescent="0.25">
      <c r="A275" s="40"/>
      <c r="E275" s="40"/>
      <c r="F275" s="40"/>
      <c r="G275" s="40"/>
      <c r="I275" s="40"/>
    </row>
    <row r="276" spans="1:9" x14ac:dyDescent="0.25">
      <c r="A276" s="40"/>
      <c r="E276" s="40"/>
      <c r="F276" s="40"/>
      <c r="G276" s="40"/>
      <c r="I276" s="40"/>
    </row>
    <row r="277" spans="1:9" x14ac:dyDescent="0.25">
      <c r="A277" s="40"/>
      <c r="E277" s="40"/>
      <c r="F277" s="40"/>
      <c r="G277" s="40"/>
      <c r="I277" s="40"/>
    </row>
    <row r="278" spans="1:9" x14ac:dyDescent="0.25">
      <c r="A278" s="40"/>
      <c r="E278" s="40"/>
      <c r="F278" s="40"/>
      <c r="G278" s="40"/>
      <c r="I278" s="40"/>
    </row>
    <row r="279" spans="1:9" x14ac:dyDescent="0.25">
      <c r="A279" s="40"/>
      <c r="E279" s="40"/>
      <c r="F279" s="40"/>
      <c r="G279" s="40"/>
      <c r="I279" s="40"/>
    </row>
    <row r="280" spans="1:9" x14ac:dyDescent="0.25">
      <c r="A280" s="40"/>
      <c r="E280" s="40"/>
      <c r="F280" s="40"/>
      <c r="G280" s="40"/>
      <c r="I280" s="40"/>
    </row>
    <row r="281" spans="1:9" x14ac:dyDescent="0.25">
      <c r="A281" s="40"/>
      <c r="E281" s="40"/>
      <c r="F281" s="40"/>
      <c r="G281" s="40"/>
      <c r="I281" s="40"/>
    </row>
    <row r="282" spans="1:9" x14ac:dyDescent="0.25">
      <c r="A282" s="40"/>
      <c r="E282" s="40"/>
      <c r="F282" s="40"/>
      <c r="G282" s="40"/>
      <c r="I282" s="40"/>
    </row>
    <row r="283" spans="1:9" x14ac:dyDescent="0.25">
      <c r="A283" s="40"/>
      <c r="E283" s="40"/>
      <c r="F283" s="40"/>
      <c r="G283" s="40"/>
      <c r="I283" s="40"/>
    </row>
    <row r="284" spans="1:9" x14ac:dyDescent="0.25">
      <c r="A284" s="40"/>
      <c r="E284" s="40"/>
      <c r="F284" s="40"/>
      <c r="G284" s="40"/>
      <c r="I284" s="40"/>
    </row>
    <row r="285" spans="1:9" x14ac:dyDescent="0.25">
      <c r="A285" s="40"/>
      <c r="E285" s="40"/>
      <c r="F285" s="40"/>
      <c r="G285" s="40"/>
      <c r="I285" s="40"/>
    </row>
    <row r="286" spans="1:9" x14ac:dyDescent="0.25">
      <c r="A286" s="40"/>
      <c r="E286" s="40"/>
      <c r="F286" s="40"/>
      <c r="G286" s="40"/>
      <c r="I286" s="40"/>
    </row>
    <row r="287" spans="1:9" x14ac:dyDescent="0.25">
      <c r="A287" s="40"/>
      <c r="E287" s="40"/>
      <c r="F287" s="40"/>
      <c r="G287" s="40"/>
      <c r="I287" s="40"/>
    </row>
    <row r="288" spans="1:9" x14ac:dyDescent="0.25">
      <c r="A288" s="40"/>
      <c r="E288" s="40"/>
      <c r="F288" s="40"/>
      <c r="G288" s="40"/>
      <c r="I288" s="40"/>
    </row>
    <row r="289" spans="1:9" x14ac:dyDescent="0.25">
      <c r="A289" s="40"/>
      <c r="E289" s="40"/>
      <c r="F289" s="40"/>
      <c r="G289" s="40"/>
      <c r="I289" s="40"/>
    </row>
    <row r="290" spans="1:9" x14ac:dyDescent="0.25">
      <c r="A290" s="40"/>
      <c r="E290" s="40"/>
      <c r="F290" s="40"/>
      <c r="G290" s="40"/>
      <c r="I290" s="40"/>
    </row>
    <row r="291" spans="1:9" x14ac:dyDescent="0.25">
      <c r="A291" s="40"/>
      <c r="E291" s="40"/>
      <c r="F291" s="40"/>
      <c r="G291" s="40"/>
      <c r="I291" s="40"/>
    </row>
    <row r="292" spans="1:9" x14ac:dyDescent="0.25">
      <c r="A292" s="40"/>
      <c r="E292" s="40"/>
      <c r="F292" s="40"/>
      <c r="G292" s="40"/>
      <c r="I292" s="40"/>
    </row>
    <row r="293" spans="1:9" x14ac:dyDescent="0.25">
      <c r="A293" s="40"/>
      <c r="E293" s="40"/>
      <c r="F293" s="40"/>
      <c r="G293" s="40"/>
      <c r="I293" s="40"/>
    </row>
    <row r="294" spans="1:9" x14ac:dyDescent="0.25">
      <c r="A294" s="40"/>
      <c r="E294" s="40"/>
      <c r="F294" s="40"/>
      <c r="G294" s="40"/>
      <c r="I294" s="40"/>
    </row>
    <row r="295" spans="1:9" x14ac:dyDescent="0.25">
      <c r="A295" s="40"/>
      <c r="E295" s="40"/>
      <c r="F295" s="40"/>
      <c r="G295" s="40"/>
      <c r="I295" s="40"/>
    </row>
    <row r="296" spans="1:9" x14ac:dyDescent="0.25">
      <c r="A296" s="40"/>
      <c r="E296" s="40"/>
      <c r="F296" s="40"/>
      <c r="G296" s="40"/>
      <c r="I296" s="40"/>
    </row>
    <row r="297" spans="1:9" x14ac:dyDescent="0.25">
      <c r="A297" s="40"/>
      <c r="E297" s="40"/>
      <c r="F297" s="40"/>
      <c r="G297" s="40"/>
      <c r="I297" s="40"/>
    </row>
    <row r="298" spans="1:9" x14ac:dyDescent="0.25">
      <c r="A298" s="40"/>
      <c r="E298" s="40"/>
      <c r="F298" s="40"/>
      <c r="G298" s="40"/>
      <c r="I298" s="40"/>
    </row>
    <row r="299" spans="1:9" x14ac:dyDescent="0.25">
      <c r="A299" s="40"/>
      <c r="E299" s="40"/>
      <c r="F299" s="40"/>
      <c r="G299" s="40"/>
      <c r="I299" s="40"/>
    </row>
    <row r="300" spans="1:9" x14ac:dyDescent="0.25">
      <c r="A300" s="40"/>
      <c r="E300" s="40"/>
      <c r="F300" s="40"/>
      <c r="G300" s="40"/>
      <c r="I300" s="40"/>
    </row>
    <row r="301" spans="1:9" x14ac:dyDescent="0.25">
      <c r="A301" s="40"/>
      <c r="E301" s="40"/>
      <c r="F301" s="40"/>
      <c r="G301" s="40"/>
      <c r="I301" s="40"/>
    </row>
    <row r="302" spans="1:9" x14ac:dyDescent="0.25">
      <c r="A302" s="40"/>
      <c r="E302" s="40"/>
      <c r="F302" s="40"/>
      <c r="G302" s="40"/>
      <c r="I302" s="40"/>
    </row>
    <row r="303" spans="1:9" x14ac:dyDescent="0.25">
      <c r="A303" s="40"/>
      <c r="E303" s="40"/>
      <c r="F303" s="40"/>
      <c r="G303" s="40"/>
      <c r="I303" s="40"/>
    </row>
    <row r="304" spans="1:9" x14ac:dyDescent="0.25">
      <c r="A304" s="40"/>
      <c r="E304" s="40"/>
      <c r="F304" s="40"/>
      <c r="G304" s="40"/>
      <c r="I304" s="40"/>
    </row>
    <row r="305" spans="1:9" x14ac:dyDescent="0.25">
      <c r="A305" s="40"/>
      <c r="E305" s="40"/>
      <c r="F305" s="40"/>
      <c r="G305" s="40"/>
      <c r="I305" s="40"/>
    </row>
    <row r="306" spans="1:9" x14ac:dyDescent="0.25">
      <c r="A306" s="40"/>
      <c r="E306" s="40"/>
      <c r="F306" s="40"/>
      <c r="G306" s="40"/>
      <c r="I306" s="40"/>
    </row>
    <row r="307" spans="1:9" x14ac:dyDescent="0.25">
      <c r="A307" s="40"/>
      <c r="E307" s="40"/>
      <c r="F307" s="40"/>
      <c r="G307" s="40"/>
      <c r="I307" s="40"/>
    </row>
    <row r="308" spans="1:9" x14ac:dyDescent="0.25">
      <c r="A308" s="40"/>
      <c r="E308" s="40"/>
      <c r="F308" s="40"/>
      <c r="G308" s="40"/>
      <c r="I308" s="40"/>
    </row>
    <row r="309" spans="1:9" x14ac:dyDescent="0.25">
      <c r="A309" s="40"/>
      <c r="E309" s="40"/>
      <c r="F309" s="40"/>
      <c r="G309" s="40"/>
      <c r="I309" s="40"/>
    </row>
    <row r="310" spans="1:9" x14ac:dyDescent="0.25">
      <c r="A310" s="40"/>
      <c r="E310" s="40"/>
      <c r="F310" s="40"/>
      <c r="G310" s="40"/>
      <c r="I310" s="40"/>
    </row>
    <row r="311" spans="1:9" x14ac:dyDescent="0.25">
      <c r="A311" s="40"/>
      <c r="E311" s="40"/>
      <c r="F311" s="40"/>
      <c r="G311" s="40"/>
      <c r="I311" s="40"/>
    </row>
    <row r="312" spans="1:9" x14ac:dyDescent="0.25">
      <c r="A312" s="40"/>
      <c r="E312" s="40"/>
      <c r="F312" s="40"/>
      <c r="G312" s="40"/>
      <c r="I312" s="40"/>
    </row>
    <row r="313" spans="1:9" x14ac:dyDescent="0.25">
      <c r="A313" s="40"/>
      <c r="E313" s="40"/>
      <c r="F313" s="40"/>
      <c r="G313" s="40"/>
      <c r="I313" s="40"/>
    </row>
    <row r="314" spans="1:9" x14ac:dyDescent="0.25">
      <c r="A314" s="40"/>
      <c r="E314" s="40"/>
      <c r="F314" s="40"/>
      <c r="G314" s="40"/>
      <c r="I314" s="40"/>
    </row>
    <row r="315" spans="1:9" x14ac:dyDescent="0.25">
      <c r="A315" s="40"/>
      <c r="E315" s="40"/>
      <c r="F315" s="40"/>
      <c r="G315" s="40"/>
      <c r="I315" s="40"/>
    </row>
    <row r="316" spans="1:9" x14ac:dyDescent="0.25">
      <c r="A316" s="40"/>
      <c r="E316" s="40"/>
      <c r="F316" s="40"/>
      <c r="G316" s="40"/>
      <c r="I316" s="40"/>
    </row>
    <row r="317" spans="1:9" x14ac:dyDescent="0.25">
      <c r="A317" s="40"/>
      <c r="E317" s="40"/>
      <c r="F317" s="40"/>
      <c r="G317" s="40"/>
      <c r="I317" s="40"/>
    </row>
    <row r="318" spans="1:9" x14ac:dyDescent="0.25">
      <c r="A318" s="40"/>
      <c r="E318" s="40"/>
      <c r="F318" s="40"/>
      <c r="G318" s="40"/>
      <c r="I318" s="40"/>
    </row>
    <row r="319" spans="1:9" x14ac:dyDescent="0.25">
      <c r="A319" s="40"/>
      <c r="E319" s="40"/>
      <c r="F319" s="40"/>
      <c r="G319" s="40"/>
      <c r="I319" s="40"/>
    </row>
    <row r="320" spans="1:9" x14ac:dyDescent="0.25">
      <c r="A320" s="40"/>
      <c r="E320" s="40"/>
      <c r="F320" s="40"/>
      <c r="G320" s="40"/>
      <c r="I320" s="40"/>
    </row>
    <row r="321" spans="1:9" x14ac:dyDescent="0.25">
      <c r="A321" s="40"/>
      <c r="E321" s="40"/>
      <c r="F321" s="40"/>
      <c r="G321" s="40"/>
      <c r="I321" s="40"/>
    </row>
    <row r="322" spans="1:9" x14ac:dyDescent="0.25">
      <c r="A322" s="40"/>
      <c r="E322" s="40"/>
      <c r="F322" s="40"/>
      <c r="G322" s="40"/>
      <c r="I322" s="40"/>
    </row>
    <row r="323" spans="1:9" x14ac:dyDescent="0.25">
      <c r="A323" s="40"/>
      <c r="E323" s="40"/>
      <c r="F323" s="40"/>
      <c r="G323" s="40"/>
      <c r="I323" s="40"/>
    </row>
    <row r="324" spans="1:9" x14ac:dyDescent="0.25">
      <c r="A324" s="40"/>
      <c r="E324" s="40"/>
      <c r="F324" s="40"/>
      <c r="G324" s="40"/>
      <c r="I324" s="40"/>
    </row>
    <row r="325" spans="1:9" x14ac:dyDescent="0.25">
      <c r="A325" s="40"/>
      <c r="E325" s="40"/>
      <c r="F325" s="40"/>
      <c r="G325" s="40"/>
      <c r="I325" s="40"/>
    </row>
    <row r="326" spans="1:9" x14ac:dyDescent="0.25">
      <c r="A326" s="40"/>
      <c r="E326" s="40"/>
      <c r="F326" s="40"/>
      <c r="G326" s="40"/>
      <c r="I326" s="40"/>
    </row>
    <row r="327" spans="1:9" x14ac:dyDescent="0.25">
      <c r="A327" s="40"/>
      <c r="E327" s="40"/>
      <c r="F327" s="40"/>
      <c r="G327" s="40"/>
      <c r="I327" s="40"/>
    </row>
    <row r="328" spans="1:9" x14ac:dyDescent="0.25">
      <c r="A328" s="40"/>
      <c r="E328" s="40"/>
      <c r="F328" s="40"/>
      <c r="G328" s="40"/>
      <c r="I328" s="40"/>
    </row>
    <row r="329" spans="1:9" x14ac:dyDescent="0.25">
      <c r="A329" s="40"/>
      <c r="E329" s="40"/>
      <c r="F329" s="40"/>
      <c r="G329" s="40"/>
      <c r="I329" s="40"/>
    </row>
    <row r="330" spans="1:9" x14ac:dyDescent="0.25">
      <c r="A330" s="40"/>
      <c r="E330" s="40"/>
      <c r="F330" s="40"/>
      <c r="G330" s="40"/>
      <c r="I330" s="40"/>
    </row>
    <row r="331" spans="1:9" x14ac:dyDescent="0.25">
      <c r="A331" s="40"/>
      <c r="E331" s="40"/>
      <c r="F331" s="40"/>
      <c r="G331" s="40"/>
      <c r="I331" s="40"/>
    </row>
    <row r="332" spans="1:9" x14ac:dyDescent="0.25">
      <c r="A332" s="40"/>
      <c r="E332" s="40"/>
      <c r="F332" s="40"/>
      <c r="G332" s="40"/>
      <c r="I332" s="40"/>
    </row>
    <row r="333" spans="1:9" x14ac:dyDescent="0.25">
      <c r="A333" s="40"/>
      <c r="E333" s="40"/>
      <c r="F333" s="40"/>
      <c r="G333" s="40"/>
      <c r="I333" s="40"/>
    </row>
    <row r="334" spans="1:9" x14ac:dyDescent="0.25">
      <c r="A334" s="40"/>
      <c r="E334" s="40"/>
      <c r="F334" s="40"/>
      <c r="G334" s="40"/>
      <c r="I334" s="40"/>
    </row>
    <row r="335" spans="1:9" x14ac:dyDescent="0.25">
      <c r="A335" s="40"/>
      <c r="E335" s="40"/>
      <c r="F335" s="40"/>
      <c r="G335" s="40"/>
      <c r="I335" s="40"/>
    </row>
    <row r="336" spans="1:9" x14ac:dyDescent="0.25">
      <c r="A336" s="40"/>
      <c r="E336" s="40"/>
      <c r="F336" s="40"/>
      <c r="G336" s="40"/>
      <c r="I336" s="40"/>
    </row>
    <row r="337" spans="1:9" x14ac:dyDescent="0.25">
      <c r="A337" s="40"/>
      <c r="E337" s="40"/>
      <c r="F337" s="40"/>
      <c r="G337" s="40"/>
      <c r="I337" s="40"/>
    </row>
    <row r="338" spans="1:9" x14ac:dyDescent="0.25">
      <c r="A338" s="40"/>
      <c r="E338" s="40"/>
      <c r="F338" s="40"/>
      <c r="G338" s="40"/>
      <c r="I338" s="40"/>
    </row>
    <row r="339" spans="1:9" x14ac:dyDescent="0.25">
      <c r="A339" s="40"/>
      <c r="E339" s="40"/>
      <c r="F339" s="40"/>
      <c r="G339" s="40"/>
      <c r="I339" s="40"/>
    </row>
    <row r="340" spans="1:9" x14ac:dyDescent="0.25">
      <c r="A340" s="40"/>
      <c r="E340" s="40"/>
      <c r="F340" s="40"/>
      <c r="G340" s="40"/>
      <c r="I340" s="40"/>
    </row>
    <row r="341" spans="1:9" x14ac:dyDescent="0.25">
      <c r="A341" s="40"/>
      <c r="E341" s="40"/>
      <c r="F341" s="40"/>
      <c r="G341" s="40"/>
      <c r="I341" s="40"/>
    </row>
    <row r="342" spans="1:9" x14ac:dyDescent="0.25">
      <c r="A342" s="40"/>
      <c r="E342" s="40"/>
      <c r="F342" s="40"/>
      <c r="G342" s="40"/>
      <c r="I342" s="40"/>
    </row>
    <row r="343" spans="1:9" x14ac:dyDescent="0.25">
      <c r="A343" s="40"/>
      <c r="E343" s="40"/>
      <c r="F343" s="40"/>
      <c r="G343" s="40"/>
      <c r="I343" s="40"/>
    </row>
    <row r="344" spans="1:9" x14ac:dyDescent="0.25">
      <c r="A344" s="40"/>
      <c r="E344" s="40"/>
      <c r="F344" s="40"/>
      <c r="G344" s="40"/>
      <c r="I344" s="40"/>
    </row>
    <row r="345" spans="1:9" x14ac:dyDescent="0.25">
      <c r="A345" s="40"/>
      <c r="E345" s="40"/>
      <c r="F345" s="40"/>
      <c r="G345" s="40"/>
      <c r="I345" s="40"/>
    </row>
    <row r="346" spans="1:9" x14ac:dyDescent="0.25">
      <c r="A346" s="40"/>
      <c r="E346" s="40"/>
      <c r="F346" s="40"/>
      <c r="G346" s="40"/>
      <c r="I346" s="40"/>
    </row>
    <row r="347" spans="1:9" x14ac:dyDescent="0.25">
      <c r="A347" s="40"/>
      <c r="E347" s="40"/>
      <c r="F347" s="40"/>
      <c r="G347" s="40"/>
      <c r="I347" s="40"/>
    </row>
    <row r="348" spans="1:9" x14ac:dyDescent="0.25">
      <c r="A348" s="40"/>
      <c r="E348" s="40"/>
      <c r="F348" s="40"/>
      <c r="G348" s="40"/>
      <c r="I348" s="40"/>
    </row>
    <row r="349" spans="1:9" x14ac:dyDescent="0.25">
      <c r="A349" s="40"/>
      <c r="E349" s="40"/>
      <c r="F349" s="40"/>
      <c r="G349" s="40"/>
      <c r="I349" s="40"/>
    </row>
    <row r="350" spans="1:9" x14ac:dyDescent="0.25">
      <c r="A350" s="40"/>
      <c r="E350" s="40"/>
      <c r="F350" s="40"/>
      <c r="G350" s="40"/>
      <c r="I350" s="40"/>
    </row>
    <row r="351" spans="1:9" x14ac:dyDescent="0.25">
      <c r="A351" s="40"/>
      <c r="E351" s="40"/>
      <c r="F351" s="40"/>
      <c r="G351" s="40"/>
      <c r="I351" s="40"/>
    </row>
    <row r="352" spans="1:9" x14ac:dyDescent="0.25">
      <c r="A352" s="40"/>
      <c r="E352" s="40"/>
      <c r="F352" s="40"/>
      <c r="G352" s="40"/>
      <c r="I352" s="40"/>
    </row>
    <row r="353" spans="1:9" x14ac:dyDescent="0.25">
      <c r="A353" s="40"/>
      <c r="E353" s="40"/>
      <c r="F353" s="40"/>
      <c r="G353" s="40"/>
      <c r="I353" s="40"/>
    </row>
    <row r="354" spans="1:9" x14ac:dyDescent="0.25">
      <c r="A354" s="40"/>
      <c r="E354" s="40"/>
      <c r="F354" s="40"/>
      <c r="G354" s="40"/>
      <c r="I354" s="40"/>
    </row>
    <row r="355" spans="1:9" x14ac:dyDescent="0.25">
      <c r="A355" s="40"/>
      <c r="E355" s="40"/>
      <c r="F355" s="40"/>
      <c r="G355" s="40"/>
      <c r="I355" s="40"/>
    </row>
    <row r="356" spans="1:9" x14ac:dyDescent="0.25">
      <c r="A356" s="40"/>
      <c r="E356" s="40"/>
      <c r="F356" s="40"/>
      <c r="G356" s="40"/>
      <c r="I356" s="40"/>
    </row>
    <row r="357" spans="1:9" x14ac:dyDescent="0.25">
      <c r="A357" s="40"/>
      <c r="E357" s="40"/>
      <c r="F357" s="40"/>
      <c r="G357" s="40"/>
      <c r="I357" s="40"/>
    </row>
    <row r="358" spans="1:9" x14ac:dyDescent="0.25">
      <c r="A358" s="40"/>
      <c r="E358" s="40"/>
      <c r="F358" s="40"/>
      <c r="G358" s="40"/>
      <c r="I358" s="40"/>
    </row>
    <row r="359" spans="1:9" x14ac:dyDescent="0.25">
      <c r="A359" s="40"/>
      <c r="E359" s="40"/>
      <c r="F359" s="40"/>
      <c r="G359" s="40"/>
      <c r="I359" s="40"/>
    </row>
    <row r="360" spans="1:9" x14ac:dyDescent="0.25">
      <c r="A360" s="40"/>
      <c r="E360" s="40"/>
      <c r="F360" s="40"/>
      <c r="G360" s="40"/>
      <c r="I360" s="40"/>
    </row>
    <row r="361" spans="1:9" x14ac:dyDescent="0.25">
      <c r="A361" s="40"/>
      <c r="E361" s="40"/>
      <c r="F361" s="40"/>
      <c r="G361" s="40"/>
      <c r="I361" s="40"/>
    </row>
    <row r="362" spans="1:9" x14ac:dyDescent="0.25">
      <c r="A362" s="40"/>
      <c r="E362" s="40"/>
      <c r="F362" s="40"/>
      <c r="G362" s="40"/>
      <c r="I362" s="40"/>
    </row>
    <row r="363" spans="1:9" x14ac:dyDescent="0.25">
      <c r="A363" s="40"/>
      <c r="E363" s="40"/>
      <c r="F363" s="40"/>
      <c r="G363" s="40"/>
      <c r="I363" s="40"/>
    </row>
    <row r="364" spans="1:9" x14ac:dyDescent="0.25">
      <c r="A364" s="40"/>
      <c r="E364" s="40"/>
      <c r="F364" s="40"/>
      <c r="G364" s="40"/>
      <c r="I364" s="40"/>
    </row>
    <row r="365" spans="1:9" x14ac:dyDescent="0.25">
      <c r="A365" s="40"/>
      <c r="E365" s="40"/>
      <c r="F365" s="40"/>
      <c r="G365" s="40"/>
      <c r="I365" s="40"/>
    </row>
    <row r="366" spans="1:9" x14ac:dyDescent="0.25">
      <c r="A366" s="40"/>
      <c r="E366" s="40"/>
      <c r="F366" s="40"/>
      <c r="G366" s="40"/>
      <c r="I366" s="40"/>
    </row>
    <row r="367" spans="1:9" x14ac:dyDescent="0.25">
      <c r="A367" s="40"/>
      <c r="E367" s="40"/>
      <c r="F367" s="40"/>
      <c r="G367" s="40"/>
      <c r="I367" s="40"/>
    </row>
    <row r="368" spans="1:9" x14ac:dyDescent="0.25">
      <c r="A368" s="40"/>
      <c r="E368" s="40"/>
      <c r="F368" s="40"/>
      <c r="G368" s="40"/>
      <c r="I368" s="40"/>
    </row>
    <row r="369" spans="1:9" x14ac:dyDescent="0.25">
      <c r="A369" s="40"/>
      <c r="E369" s="40"/>
      <c r="F369" s="40"/>
      <c r="G369" s="40"/>
      <c r="I369" s="40"/>
    </row>
    <row r="370" spans="1:9" x14ac:dyDescent="0.25">
      <c r="A370" s="40"/>
      <c r="E370" s="40"/>
      <c r="F370" s="40"/>
      <c r="G370" s="40"/>
      <c r="I370" s="40"/>
    </row>
    <row r="371" spans="1:9" x14ac:dyDescent="0.25">
      <c r="A371" s="40"/>
      <c r="E371" s="40"/>
      <c r="F371" s="40"/>
      <c r="G371" s="40"/>
      <c r="I371" s="40"/>
    </row>
    <row r="372" spans="1:9" x14ac:dyDescent="0.25">
      <c r="A372" s="40"/>
      <c r="E372" s="40"/>
      <c r="F372" s="40"/>
      <c r="G372" s="40"/>
      <c r="I372" s="40"/>
    </row>
    <row r="373" spans="1:9" x14ac:dyDescent="0.25">
      <c r="A373" s="40"/>
      <c r="E373" s="40"/>
      <c r="F373" s="40"/>
      <c r="G373" s="40"/>
      <c r="I373" s="40"/>
    </row>
    <row r="374" spans="1:9" x14ac:dyDescent="0.25">
      <c r="A374" s="40"/>
      <c r="E374" s="40"/>
      <c r="F374" s="40"/>
      <c r="G374" s="40"/>
      <c r="I374" s="40"/>
    </row>
    <row r="375" spans="1:9" x14ac:dyDescent="0.25">
      <c r="A375" s="40"/>
      <c r="E375" s="40"/>
      <c r="F375" s="40"/>
      <c r="G375" s="40"/>
      <c r="I375" s="40"/>
    </row>
    <row r="376" spans="1:9" x14ac:dyDescent="0.25">
      <c r="A376" s="40"/>
      <c r="E376" s="40"/>
      <c r="F376" s="40"/>
      <c r="G376" s="40"/>
      <c r="I376" s="40"/>
    </row>
    <row r="377" spans="1:9" x14ac:dyDescent="0.25">
      <c r="A377" s="40"/>
      <c r="E377" s="40"/>
      <c r="F377" s="40"/>
      <c r="G377" s="40"/>
      <c r="I377" s="40"/>
    </row>
    <row r="378" spans="1:9" x14ac:dyDescent="0.25">
      <c r="A378" s="40"/>
      <c r="E378" s="40"/>
      <c r="F378" s="40"/>
      <c r="G378" s="40"/>
      <c r="I378" s="40"/>
    </row>
    <row r="379" spans="1:9" x14ac:dyDescent="0.25">
      <c r="A379" s="40"/>
      <c r="E379" s="40"/>
      <c r="F379" s="40"/>
      <c r="G379" s="40"/>
      <c r="I379" s="40"/>
    </row>
    <row r="380" spans="1:9" x14ac:dyDescent="0.25">
      <c r="A380" s="40"/>
      <c r="E380" s="40"/>
      <c r="F380" s="40"/>
      <c r="G380" s="40"/>
      <c r="I380" s="40"/>
    </row>
    <row r="381" spans="1:9" x14ac:dyDescent="0.25">
      <c r="A381" s="40"/>
      <c r="E381" s="40"/>
      <c r="F381" s="40"/>
      <c r="G381" s="40"/>
      <c r="I381" s="40"/>
    </row>
    <row r="382" spans="1:9" x14ac:dyDescent="0.25">
      <c r="A382" s="40"/>
      <c r="E382" s="40"/>
      <c r="F382" s="40"/>
      <c r="G382" s="40"/>
      <c r="I382" s="40"/>
    </row>
    <row r="383" spans="1:9" x14ac:dyDescent="0.25">
      <c r="A383" s="40"/>
      <c r="E383" s="40"/>
      <c r="F383" s="40"/>
      <c r="G383" s="40"/>
      <c r="I383" s="40"/>
    </row>
    <row r="384" spans="1:9" x14ac:dyDescent="0.25">
      <c r="A384" s="40"/>
      <c r="E384" s="40"/>
      <c r="F384" s="40"/>
      <c r="G384" s="40"/>
      <c r="I384" s="40"/>
    </row>
    <row r="385" spans="1:9" x14ac:dyDescent="0.25">
      <c r="A385" s="40"/>
      <c r="E385" s="40"/>
      <c r="F385" s="40"/>
      <c r="G385" s="40"/>
      <c r="I385" s="40"/>
    </row>
    <row r="386" spans="1:9" x14ac:dyDescent="0.25">
      <c r="A386" s="40"/>
      <c r="E386" s="40"/>
      <c r="F386" s="40"/>
      <c r="G386" s="40"/>
      <c r="I386" s="40"/>
    </row>
    <row r="387" spans="1:9" x14ac:dyDescent="0.25">
      <c r="A387" s="40"/>
      <c r="E387" s="40"/>
      <c r="F387" s="40"/>
      <c r="G387" s="40"/>
      <c r="I387" s="40"/>
    </row>
    <row r="388" spans="1:9" x14ac:dyDescent="0.25">
      <c r="A388" s="40"/>
      <c r="E388" s="40"/>
      <c r="F388" s="40"/>
      <c r="G388" s="40"/>
      <c r="I388" s="40"/>
    </row>
    <row r="389" spans="1:9" x14ac:dyDescent="0.25">
      <c r="A389" s="40"/>
      <c r="E389" s="40"/>
      <c r="F389" s="40"/>
      <c r="G389" s="40"/>
      <c r="I389" s="40"/>
    </row>
    <row r="390" spans="1:9" x14ac:dyDescent="0.25">
      <c r="A390" s="40"/>
      <c r="E390" s="40"/>
      <c r="F390" s="40"/>
      <c r="G390" s="40"/>
      <c r="I390" s="40"/>
    </row>
    <row r="391" spans="1:9" x14ac:dyDescent="0.25">
      <c r="A391" s="40"/>
      <c r="E391" s="40"/>
      <c r="F391" s="40"/>
      <c r="G391" s="40"/>
      <c r="I391" s="40"/>
    </row>
    <row r="392" spans="1:9" x14ac:dyDescent="0.25">
      <c r="A392" s="40"/>
      <c r="E392" s="40"/>
      <c r="F392" s="40"/>
      <c r="G392" s="40"/>
      <c r="I392" s="40"/>
    </row>
    <row r="393" spans="1:9" x14ac:dyDescent="0.25">
      <c r="A393" s="40"/>
      <c r="E393" s="40"/>
      <c r="F393" s="40"/>
      <c r="G393" s="40"/>
      <c r="I393" s="40"/>
    </row>
    <row r="394" spans="1:9" x14ac:dyDescent="0.25">
      <c r="A394" s="40"/>
      <c r="E394" s="40"/>
      <c r="F394" s="40"/>
      <c r="G394" s="40"/>
      <c r="I394" s="40"/>
    </row>
    <row r="395" spans="1:9" x14ac:dyDescent="0.25">
      <c r="A395" s="40"/>
      <c r="E395" s="40"/>
      <c r="F395" s="40"/>
      <c r="G395" s="40"/>
      <c r="I395" s="40"/>
    </row>
    <row r="396" spans="1:9" x14ac:dyDescent="0.25">
      <c r="A396" s="40"/>
      <c r="E396" s="40"/>
      <c r="F396" s="40"/>
      <c r="G396" s="40"/>
      <c r="I396" s="40"/>
    </row>
    <row r="397" spans="1:9" x14ac:dyDescent="0.25">
      <c r="A397" s="40"/>
      <c r="E397" s="40"/>
      <c r="F397" s="40"/>
      <c r="G397" s="40"/>
      <c r="I397" s="40"/>
    </row>
    <row r="398" spans="1:9" x14ac:dyDescent="0.25">
      <c r="A398" s="40"/>
      <c r="E398" s="40"/>
      <c r="F398" s="40"/>
      <c r="G398" s="40"/>
      <c r="I398" s="40"/>
    </row>
    <row r="399" spans="1:9" x14ac:dyDescent="0.25">
      <c r="A399" s="40"/>
      <c r="E399" s="40"/>
      <c r="F399" s="40"/>
      <c r="G399" s="40"/>
      <c r="I399" s="40"/>
    </row>
    <row r="400" spans="1:9" x14ac:dyDescent="0.25">
      <c r="A400" s="40"/>
      <c r="E400" s="40"/>
      <c r="F400" s="40"/>
      <c r="G400" s="40"/>
      <c r="I400" s="40"/>
    </row>
    <row r="401" spans="1:9" x14ac:dyDescent="0.25">
      <c r="A401" s="40"/>
      <c r="E401" s="40"/>
      <c r="F401" s="40"/>
      <c r="G401" s="40"/>
      <c r="I401" s="40"/>
    </row>
    <row r="402" spans="1:9" x14ac:dyDescent="0.25">
      <c r="A402" s="40"/>
      <c r="E402" s="40"/>
      <c r="F402" s="40"/>
      <c r="G402" s="40"/>
      <c r="I402" s="40"/>
    </row>
    <row r="403" spans="1:9" x14ac:dyDescent="0.25">
      <c r="A403" s="40"/>
      <c r="E403" s="40"/>
      <c r="F403" s="40"/>
      <c r="G403" s="40"/>
      <c r="I403" s="40"/>
    </row>
    <row r="404" spans="1:9" x14ac:dyDescent="0.25">
      <c r="A404" s="40"/>
      <c r="E404" s="40"/>
      <c r="F404" s="40"/>
      <c r="G404" s="40"/>
      <c r="I404" s="40"/>
    </row>
    <row r="405" spans="1:9" x14ac:dyDescent="0.25">
      <c r="A405" s="40"/>
      <c r="E405" s="40"/>
      <c r="F405" s="40"/>
      <c r="G405" s="40"/>
      <c r="I405" s="40"/>
    </row>
    <row r="406" spans="1:9" x14ac:dyDescent="0.25">
      <c r="A406" s="40"/>
      <c r="E406" s="40"/>
      <c r="F406" s="40"/>
      <c r="G406" s="40"/>
      <c r="I406" s="40"/>
    </row>
    <row r="407" spans="1:9" x14ac:dyDescent="0.25">
      <c r="A407" s="40"/>
      <c r="E407" s="40"/>
      <c r="F407" s="40"/>
      <c r="G407" s="40"/>
      <c r="I407" s="40"/>
    </row>
    <row r="408" spans="1:9" x14ac:dyDescent="0.25">
      <c r="A408" s="40"/>
      <c r="E408" s="40"/>
      <c r="F408" s="40"/>
      <c r="G408" s="40"/>
      <c r="I408" s="40"/>
    </row>
    <row r="409" spans="1:9" x14ac:dyDescent="0.25">
      <c r="A409" s="40"/>
      <c r="E409" s="40"/>
      <c r="F409" s="40"/>
      <c r="G409" s="40"/>
      <c r="I409" s="40"/>
    </row>
    <row r="410" spans="1:9" x14ac:dyDescent="0.25">
      <c r="A410" s="40"/>
      <c r="E410" s="40"/>
      <c r="F410" s="40"/>
      <c r="G410" s="40"/>
      <c r="I410" s="40"/>
    </row>
    <row r="411" spans="1:9" x14ac:dyDescent="0.25">
      <c r="A411" s="40"/>
      <c r="E411" s="40"/>
      <c r="F411" s="40"/>
      <c r="G411" s="40"/>
      <c r="I411" s="40"/>
    </row>
    <row r="412" spans="1:9" x14ac:dyDescent="0.25">
      <c r="A412" s="40"/>
      <c r="E412" s="40"/>
      <c r="F412" s="40"/>
      <c r="G412" s="40"/>
      <c r="I412" s="40"/>
    </row>
    <row r="413" spans="1:9" x14ac:dyDescent="0.25">
      <c r="A413" s="40"/>
      <c r="E413" s="40"/>
      <c r="F413" s="40"/>
      <c r="G413" s="40"/>
      <c r="I413" s="40"/>
    </row>
    <row r="414" spans="1:9" x14ac:dyDescent="0.25">
      <c r="A414" s="40"/>
      <c r="E414" s="40"/>
      <c r="F414" s="40"/>
      <c r="G414" s="40"/>
      <c r="I414" s="40"/>
    </row>
    <row r="415" spans="1:9" x14ac:dyDescent="0.25">
      <c r="A415" s="40"/>
      <c r="E415" s="40"/>
      <c r="F415" s="40"/>
      <c r="G415" s="40"/>
      <c r="I415" s="40"/>
    </row>
    <row r="416" spans="1:9" x14ac:dyDescent="0.25">
      <c r="A416" s="40"/>
      <c r="E416" s="40"/>
      <c r="F416" s="40"/>
      <c r="G416" s="40"/>
      <c r="I416" s="40"/>
    </row>
    <row r="417" spans="1:9" x14ac:dyDescent="0.25">
      <c r="A417" s="40"/>
      <c r="E417" s="40"/>
      <c r="F417" s="40"/>
      <c r="G417" s="40"/>
      <c r="I417" s="40"/>
    </row>
    <row r="418" spans="1:9" x14ac:dyDescent="0.25">
      <c r="A418" s="40"/>
      <c r="E418" s="40"/>
      <c r="F418" s="40"/>
      <c r="G418" s="40"/>
      <c r="I418" s="40"/>
    </row>
    <row r="419" spans="1:9" x14ac:dyDescent="0.25">
      <c r="A419" s="40"/>
      <c r="E419" s="40"/>
      <c r="F419" s="40"/>
      <c r="G419" s="40"/>
      <c r="I419" s="40"/>
    </row>
    <row r="420" spans="1:9" x14ac:dyDescent="0.25">
      <c r="A420" s="40"/>
      <c r="E420" s="40"/>
      <c r="F420" s="40"/>
      <c r="G420" s="40"/>
      <c r="I420" s="40"/>
    </row>
    <row r="421" spans="1:9" x14ac:dyDescent="0.25">
      <c r="A421" s="40"/>
      <c r="E421" s="40"/>
      <c r="F421" s="40"/>
      <c r="G421" s="40"/>
      <c r="I421" s="40"/>
    </row>
    <row r="422" spans="1:9" x14ac:dyDescent="0.25">
      <c r="A422" s="40"/>
      <c r="E422" s="40"/>
      <c r="F422" s="40"/>
      <c r="G422" s="40"/>
      <c r="I422" s="40"/>
    </row>
    <row r="423" spans="1:9" x14ac:dyDescent="0.25">
      <c r="A423" s="40"/>
      <c r="E423" s="40"/>
      <c r="F423" s="40"/>
      <c r="G423" s="40"/>
      <c r="I423" s="40"/>
    </row>
    <row r="424" spans="1:9" x14ac:dyDescent="0.25">
      <c r="A424" s="40"/>
      <c r="E424" s="40"/>
      <c r="F424" s="40"/>
      <c r="G424" s="40"/>
      <c r="I424" s="40"/>
    </row>
    <row r="425" spans="1:9" x14ac:dyDescent="0.25">
      <c r="A425" s="40"/>
      <c r="E425" s="40"/>
      <c r="F425" s="40"/>
      <c r="G425" s="40"/>
      <c r="I425" s="40"/>
    </row>
    <row r="426" spans="1:9" x14ac:dyDescent="0.25">
      <c r="A426" s="40"/>
      <c r="E426" s="40"/>
      <c r="F426" s="40"/>
      <c r="G426" s="40"/>
      <c r="I426" s="40"/>
    </row>
    <row r="427" spans="1:9" x14ac:dyDescent="0.25">
      <c r="A427" s="40"/>
      <c r="E427" s="40"/>
      <c r="F427" s="40"/>
      <c r="G427" s="40"/>
      <c r="I427" s="40"/>
    </row>
    <row r="428" spans="1:9" x14ac:dyDescent="0.25">
      <c r="A428" s="40"/>
      <c r="E428" s="40"/>
      <c r="F428" s="40"/>
      <c r="G428" s="40"/>
      <c r="I428" s="40"/>
    </row>
    <row r="429" spans="1:9" x14ac:dyDescent="0.25">
      <c r="A429" s="40"/>
      <c r="E429" s="40"/>
      <c r="F429" s="40"/>
      <c r="G429" s="40"/>
      <c r="I429" s="40"/>
    </row>
    <row r="430" spans="1:9" x14ac:dyDescent="0.25">
      <c r="A430" s="40"/>
      <c r="E430" s="40"/>
      <c r="F430" s="40"/>
      <c r="G430" s="40"/>
      <c r="I430" s="40"/>
    </row>
    <row r="431" spans="1:9" x14ac:dyDescent="0.25">
      <c r="A431" s="40"/>
      <c r="E431" s="40"/>
      <c r="F431" s="40"/>
      <c r="G431" s="40"/>
      <c r="I431" s="40"/>
    </row>
    <row r="432" spans="1:9" x14ac:dyDescent="0.25">
      <c r="A432" s="40"/>
      <c r="E432" s="40"/>
      <c r="F432" s="40"/>
      <c r="G432" s="40"/>
      <c r="I432" s="40"/>
    </row>
    <row r="433" spans="1:9" x14ac:dyDescent="0.25">
      <c r="A433" s="40"/>
      <c r="E433" s="40"/>
      <c r="F433" s="40"/>
      <c r="G433" s="40"/>
      <c r="I433" s="40"/>
    </row>
    <row r="434" spans="1:9" x14ac:dyDescent="0.25">
      <c r="A434" s="40"/>
      <c r="E434" s="40"/>
      <c r="F434" s="40"/>
      <c r="G434" s="40"/>
      <c r="I434" s="40"/>
    </row>
    <row r="435" spans="1:9" x14ac:dyDescent="0.25">
      <c r="A435" s="40"/>
      <c r="E435" s="40"/>
      <c r="F435" s="40"/>
      <c r="G435" s="40"/>
      <c r="I435" s="40"/>
    </row>
    <row r="436" spans="1:9" x14ac:dyDescent="0.25">
      <c r="A436" s="40"/>
      <c r="E436" s="40"/>
      <c r="F436" s="40"/>
      <c r="G436" s="40"/>
      <c r="I436" s="40"/>
    </row>
    <row r="437" spans="1:9" x14ac:dyDescent="0.25">
      <c r="A437" s="40"/>
      <c r="E437" s="40"/>
      <c r="F437" s="40"/>
      <c r="G437" s="40"/>
      <c r="I437" s="40"/>
    </row>
    <row r="438" spans="1:9" x14ac:dyDescent="0.25">
      <c r="A438" s="40"/>
      <c r="E438" s="40"/>
      <c r="F438" s="40"/>
      <c r="G438" s="40"/>
      <c r="I438" s="40"/>
    </row>
    <row r="439" spans="1:9" x14ac:dyDescent="0.25">
      <c r="A439" s="40"/>
      <c r="E439" s="40"/>
      <c r="F439" s="40"/>
      <c r="G439" s="40"/>
      <c r="I439" s="40"/>
    </row>
    <row r="440" spans="1:9" x14ac:dyDescent="0.25">
      <c r="A440" s="40"/>
      <c r="E440" s="40"/>
      <c r="F440" s="40"/>
      <c r="G440" s="40"/>
      <c r="I440" s="40"/>
    </row>
    <row r="441" spans="1:9" x14ac:dyDescent="0.25">
      <c r="A441" s="40"/>
      <c r="E441" s="40"/>
      <c r="F441" s="40"/>
      <c r="G441" s="40"/>
      <c r="I441" s="40"/>
    </row>
    <row r="442" spans="1:9" x14ac:dyDescent="0.25">
      <c r="A442" s="40"/>
      <c r="E442" s="40"/>
      <c r="F442" s="40"/>
      <c r="G442" s="40"/>
      <c r="I442" s="40"/>
    </row>
    <row r="443" spans="1:9" x14ac:dyDescent="0.25">
      <c r="A443" s="40"/>
      <c r="E443" s="40"/>
      <c r="F443" s="40"/>
      <c r="G443" s="40"/>
      <c r="I443" s="40"/>
    </row>
    <row r="444" spans="1:9" x14ac:dyDescent="0.25">
      <c r="A444" s="40"/>
      <c r="E444" s="40"/>
      <c r="F444" s="40"/>
      <c r="G444" s="40"/>
      <c r="I444" s="40"/>
    </row>
    <row r="445" spans="1:9" x14ac:dyDescent="0.25">
      <c r="A445" s="40"/>
      <c r="E445" s="40"/>
      <c r="F445" s="40"/>
      <c r="G445" s="40"/>
      <c r="I445" s="40"/>
    </row>
    <row r="446" spans="1:9" x14ac:dyDescent="0.25">
      <c r="A446" s="40"/>
      <c r="E446" s="40"/>
      <c r="F446" s="40"/>
      <c r="G446" s="40"/>
      <c r="I446" s="40"/>
    </row>
    <row r="447" spans="1:9" x14ac:dyDescent="0.25">
      <c r="A447" s="40"/>
      <c r="E447" s="40"/>
      <c r="F447" s="40"/>
      <c r="G447" s="40"/>
      <c r="I447" s="40"/>
    </row>
    <row r="448" spans="1:9" x14ac:dyDescent="0.25">
      <c r="A448" s="40"/>
      <c r="E448" s="40"/>
      <c r="F448" s="40"/>
      <c r="G448" s="40"/>
      <c r="I448" s="40"/>
    </row>
    <row r="449" spans="1:9" x14ac:dyDescent="0.25">
      <c r="A449" s="40"/>
      <c r="E449" s="40"/>
      <c r="F449" s="40"/>
      <c r="G449" s="40"/>
      <c r="I449" s="40"/>
    </row>
    <row r="450" spans="1:9" x14ac:dyDescent="0.25">
      <c r="A450" s="40"/>
      <c r="E450" s="40"/>
      <c r="F450" s="40"/>
      <c r="G450" s="40"/>
      <c r="I450" s="40"/>
    </row>
    <row r="451" spans="1:9" x14ac:dyDescent="0.25">
      <c r="A451" s="40"/>
      <c r="E451" s="40"/>
      <c r="F451" s="40"/>
      <c r="G451" s="40"/>
      <c r="I451" s="40"/>
    </row>
    <row r="452" spans="1:9" x14ac:dyDescent="0.25">
      <c r="A452" s="40"/>
      <c r="E452" s="40"/>
      <c r="F452" s="40"/>
      <c r="G452" s="40"/>
      <c r="I452" s="40"/>
    </row>
    <row r="453" spans="1:9" x14ac:dyDescent="0.25">
      <c r="A453" s="40"/>
      <c r="E453" s="40"/>
      <c r="F453" s="40"/>
      <c r="G453" s="40"/>
      <c r="I453" s="40"/>
    </row>
    <row r="454" spans="1:9" x14ac:dyDescent="0.25">
      <c r="A454" s="40"/>
      <c r="E454" s="40"/>
      <c r="F454" s="40"/>
      <c r="G454" s="40"/>
      <c r="I454" s="40"/>
    </row>
    <row r="455" spans="1:9" x14ac:dyDescent="0.25">
      <c r="A455" s="40"/>
      <c r="E455" s="40"/>
      <c r="F455" s="40"/>
      <c r="G455" s="40"/>
      <c r="I455" s="40"/>
    </row>
    <row r="456" spans="1:9" x14ac:dyDescent="0.25">
      <c r="A456" s="40"/>
      <c r="E456" s="40"/>
      <c r="F456" s="40"/>
      <c r="G456" s="40"/>
      <c r="I456" s="40"/>
    </row>
    <row r="457" spans="1:9" x14ac:dyDescent="0.25">
      <c r="A457" s="40"/>
      <c r="E457" s="40"/>
      <c r="F457" s="40"/>
      <c r="G457" s="40"/>
      <c r="I457" s="40"/>
    </row>
    <row r="458" spans="1:9" x14ac:dyDescent="0.25">
      <c r="A458" s="40"/>
      <c r="E458" s="40"/>
      <c r="F458" s="40"/>
      <c r="G458" s="40"/>
      <c r="I458" s="40"/>
    </row>
    <row r="459" spans="1:9" x14ac:dyDescent="0.25">
      <c r="A459" s="40"/>
      <c r="E459" s="40"/>
      <c r="F459" s="40"/>
      <c r="G459" s="40"/>
      <c r="I459" s="40"/>
    </row>
    <row r="460" spans="1:9" x14ac:dyDescent="0.25">
      <c r="A460" s="40"/>
      <c r="E460" s="40"/>
      <c r="F460" s="40"/>
      <c r="G460" s="40"/>
      <c r="I460" s="40"/>
    </row>
    <row r="461" spans="1:9" x14ac:dyDescent="0.25">
      <c r="A461" s="40"/>
      <c r="E461" s="40"/>
      <c r="F461" s="40"/>
      <c r="G461" s="40"/>
      <c r="I461" s="40"/>
    </row>
    <row r="462" spans="1:9" x14ac:dyDescent="0.25">
      <c r="A462" s="40"/>
      <c r="E462" s="40"/>
      <c r="F462" s="40"/>
      <c r="G462" s="40"/>
      <c r="I462" s="40"/>
    </row>
    <row r="463" spans="1:9" x14ac:dyDescent="0.25">
      <c r="A463" s="40"/>
      <c r="E463" s="40"/>
      <c r="F463" s="40"/>
      <c r="G463" s="40"/>
      <c r="I463" s="40"/>
    </row>
    <row r="464" spans="1:9" x14ac:dyDescent="0.25">
      <c r="A464" s="40"/>
      <c r="E464" s="40"/>
      <c r="F464" s="40"/>
      <c r="G464" s="40"/>
      <c r="I464" s="40"/>
    </row>
    <row r="465" spans="1:9" x14ac:dyDescent="0.25">
      <c r="A465" s="40"/>
      <c r="E465" s="40"/>
      <c r="F465" s="40"/>
      <c r="G465" s="40"/>
      <c r="I465" s="40"/>
    </row>
    <row r="466" spans="1:9" x14ac:dyDescent="0.25">
      <c r="A466" s="40"/>
      <c r="E466" s="40"/>
      <c r="F466" s="40"/>
      <c r="G466" s="40"/>
      <c r="I466" s="40"/>
    </row>
    <row r="467" spans="1:9" x14ac:dyDescent="0.25">
      <c r="A467" s="40"/>
      <c r="E467" s="40"/>
      <c r="F467" s="40"/>
      <c r="G467" s="40"/>
      <c r="I467" s="40"/>
    </row>
    <row r="468" spans="1:9" x14ac:dyDescent="0.25">
      <c r="A468" s="40"/>
      <c r="E468" s="40"/>
      <c r="F468" s="40"/>
      <c r="G468" s="40"/>
      <c r="I468" s="40"/>
    </row>
    <row r="469" spans="1:9" x14ac:dyDescent="0.25">
      <c r="A469" s="40"/>
      <c r="E469" s="40"/>
      <c r="F469" s="40"/>
      <c r="G469" s="40"/>
      <c r="I469" s="40"/>
    </row>
    <row r="470" spans="1:9" x14ac:dyDescent="0.25">
      <c r="A470" s="40"/>
      <c r="E470" s="40"/>
      <c r="F470" s="40"/>
      <c r="G470" s="40"/>
      <c r="I470" s="40"/>
    </row>
    <row r="471" spans="1:9" x14ac:dyDescent="0.25">
      <c r="A471" s="40"/>
      <c r="E471" s="40"/>
      <c r="F471" s="40"/>
      <c r="G471" s="40"/>
      <c r="I471" s="40"/>
    </row>
    <row r="472" spans="1:9" x14ac:dyDescent="0.25">
      <c r="A472" s="40"/>
      <c r="E472" s="40"/>
      <c r="F472" s="40"/>
      <c r="G472" s="40"/>
      <c r="I472" s="40"/>
    </row>
    <row r="473" spans="1:9" x14ac:dyDescent="0.25">
      <c r="A473" s="40"/>
      <c r="E473" s="40"/>
      <c r="F473" s="40"/>
      <c r="G473" s="40"/>
      <c r="I473" s="40"/>
    </row>
    <row r="474" spans="1:9" x14ac:dyDescent="0.25">
      <c r="A474" s="40"/>
      <c r="E474" s="40"/>
      <c r="F474" s="40"/>
      <c r="G474" s="40"/>
      <c r="I474" s="40"/>
    </row>
    <row r="475" spans="1:9" x14ac:dyDescent="0.25">
      <c r="A475" s="40"/>
      <c r="E475" s="40"/>
      <c r="F475" s="40"/>
      <c r="G475" s="40"/>
      <c r="I475" s="40"/>
    </row>
    <row r="476" spans="1:9" x14ac:dyDescent="0.25">
      <c r="A476" s="40"/>
      <c r="E476" s="40"/>
      <c r="F476" s="40"/>
      <c r="G476" s="40"/>
      <c r="I476" s="40"/>
    </row>
    <row r="477" spans="1:9" x14ac:dyDescent="0.25">
      <c r="A477" s="40"/>
      <c r="E477" s="40"/>
      <c r="F477" s="40"/>
      <c r="G477" s="40"/>
      <c r="I477" s="40"/>
    </row>
    <row r="478" spans="1:9" x14ac:dyDescent="0.25">
      <c r="A478" s="40"/>
      <c r="E478" s="40"/>
      <c r="F478" s="40"/>
      <c r="G478" s="40"/>
      <c r="I478" s="40"/>
    </row>
    <row r="479" spans="1:9" x14ac:dyDescent="0.25">
      <c r="A479" s="40"/>
      <c r="E479" s="40"/>
      <c r="F479" s="40"/>
      <c r="G479" s="40"/>
      <c r="I479" s="40"/>
    </row>
    <row r="480" spans="1:9" x14ac:dyDescent="0.25">
      <c r="A480" s="40"/>
      <c r="E480" s="40"/>
      <c r="F480" s="40"/>
      <c r="G480" s="40"/>
      <c r="I480" s="40"/>
    </row>
    <row r="481" spans="1:9" x14ac:dyDescent="0.25">
      <c r="A481" s="40"/>
      <c r="E481" s="40"/>
      <c r="F481" s="40"/>
      <c r="G481" s="40"/>
      <c r="I481" s="40"/>
    </row>
    <row r="482" spans="1:9" x14ac:dyDescent="0.25">
      <c r="A482" s="40"/>
      <c r="E482" s="40"/>
      <c r="F482" s="40"/>
      <c r="G482" s="40"/>
      <c r="I482" s="40"/>
    </row>
    <row r="483" spans="1:9" x14ac:dyDescent="0.25">
      <c r="A483" s="40"/>
      <c r="E483" s="40"/>
      <c r="F483" s="40"/>
      <c r="G483" s="40"/>
      <c r="I483" s="40"/>
    </row>
    <row r="484" spans="1:9" x14ac:dyDescent="0.25">
      <c r="A484" s="40"/>
      <c r="E484" s="40"/>
      <c r="F484" s="40"/>
      <c r="G484" s="40"/>
      <c r="I484" s="40"/>
    </row>
    <row r="485" spans="1:9" x14ac:dyDescent="0.25">
      <c r="A485" s="40"/>
      <c r="E485" s="40"/>
      <c r="F485" s="40"/>
      <c r="G485" s="40"/>
      <c r="I485" s="40"/>
    </row>
    <row r="486" spans="1:9" x14ac:dyDescent="0.25">
      <c r="A486" s="40"/>
      <c r="E486" s="40"/>
      <c r="F486" s="40"/>
      <c r="G486" s="40"/>
      <c r="I486" s="40"/>
    </row>
    <row r="487" spans="1:9" x14ac:dyDescent="0.25">
      <c r="A487" s="40"/>
      <c r="E487" s="40"/>
      <c r="F487" s="40"/>
      <c r="G487" s="40"/>
      <c r="I487" s="40"/>
    </row>
    <row r="488" spans="1:9" x14ac:dyDescent="0.25">
      <c r="A488" s="40"/>
      <c r="E488" s="40"/>
      <c r="F488" s="40"/>
      <c r="G488" s="40"/>
      <c r="I488" s="40"/>
    </row>
    <row r="489" spans="1:9" x14ac:dyDescent="0.25">
      <c r="A489" s="40"/>
      <c r="E489" s="40"/>
      <c r="F489" s="40"/>
      <c r="G489" s="40"/>
      <c r="I489" s="40"/>
    </row>
    <row r="490" spans="1:9" x14ac:dyDescent="0.25">
      <c r="A490" s="40"/>
      <c r="E490" s="40"/>
      <c r="F490" s="40"/>
      <c r="G490" s="40"/>
      <c r="I490" s="40"/>
    </row>
    <row r="491" spans="1:9" x14ac:dyDescent="0.25">
      <c r="A491" s="40"/>
      <c r="E491" s="40"/>
      <c r="F491" s="40"/>
      <c r="G491" s="40"/>
      <c r="I491" s="40"/>
    </row>
    <row r="492" spans="1:9" x14ac:dyDescent="0.25">
      <c r="A492" s="40"/>
      <c r="E492" s="40"/>
      <c r="F492" s="40"/>
      <c r="G492" s="40"/>
      <c r="I492" s="40"/>
    </row>
    <row r="493" spans="1:9" x14ac:dyDescent="0.25">
      <c r="A493" s="40"/>
      <c r="E493" s="40"/>
      <c r="F493" s="40"/>
      <c r="G493" s="40"/>
      <c r="I493" s="40"/>
    </row>
    <row r="494" spans="1:9" x14ac:dyDescent="0.25">
      <c r="A494" s="40"/>
      <c r="E494" s="40"/>
      <c r="F494" s="40"/>
      <c r="G494" s="40"/>
      <c r="I494" s="40"/>
    </row>
    <row r="495" spans="1:9" x14ac:dyDescent="0.25">
      <c r="A495" s="40"/>
      <c r="E495" s="40"/>
      <c r="F495" s="40"/>
      <c r="G495" s="40"/>
      <c r="I495" s="40"/>
    </row>
    <row r="496" spans="1:9" x14ac:dyDescent="0.25">
      <c r="A496" s="40"/>
      <c r="E496" s="40"/>
      <c r="F496" s="40"/>
      <c r="G496" s="40"/>
      <c r="I496" s="40"/>
    </row>
    <row r="497" spans="1:9" x14ac:dyDescent="0.25">
      <c r="A497" s="40"/>
      <c r="E497" s="40"/>
      <c r="F497" s="40"/>
      <c r="G497" s="40"/>
      <c r="I497" s="40"/>
    </row>
    <row r="498" spans="1:9" x14ac:dyDescent="0.25">
      <c r="A498" s="40"/>
      <c r="E498" s="40"/>
      <c r="F498" s="40"/>
      <c r="G498" s="40"/>
      <c r="I498" s="40"/>
    </row>
    <row r="499" spans="1:9" x14ac:dyDescent="0.25">
      <c r="A499" s="40"/>
      <c r="E499" s="40"/>
      <c r="F499" s="40"/>
      <c r="G499" s="40"/>
      <c r="I499" s="40"/>
    </row>
    <row r="500" spans="1:9" x14ac:dyDescent="0.25">
      <c r="A500" s="40"/>
      <c r="E500" s="40"/>
      <c r="F500" s="40"/>
      <c r="G500" s="40"/>
      <c r="I500" s="40"/>
    </row>
    <row r="501" spans="1:9" x14ac:dyDescent="0.25">
      <c r="A501" s="40"/>
      <c r="E501" s="40"/>
      <c r="F501" s="40"/>
      <c r="G501" s="40"/>
      <c r="I501" s="40"/>
    </row>
    <row r="502" spans="1:9" x14ac:dyDescent="0.25">
      <c r="A502" s="40"/>
      <c r="E502" s="40"/>
      <c r="F502" s="40"/>
      <c r="G502" s="40"/>
      <c r="I502" s="40"/>
    </row>
    <row r="503" spans="1:9" x14ac:dyDescent="0.25">
      <c r="A503" s="40"/>
      <c r="E503" s="40"/>
      <c r="F503" s="40"/>
      <c r="G503" s="40"/>
      <c r="I503" s="40"/>
    </row>
    <row r="504" spans="1:9" x14ac:dyDescent="0.25">
      <c r="A504" s="40"/>
      <c r="E504" s="40"/>
      <c r="F504" s="40"/>
      <c r="G504" s="40"/>
      <c r="I504" s="40"/>
    </row>
    <row r="505" spans="1:9" x14ac:dyDescent="0.25">
      <c r="A505" s="40"/>
      <c r="E505" s="40"/>
      <c r="F505" s="40"/>
      <c r="G505" s="40"/>
      <c r="I505" s="40"/>
    </row>
    <row r="506" spans="1:9" x14ac:dyDescent="0.25">
      <c r="A506" s="40"/>
      <c r="E506" s="40"/>
      <c r="F506" s="40"/>
      <c r="G506" s="40"/>
      <c r="I506" s="40"/>
    </row>
    <row r="507" spans="1:9" x14ac:dyDescent="0.25">
      <c r="A507" s="40"/>
      <c r="E507" s="40"/>
      <c r="F507" s="40"/>
      <c r="G507" s="40"/>
      <c r="I507" s="40"/>
    </row>
    <row r="508" spans="1:9" x14ac:dyDescent="0.25">
      <c r="A508" s="40"/>
      <c r="E508" s="40"/>
      <c r="F508" s="40"/>
      <c r="G508" s="40"/>
      <c r="I508" s="40"/>
    </row>
    <row r="509" spans="1:9" x14ac:dyDescent="0.25">
      <c r="A509" s="40"/>
      <c r="E509" s="40"/>
      <c r="F509" s="40"/>
      <c r="G509" s="40"/>
      <c r="I509" s="40"/>
    </row>
    <row r="510" spans="1:9" x14ac:dyDescent="0.25">
      <c r="A510" s="40"/>
      <c r="E510" s="40"/>
      <c r="F510" s="40"/>
      <c r="G510" s="40"/>
      <c r="I510" s="40"/>
    </row>
    <row r="511" spans="1:9" x14ac:dyDescent="0.25">
      <c r="A511" s="40"/>
      <c r="E511" s="40"/>
      <c r="F511" s="40"/>
      <c r="G511" s="40"/>
      <c r="I511" s="40"/>
    </row>
    <row r="512" spans="1:9" x14ac:dyDescent="0.25">
      <c r="A512" s="40"/>
      <c r="E512" s="40"/>
      <c r="F512" s="40"/>
      <c r="G512" s="40"/>
      <c r="I512" s="40"/>
    </row>
    <row r="513" spans="1:9" x14ac:dyDescent="0.25">
      <c r="A513" s="40"/>
      <c r="E513" s="40"/>
      <c r="F513" s="40"/>
      <c r="G513" s="40"/>
      <c r="I513" s="40"/>
    </row>
    <row r="514" spans="1:9" x14ac:dyDescent="0.25">
      <c r="A514" s="40"/>
      <c r="E514" s="40"/>
      <c r="F514" s="40"/>
      <c r="G514" s="40"/>
      <c r="I514" s="40"/>
    </row>
    <row r="515" spans="1:9" x14ac:dyDescent="0.25">
      <c r="A515" s="40"/>
      <c r="E515" s="40"/>
      <c r="F515" s="40"/>
      <c r="G515" s="40"/>
      <c r="I515" s="40"/>
    </row>
    <row r="516" spans="1:9" x14ac:dyDescent="0.25">
      <c r="A516" s="40"/>
      <c r="E516" s="40"/>
      <c r="F516" s="40"/>
      <c r="G516" s="40"/>
      <c r="I516" s="40"/>
    </row>
    <row r="517" spans="1:9" x14ac:dyDescent="0.25">
      <c r="A517" s="40"/>
      <c r="E517" s="40"/>
      <c r="F517" s="40"/>
      <c r="G517" s="40"/>
      <c r="I517" s="40"/>
    </row>
    <row r="518" spans="1:9" x14ac:dyDescent="0.25">
      <c r="A518" s="40"/>
      <c r="E518" s="40"/>
      <c r="F518" s="40"/>
      <c r="G518" s="40"/>
      <c r="I518" s="40"/>
    </row>
    <row r="519" spans="1:9" x14ac:dyDescent="0.25">
      <c r="A519" s="40"/>
      <c r="E519" s="40"/>
      <c r="F519" s="40"/>
      <c r="G519" s="40"/>
      <c r="I519" s="40"/>
    </row>
    <row r="520" spans="1:9" x14ac:dyDescent="0.25">
      <c r="A520" s="40"/>
      <c r="E520" s="40"/>
      <c r="F520" s="40"/>
      <c r="G520" s="40"/>
      <c r="I520" s="40"/>
    </row>
    <row r="521" spans="1:9" x14ac:dyDescent="0.25">
      <c r="A521" s="40"/>
      <c r="E521" s="40"/>
      <c r="F521" s="40"/>
      <c r="G521" s="40"/>
      <c r="I521" s="40"/>
    </row>
    <row r="522" spans="1:9" x14ac:dyDescent="0.25">
      <c r="A522" s="40"/>
      <c r="E522" s="40"/>
      <c r="F522" s="40"/>
      <c r="G522" s="40"/>
      <c r="I522" s="40"/>
    </row>
    <row r="523" spans="1:9" x14ac:dyDescent="0.25">
      <c r="A523" s="40"/>
      <c r="E523" s="40"/>
      <c r="F523" s="40"/>
      <c r="G523" s="40"/>
      <c r="I523" s="40"/>
    </row>
    <row r="524" spans="1:9" x14ac:dyDescent="0.25">
      <c r="A524" s="40"/>
      <c r="E524" s="40"/>
      <c r="F524" s="40"/>
      <c r="G524" s="40"/>
      <c r="I524" s="40"/>
    </row>
    <row r="525" spans="1:9" x14ac:dyDescent="0.25">
      <c r="A525" s="40"/>
      <c r="E525" s="40"/>
      <c r="F525" s="40"/>
      <c r="G525" s="40"/>
      <c r="I525" s="40"/>
    </row>
    <row r="526" spans="1:9" x14ac:dyDescent="0.25">
      <c r="A526" s="40"/>
      <c r="E526" s="40"/>
      <c r="F526" s="40"/>
      <c r="G526" s="40"/>
      <c r="I526" s="40"/>
    </row>
    <row r="527" spans="1:9" x14ac:dyDescent="0.25">
      <c r="A527" s="40"/>
      <c r="E527" s="40"/>
      <c r="F527" s="40"/>
      <c r="G527" s="40"/>
      <c r="I527" s="40"/>
    </row>
    <row r="528" spans="1:9" x14ac:dyDescent="0.25">
      <c r="A528" s="40"/>
      <c r="E528" s="40"/>
      <c r="F528" s="40"/>
      <c r="G528" s="40"/>
      <c r="I528" s="40"/>
    </row>
    <row r="529" spans="1:9" x14ac:dyDescent="0.25">
      <c r="A529" s="40"/>
      <c r="E529" s="40"/>
      <c r="F529" s="40"/>
      <c r="G529" s="40"/>
      <c r="I529" s="40"/>
    </row>
    <row r="530" spans="1:9" x14ac:dyDescent="0.25">
      <c r="A530" s="40"/>
      <c r="E530" s="40"/>
      <c r="F530" s="40"/>
      <c r="G530" s="40"/>
      <c r="I530" s="40"/>
    </row>
    <row r="531" spans="1:9" x14ac:dyDescent="0.25">
      <c r="A531" s="40"/>
      <c r="E531" s="40"/>
      <c r="F531" s="40"/>
      <c r="G531" s="40"/>
      <c r="I531" s="40"/>
    </row>
    <row r="532" spans="1:9" x14ac:dyDescent="0.25">
      <c r="A532" s="40"/>
      <c r="E532" s="40"/>
      <c r="F532" s="40"/>
      <c r="G532" s="40"/>
      <c r="I532" s="40"/>
    </row>
    <row r="533" spans="1:9" x14ac:dyDescent="0.25">
      <c r="A533" s="40"/>
      <c r="E533" s="40"/>
      <c r="F533" s="40"/>
      <c r="G533" s="40"/>
      <c r="I533" s="40"/>
    </row>
    <row r="534" spans="1:9" x14ac:dyDescent="0.25">
      <c r="A534" s="40"/>
      <c r="E534" s="40"/>
      <c r="F534" s="40"/>
      <c r="G534" s="40"/>
      <c r="I534" s="40"/>
    </row>
    <row r="535" spans="1:9" x14ac:dyDescent="0.25">
      <c r="A535" s="40"/>
      <c r="E535" s="40"/>
      <c r="F535" s="40"/>
      <c r="G535" s="40"/>
      <c r="I535" s="40"/>
    </row>
    <row r="536" spans="1:9" x14ac:dyDescent="0.25">
      <c r="A536" s="40"/>
      <c r="E536" s="40"/>
      <c r="F536" s="40"/>
      <c r="G536" s="40"/>
      <c r="I536" s="40"/>
    </row>
    <row r="537" spans="1:9" x14ac:dyDescent="0.25">
      <c r="A537" s="40"/>
      <c r="E537" s="40"/>
      <c r="F537" s="40"/>
      <c r="G537" s="40"/>
      <c r="I537" s="40"/>
    </row>
    <row r="538" spans="1:9" x14ac:dyDescent="0.25">
      <c r="A538" s="40"/>
      <c r="E538" s="40"/>
      <c r="F538" s="40"/>
      <c r="G538" s="40"/>
      <c r="I538" s="40"/>
    </row>
    <row r="539" spans="1:9" x14ac:dyDescent="0.25">
      <c r="A539" s="40"/>
      <c r="E539" s="40"/>
      <c r="F539" s="40"/>
      <c r="G539" s="40"/>
      <c r="I539" s="40"/>
    </row>
    <row r="540" spans="1:9" x14ac:dyDescent="0.25">
      <c r="A540" s="40"/>
      <c r="E540" s="40"/>
      <c r="F540" s="40"/>
      <c r="G540" s="40"/>
      <c r="I540" s="40"/>
    </row>
    <row r="541" spans="1:9" x14ac:dyDescent="0.25">
      <c r="A541" s="40"/>
      <c r="E541" s="40"/>
      <c r="F541" s="40"/>
      <c r="G541" s="40"/>
      <c r="I541" s="40"/>
    </row>
    <row r="542" spans="1:9" x14ac:dyDescent="0.25">
      <c r="A542" s="40"/>
      <c r="E542" s="40"/>
      <c r="F542" s="40"/>
      <c r="G542" s="40"/>
      <c r="I542" s="40"/>
    </row>
    <row r="543" spans="1:9" x14ac:dyDescent="0.25">
      <c r="A543" s="40"/>
      <c r="E543" s="40"/>
      <c r="F543" s="40"/>
      <c r="G543" s="40"/>
      <c r="I543" s="40"/>
    </row>
    <row r="544" spans="1:9" x14ac:dyDescent="0.25">
      <c r="A544" s="40"/>
      <c r="E544" s="40"/>
      <c r="F544" s="40"/>
      <c r="G544" s="40"/>
      <c r="I544" s="40"/>
    </row>
    <row r="545" spans="1:9" x14ac:dyDescent="0.25">
      <c r="A545" s="40"/>
      <c r="E545" s="40"/>
      <c r="F545" s="40"/>
      <c r="G545" s="40"/>
      <c r="I545" s="40"/>
    </row>
    <row r="546" spans="1:9" x14ac:dyDescent="0.25">
      <c r="A546" s="40"/>
      <c r="E546" s="40"/>
      <c r="F546" s="40"/>
      <c r="G546" s="40"/>
      <c r="I546" s="40"/>
    </row>
    <row r="547" spans="1:9" x14ac:dyDescent="0.25">
      <c r="A547" s="40"/>
      <c r="E547" s="40"/>
      <c r="F547" s="40"/>
      <c r="G547" s="40"/>
      <c r="I547" s="40"/>
    </row>
    <row r="548" spans="1:9" x14ac:dyDescent="0.25">
      <c r="A548" s="40"/>
      <c r="E548" s="40"/>
      <c r="F548" s="40"/>
      <c r="G548" s="40"/>
      <c r="I548" s="40"/>
    </row>
    <row r="549" spans="1:9" x14ac:dyDescent="0.25">
      <c r="A549" s="40"/>
      <c r="E549" s="40"/>
      <c r="F549" s="40"/>
      <c r="G549" s="40"/>
      <c r="I549" s="40"/>
    </row>
    <row r="550" spans="1:9" x14ac:dyDescent="0.25">
      <c r="A550" s="40"/>
      <c r="E550" s="40"/>
      <c r="F550" s="40"/>
      <c r="G550" s="40"/>
      <c r="I550" s="40"/>
    </row>
    <row r="551" spans="1:9" x14ac:dyDescent="0.25">
      <c r="A551" s="40"/>
      <c r="E551" s="40"/>
      <c r="F551" s="40"/>
      <c r="G551" s="40"/>
      <c r="I551" s="40"/>
    </row>
    <row r="552" spans="1:9" x14ac:dyDescent="0.25">
      <c r="A552" s="40"/>
      <c r="E552" s="40"/>
      <c r="F552" s="40"/>
      <c r="G552" s="40"/>
      <c r="I552" s="40"/>
    </row>
    <row r="553" spans="1:9" x14ac:dyDescent="0.25">
      <c r="A553" s="40"/>
      <c r="E553" s="40"/>
      <c r="F553" s="40"/>
      <c r="G553" s="40"/>
      <c r="I553" s="40"/>
    </row>
    <row r="554" spans="1:9" x14ac:dyDescent="0.25">
      <c r="A554" s="40"/>
      <c r="E554" s="40"/>
      <c r="F554" s="40"/>
      <c r="G554" s="40"/>
      <c r="I554" s="40"/>
    </row>
    <row r="555" spans="1:9" x14ac:dyDescent="0.25">
      <c r="A555" s="40"/>
      <c r="E555" s="40"/>
      <c r="F555" s="40"/>
      <c r="G555" s="40"/>
      <c r="I555" s="40"/>
    </row>
    <row r="556" spans="1:9" x14ac:dyDescent="0.25">
      <c r="A556" s="40"/>
      <c r="E556" s="40"/>
      <c r="F556" s="40"/>
      <c r="G556" s="40"/>
      <c r="I556" s="40"/>
    </row>
    <row r="557" spans="1:9" x14ac:dyDescent="0.25">
      <c r="A557" s="40"/>
      <c r="E557" s="40"/>
      <c r="F557" s="40"/>
      <c r="G557" s="40"/>
      <c r="I557" s="40"/>
    </row>
    <row r="558" spans="1:9" x14ac:dyDescent="0.25">
      <c r="A558" s="40"/>
      <c r="E558" s="40"/>
      <c r="F558" s="40"/>
      <c r="G558" s="40"/>
      <c r="I558" s="40"/>
    </row>
    <row r="559" spans="1:9" x14ac:dyDescent="0.25">
      <c r="A559" s="40"/>
      <c r="E559" s="40"/>
      <c r="F559" s="40"/>
      <c r="G559" s="40"/>
      <c r="I559" s="40"/>
    </row>
    <row r="560" spans="1:9" x14ac:dyDescent="0.25">
      <c r="A560" s="40"/>
      <c r="E560" s="40"/>
      <c r="F560" s="40"/>
      <c r="G560" s="40"/>
      <c r="I560" s="40"/>
    </row>
    <row r="561" spans="1:9" x14ac:dyDescent="0.25">
      <c r="A561" s="40"/>
      <c r="E561" s="40"/>
      <c r="F561" s="40"/>
      <c r="G561" s="40"/>
      <c r="I561" s="40"/>
    </row>
    <row r="562" spans="1:9" x14ac:dyDescent="0.25">
      <c r="A562" s="40"/>
      <c r="E562" s="40"/>
      <c r="F562" s="40"/>
      <c r="G562" s="40"/>
      <c r="I562" s="40"/>
    </row>
    <row r="563" spans="1:9" x14ac:dyDescent="0.25">
      <c r="A563" s="40"/>
      <c r="E563" s="40"/>
      <c r="F563" s="40"/>
      <c r="G563" s="40"/>
      <c r="I563" s="40"/>
    </row>
    <row r="564" spans="1:9" x14ac:dyDescent="0.25">
      <c r="A564" s="40"/>
      <c r="E564" s="40"/>
      <c r="F564" s="40"/>
      <c r="G564" s="40"/>
      <c r="I564" s="40"/>
    </row>
    <row r="565" spans="1:9" x14ac:dyDescent="0.25">
      <c r="A565" s="40"/>
      <c r="E565" s="40"/>
      <c r="F565" s="40"/>
      <c r="G565" s="40"/>
      <c r="I565" s="40"/>
    </row>
    <row r="566" spans="1:9" x14ac:dyDescent="0.25">
      <c r="A566" s="40"/>
      <c r="E566" s="40"/>
      <c r="F566" s="40"/>
      <c r="G566" s="40"/>
      <c r="I566" s="40"/>
    </row>
    <row r="567" spans="1:9" x14ac:dyDescent="0.25">
      <c r="A567" s="40"/>
      <c r="E567" s="40"/>
      <c r="F567" s="40"/>
      <c r="G567" s="40"/>
      <c r="I567" s="40"/>
    </row>
    <row r="568" spans="1:9" x14ac:dyDescent="0.25">
      <c r="A568" s="40"/>
      <c r="E568" s="40"/>
      <c r="F568" s="40"/>
      <c r="G568" s="40"/>
      <c r="I568" s="40"/>
    </row>
    <row r="569" spans="1:9" x14ac:dyDescent="0.25">
      <c r="A569" s="40"/>
      <c r="E569" s="40"/>
      <c r="F569" s="40"/>
      <c r="G569" s="40"/>
      <c r="I569" s="40"/>
    </row>
    <row r="570" spans="1:9" x14ac:dyDescent="0.25">
      <c r="A570" s="40"/>
      <c r="E570" s="40"/>
      <c r="F570" s="40"/>
      <c r="G570" s="40"/>
      <c r="I570" s="40"/>
    </row>
    <row r="571" spans="1:9" x14ac:dyDescent="0.25">
      <c r="A571" s="40"/>
      <c r="E571" s="40"/>
      <c r="F571" s="40"/>
      <c r="G571" s="40"/>
      <c r="I571" s="40"/>
    </row>
    <row r="572" spans="1:9" x14ac:dyDescent="0.25">
      <c r="A572" s="40"/>
      <c r="E572" s="40"/>
      <c r="F572" s="40"/>
      <c r="G572" s="40"/>
      <c r="I572" s="40"/>
    </row>
    <row r="573" spans="1:9" x14ac:dyDescent="0.25">
      <c r="A573" s="40"/>
      <c r="E573" s="40"/>
      <c r="F573" s="40"/>
      <c r="G573" s="40"/>
      <c r="I573" s="40"/>
    </row>
    <row r="574" spans="1:9" x14ac:dyDescent="0.25">
      <c r="A574" s="40"/>
      <c r="E574" s="40"/>
      <c r="F574" s="40"/>
      <c r="G574" s="40"/>
      <c r="I574" s="40"/>
    </row>
    <row r="575" spans="1:9" x14ac:dyDescent="0.25">
      <c r="A575" s="40"/>
      <c r="E575" s="40"/>
      <c r="F575" s="40"/>
      <c r="G575" s="40"/>
      <c r="I575" s="40"/>
    </row>
    <row r="576" spans="1:9" x14ac:dyDescent="0.25">
      <c r="A576" s="40"/>
      <c r="E576" s="40"/>
      <c r="F576" s="40"/>
      <c r="G576" s="40"/>
      <c r="I576" s="40"/>
    </row>
    <row r="577" spans="1:9" x14ac:dyDescent="0.25">
      <c r="A577" s="40"/>
      <c r="E577" s="40"/>
      <c r="F577" s="40"/>
      <c r="G577" s="40"/>
      <c r="I577" s="40"/>
    </row>
    <row r="578" spans="1:9" x14ac:dyDescent="0.25">
      <c r="A578" s="40"/>
      <c r="E578" s="40"/>
      <c r="F578" s="40"/>
      <c r="G578" s="40"/>
      <c r="I578" s="40"/>
    </row>
    <row r="579" spans="1:9" x14ac:dyDescent="0.25">
      <c r="A579" s="40"/>
      <c r="E579" s="40"/>
      <c r="F579" s="40"/>
      <c r="G579" s="40"/>
      <c r="I579" s="40"/>
    </row>
    <row r="580" spans="1:9" x14ac:dyDescent="0.25">
      <c r="A580" s="40"/>
      <c r="E580" s="40"/>
      <c r="F580" s="40"/>
      <c r="G580" s="40"/>
      <c r="I580" s="40"/>
    </row>
    <row r="581" spans="1:9" x14ac:dyDescent="0.25">
      <c r="A581" s="40"/>
      <c r="E581" s="40"/>
      <c r="F581" s="40"/>
      <c r="G581" s="40"/>
      <c r="I581" s="40"/>
    </row>
    <row r="582" spans="1:9" x14ac:dyDescent="0.25">
      <c r="A582" s="40"/>
      <c r="E582" s="40"/>
      <c r="F582" s="40"/>
      <c r="G582" s="40"/>
      <c r="I582" s="40"/>
    </row>
    <row r="583" spans="1:9" x14ac:dyDescent="0.25">
      <c r="A583" s="40"/>
      <c r="E583" s="40"/>
      <c r="F583" s="40"/>
      <c r="G583" s="40"/>
      <c r="I583" s="40"/>
    </row>
    <row r="584" spans="1:9" x14ac:dyDescent="0.25">
      <c r="A584" s="40"/>
      <c r="E584" s="40"/>
      <c r="F584" s="40"/>
      <c r="G584" s="40"/>
      <c r="I584" s="40"/>
    </row>
    <row r="585" spans="1:9" x14ac:dyDescent="0.25">
      <c r="A585" s="40"/>
      <c r="E585" s="40"/>
      <c r="F585" s="40"/>
      <c r="G585" s="40"/>
      <c r="I585" s="40"/>
    </row>
    <row r="586" spans="1:9" x14ac:dyDescent="0.25">
      <c r="A586" s="40"/>
      <c r="E586" s="40"/>
      <c r="F586" s="40"/>
      <c r="G586" s="40"/>
      <c r="I586" s="40"/>
    </row>
    <row r="587" spans="1:9" x14ac:dyDescent="0.25">
      <c r="A587" s="40"/>
      <c r="E587" s="40"/>
      <c r="F587" s="40"/>
      <c r="G587" s="40"/>
      <c r="I587" s="40"/>
    </row>
    <row r="588" spans="1:9" x14ac:dyDescent="0.25">
      <c r="A588" s="40"/>
      <c r="E588" s="40"/>
      <c r="F588" s="40"/>
      <c r="G588" s="40"/>
      <c r="I588" s="40"/>
    </row>
    <row r="589" spans="1:9" x14ac:dyDescent="0.25">
      <c r="A589" s="40"/>
      <c r="E589" s="40"/>
      <c r="F589" s="40"/>
      <c r="G589" s="40"/>
      <c r="I589" s="40"/>
    </row>
    <row r="590" spans="1:9" x14ac:dyDescent="0.25">
      <c r="A590" s="40"/>
      <c r="E590" s="40"/>
      <c r="F590" s="40"/>
      <c r="G590" s="40"/>
      <c r="I590" s="40"/>
    </row>
    <row r="591" spans="1:9" x14ac:dyDescent="0.25">
      <c r="A591" s="40"/>
      <c r="E591" s="40"/>
      <c r="F591" s="40"/>
      <c r="G591" s="40"/>
      <c r="I591" s="40"/>
    </row>
    <row r="592" spans="1:9" x14ac:dyDescent="0.25">
      <c r="A592" s="40"/>
      <c r="E592" s="40"/>
      <c r="F592" s="40"/>
      <c r="G592" s="40"/>
      <c r="I592" s="40"/>
    </row>
    <row r="593" spans="1:9" x14ac:dyDescent="0.25">
      <c r="A593" s="40"/>
      <c r="E593" s="40"/>
      <c r="F593" s="40"/>
      <c r="G593" s="40"/>
      <c r="I593" s="40"/>
    </row>
    <row r="594" spans="1:9" x14ac:dyDescent="0.25">
      <c r="A594" s="40"/>
      <c r="E594" s="40"/>
      <c r="F594" s="40"/>
      <c r="G594" s="40"/>
      <c r="I594" s="40"/>
    </row>
    <row r="595" spans="1:9" x14ac:dyDescent="0.25">
      <c r="A595" s="40"/>
      <c r="E595" s="40"/>
      <c r="F595" s="40"/>
      <c r="G595" s="40"/>
      <c r="I595" s="40"/>
    </row>
    <row r="596" spans="1:9" x14ac:dyDescent="0.25">
      <c r="A596" s="40"/>
      <c r="E596" s="40"/>
      <c r="F596" s="40"/>
      <c r="G596" s="40"/>
      <c r="I596" s="40"/>
    </row>
    <row r="597" spans="1:9" x14ac:dyDescent="0.25">
      <c r="A597" s="40"/>
      <c r="E597" s="40"/>
      <c r="F597" s="40"/>
      <c r="G597" s="40"/>
      <c r="I597" s="40"/>
    </row>
    <row r="598" spans="1:9" x14ac:dyDescent="0.25">
      <c r="A598" s="40"/>
      <c r="E598" s="40"/>
      <c r="F598" s="40"/>
      <c r="G598" s="40"/>
      <c r="I598" s="40"/>
    </row>
    <row r="599" spans="1:9" x14ac:dyDescent="0.25">
      <c r="A599" s="40"/>
      <c r="E599" s="40"/>
      <c r="F599" s="40"/>
      <c r="G599" s="40"/>
      <c r="I599" s="40"/>
    </row>
    <row r="600" spans="1:9" x14ac:dyDescent="0.25">
      <c r="A600" s="40"/>
      <c r="E600" s="40"/>
      <c r="F600" s="40"/>
      <c r="G600" s="40"/>
      <c r="I600" s="40"/>
    </row>
    <row r="601" spans="1:9" x14ac:dyDescent="0.25">
      <c r="A601" s="40"/>
      <c r="E601" s="40"/>
      <c r="F601" s="40"/>
      <c r="G601" s="40"/>
      <c r="I601" s="40"/>
    </row>
    <row r="602" spans="1:9" x14ac:dyDescent="0.25">
      <c r="A602" s="40"/>
      <c r="E602" s="40"/>
      <c r="F602" s="40"/>
      <c r="G602" s="40"/>
      <c r="I602" s="40"/>
    </row>
    <row r="603" spans="1:9" x14ac:dyDescent="0.25">
      <c r="A603" s="40"/>
      <c r="E603" s="40"/>
      <c r="F603" s="40"/>
      <c r="G603" s="40"/>
      <c r="I603" s="40"/>
    </row>
    <row r="604" spans="1:9" x14ac:dyDescent="0.25">
      <c r="A604" s="40"/>
      <c r="E604" s="40"/>
      <c r="F604" s="40"/>
      <c r="G604" s="40"/>
      <c r="I604" s="40"/>
    </row>
    <row r="605" spans="1:9" x14ac:dyDescent="0.25">
      <c r="A605" s="40"/>
      <c r="E605" s="40"/>
      <c r="F605" s="40"/>
      <c r="G605" s="40"/>
      <c r="I605" s="40"/>
    </row>
    <row r="606" spans="1:9" x14ac:dyDescent="0.25">
      <c r="A606" s="40"/>
      <c r="E606" s="40"/>
      <c r="F606" s="40"/>
      <c r="G606" s="40"/>
      <c r="I606" s="40"/>
    </row>
    <row r="607" spans="1:9" x14ac:dyDescent="0.25">
      <c r="A607" s="40"/>
      <c r="E607" s="40"/>
      <c r="F607" s="40"/>
      <c r="G607" s="40"/>
      <c r="I607" s="40"/>
    </row>
    <row r="608" spans="1:9" x14ac:dyDescent="0.25">
      <c r="A608" s="40"/>
      <c r="E608" s="40"/>
      <c r="F608" s="40"/>
      <c r="G608" s="40"/>
      <c r="I608" s="40"/>
    </row>
    <row r="609" spans="1:9" x14ac:dyDescent="0.25">
      <c r="A609" s="40"/>
      <c r="E609" s="40"/>
      <c r="F609" s="40"/>
      <c r="G609" s="40"/>
      <c r="I609" s="40"/>
    </row>
    <row r="610" spans="1:9" x14ac:dyDescent="0.25">
      <c r="A610" s="40"/>
      <c r="E610" s="40"/>
      <c r="F610" s="40"/>
      <c r="G610" s="40"/>
      <c r="I610" s="40"/>
    </row>
    <row r="611" spans="1:9" x14ac:dyDescent="0.25">
      <c r="A611" s="40"/>
      <c r="E611" s="40"/>
      <c r="F611" s="40"/>
      <c r="G611" s="40"/>
      <c r="I611" s="40"/>
    </row>
    <row r="612" spans="1:9" x14ac:dyDescent="0.25">
      <c r="A612" s="40"/>
      <c r="E612" s="40"/>
      <c r="F612" s="40"/>
      <c r="G612" s="40"/>
      <c r="I612" s="40"/>
    </row>
    <row r="613" spans="1:9" x14ac:dyDescent="0.25">
      <c r="A613" s="40"/>
      <c r="E613" s="40"/>
      <c r="F613" s="40"/>
      <c r="G613" s="40"/>
      <c r="I613" s="40"/>
    </row>
    <row r="614" spans="1:9" x14ac:dyDescent="0.25">
      <c r="A614" s="40"/>
      <c r="E614" s="40"/>
      <c r="F614" s="40"/>
      <c r="G614" s="40"/>
      <c r="I614" s="40"/>
    </row>
    <row r="615" spans="1:9" x14ac:dyDescent="0.25">
      <c r="A615" s="40"/>
      <c r="E615" s="40"/>
      <c r="F615" s="40"/>
      <c r="G615" s="40"/>
      <c r="I615" s="40"/>
    </row>
    <row r="616" spans="1:9" x14ac:dyDescent="0.25">
      <c r="A616" s="40"/>
      <c r="E616" s="40"/>
      <c r="F616" s="40"/>
      <c r="G616" s="40"/>
      <c r="I616" s="40"/>
    </row>
    <row r="617" spans="1:9" x14ac:dyDescent="0.25">
      <c r="A617" s="40"/>
      <c r="E617" s="40"/>
      <c r="F617" s="40"/>
      <c r="G617" s="40"/>
      <c r="I617" s="40"/>
    </row>
    <row r="618" spans="1:9" x14ac:dyDescent="0.25">
      <c r="A618" s="40"/>
      <c r="E618" s="40"/>
      <c r="F618" s="40"/>
      <c r="G618" s="40"/>
      <c r="I618" s="40"/>
    </row>
    <row r="619" spans="1:9" x14ac:dyDescent="0.25">
      <c r="A619" s="40"/>
      <c r="E619" s="40"/>
      <c r="F619" s="40"/>
      <c r="G619" s="40"/>
      <c r="I619" s="40"/>
    </row>
    <row r="620" spans="1:9" x14ac:dyDescent="0.25">
      <c r="A620" s="40"/>
      <c r="E620" s="40"/>
      <c r="F620" s="40"/>
      <c r="G620" s="40"/>
      <c r="I620" s="40"/>
    </row>
    <row r="621" spans="1:9" x14ac:dyDescent="0.25">
      <c r="A621" s="40"/>
      <c r="E621" s="40"/>
      <c r="F621" s="40"/>
      <c r="G621" s="40"/>
      <c r="I621" s="40"/>
    </row>
    <row r="622" spans="1:9" x14ac:dyDescent="0.25">
      <c r="A622" s="40"/>
      <c r="E622" s="40"/>
      <c r="F622" s="40"/>
      <c r="G622" s="40"/>
      <c r="I622" s="40"/>
    </row>
    <row r="623" spans="1:9" x14ac:dyDescent="0.25">
      <c r="A623" s="40"/>
      <c r="E623" s="40"/>
      <c r="F623" s="40"/>
      <c r="G623" s="40"/>
      <c r="I623" s="40"/>
    </row>
    <row r="624" spans="1:9" x14ac:dyDescent="0.25">
      <c r="A624" s="40"/>
      <c r="E624" s="40"/>
      <c r="F624" s="40"/>
      <c r="G624" s="40"/>
      <c r="I624" s="40"/>
    </row>
    <row r="625" spans="1:9" x14ac:dyDescent="0.25">
      <c r="A625" s="40"/>
      <c r="E625" s="40"/>
      <c r="F625" s="40"/>
      <c r="G625" s="40"/>
      <c r="I625" s="40"/>
    </row>
    <row r="626" spans="1:9" x14ac:dyDescent="0.25">
      <c r="A626" s="40"/>
      <c r="E626" s="40"/>
      <c r="F626" s="40"/>
      <c r="G626" s="40"/>
      <c r="I626" s="40"/>
    </row>
    <row r="627" spans="1:9" x14ac:dyDescent="0.25">
      <c r="A627" s="40"/>
      <c r="E627" s="40"/>
      <c r="F627" s="40"/>
      <c r="G627" s="40"/>
      <c r="I627" s="40"/>
    </row>
    <row r="628" spans="1:9" x14ac:dyDescent="0.25">
      <c r="A628" s="40"/>
      <c r="E628" s="40"/>
      <c r="F628" s="40"/>
      <c r="G628" s="40"/>
      <c r="I628" s="40"/>
    </row>
    <row r="629" spans="1:9" x14ac:dyDescent="0.25">
      <c r="A629" s="40"/>
      <c r="E629" s="40"/>
      <c r="F629" s="40"/>
      <c r="G629" s="40"/>
      <c r="I629" s="40"/>
    </row>
    <row r="630" spans="1:9" x14ac:dyDescent="0.25">
      <c r="A630" s="40"/>
      <c r="E630" s="40"/>
      <c r="F630" s="40"/>
      <c r="G630" s="40"/>
      <c r="I630" s="40"/>
    </row>
    <row r="631" spans="1:9" x14ac:dyDescent="0.25">
      <c r="A631" s="40"/>
      <c r="E631" s="40"/>
      <c r="F631" s="40"/>
      <c r="G631" s="40"/>
      <c r="I631" s="40"/>
    </row>
    <row r="632" spans="1:9" x14ac:dyDescent="0.25">
      <c r="A632" s="40"/>
      <c r="E632" s="40"/>
      <c r="F632" s="40"/>
      <c r="G632" s="40"/>
      <c r="I632" s="40"/>
    </row>
    <row r="633" spans="1:9" x14ac:dyDescent="0.25">
      <c r="A633" s="40"/>
      <c r="E633" s="40"/>
      <c r="F633" s="40"/>
      <c r="G633" s="40"/>
      <c r="I633" s="40"/>
    </row>
    <row r="634" spans="1:9" x14ac:dyDescent="0.25">
      <c r="A634" s="40"/>
      <c r="E634" s="40"/>
      <c r="F634" s="40"/>
      <c r="G634" s="40"/>
      <c r="I634" s="40"/>
    </row>
    <row r="635" spans="1:9" x14ac:dyDescent="0.25">
      <c r="A635" s="40"/>
      <c r="E635" s="40"/>
      <c r="F635" s="40"/>
      <c r="G635" s="40"/>
      <c r="I635" s="40"/>
    </row>
    <row r="636" spans="1:9" x14ac:dyDescent="0.25">
      <c r="A636" s="40"/>
      <c r="E636" s="40"/>
      <c r="F636" s="40"/>
      <c r="G636" s="40"/>
      <c r="I636" s="40"/>
    </row>
    <row r="637" spans="1:9" x14ac:dyDescent="0.25">
      <c r="A637" s="40"/>
      <c r="E637" s="40"/>
      <c r="F637" s="40"/>
      <c r="G637" s="40"/>
      <c r="I637" s="40"/>
    </row>
    <row r="638" spans="1:9" x14ac:dyDescent="0.25">
      <c r="A638" s="40"/>
      <c r="E638" s="40"/>
      <c r="F638" s="40"/>
      <c r="G638" s="40"/>
      <c r="I638" s="40"/>
    </row>
    <row r="639" spans="1:9" x14ac:dyDescent="0.25">
      <c r="A639" s="40"/>
      <c r="E639" s="40"/>
      <c r="F639" s="40"/>
      <c r="G639" s="40"/>
      <c r="I639" s="40"/>
    </row>
    <row r="640" spans="1:9" x14ac:dyDescent="0.25">
      <c r="A640" s="40"/>
      <c r="E640" s="40"/>
      <c r="F640" s="40"/>
      <c r="G640" s="40"/>
      <c r="I640" s="40"/>
    </row>
    <row r="641" spans="1:9" x14ac:dyDescent="0.25">
      <c r="A641" s="40"/>
      <c r="E641" s="40"/>
      <c r="F641" s="40"/>
      <c r="G641" s="40"/>
      <c r="I641" s="40"/>
    </row>
    <row r="642" spans="1:9" x14ac:dyDescent="0.25">
      <c r="A642" s="40"/>
      <c r="E642" s="40"/>
      <c r="F642" s="40"/>
      <c r="G642" s="40"/>
      <c r="I642" s="40"/>
    </row>
    <row r="643" spans="1:9" x14ac:dyDescent="0.25">
      <c r="A643" s="40"/>
      <c r="E643" s="40"/>
      <c r="F643" s="40"/>
      <c r="G643" s="40"/>
      <c r="I643" s="40"/>
    </row>
    <row r="644" spans="1:9" x14ac:dyDescent="0.25">
      <c r="A644" s="40"/>
      <c r="E644" s="40"/>
      <c r="F644" s="40"/>
      <c r="G644" s="40"/>
      <c r="I644" s="40"/>
    </row>
    <row r="645" spans="1:9" x14ac:dyDescent="0.25">
      <c r="A645" s="40"/>
      <c r="E645" s="40"/>
      <c r="F645" s="40"/>
      <c r="G645" s="40"/>
      <c r="I645" s="40"/>
    </row>
    <row r="646" spans="1:9" x14ac:dyDescent="0.25">
      <c r="A646" s="40"/>
      <c r="E646" s="40"/>
      <c r="F646" s="40"/>
      <c r="G646" s="40"/>
      <c r="I646" s="40"/>
    </row>
    <row r="647" spans="1:9" x14ac:dyDescent="0.25">
      <c r="A647" s="40"/>
      <c r="E647" s="40"/>
      <c r="F647" s="40"/>
      <c r="G647" s="40"/>
      <c r="I647" s="40"/>
    </row>
    <row r="648" spans="1:9" x14ac:dyDescent="0.25">
      <c r="A648" s="40"/>
      <c r="E648" s="40"/>
      <c r="F648" s="40"/>
      <c r="G648" s="40"/>
      <c r="I648" s="40"/>
    </row>
    <row r="649" spans="1:9" x14ac:dyDescent="0.25">
      <c r="A649" s="40"/>
      <c r="E649" s="40"/>
      <c r="F649" s="40"/>
      <c r="G649" s="40"/>
      <c r="I649" s="40"/>
    </row>
    <row r="650" spans="1:9" x14ac:dyDescent="0.25">
      <c r="A650" s="40"/>
      <c r="E650" s="40"/>
      <c r="F650" s="40"/>
      <c r="G650" s="40"/>
      <c r="I650" s="40"/>
    </row>
    <row r="651" spans="1:9" x14ac:dyDescent="0.25">
      <c r="A651" s="40"/>
      <c r="E651" s="40"/>
      <c r="F651" s="40"/>
      <c r="G651" s="40"/>
      <c r="I651" s="40"/>
    </row>
    <row r="652" spans="1:9" x14ac:dyDescent="0.25">
      <c r="A652" s="40"/>
      <c r="E652" s="40"/>
      <c r="F652" s="40"/>
      <c r="G652" s="40"/>
      <c r="I652" s="40"/>
    </row>
    <row r="653" spans="1:9" x14ac:dyDescent="0.25">
      <c r="A653" s="40"/>
      <c r="E653" s="40"/>
      <c r="F653" s="40"/>
      <c r="G653" s="40"/>
      <c r="I653" s="40"/>
    </row>
    <row r="654" spans="1:9" x14ac:dyDescent="0.25">
      <c r="A654" s="40"/>
      <c r="E654" s="40"/>
      <c r="F654" s="40"/>
      <c r="G654" s="40"/>
      <c r="I654" s="40"/>
    </row>
    <row r="655" spans="1:9" x14ac:dyDescent="0.25">
      <c r="A655" s="40"/>
      <c r="E655" s="40"/>
      <c r="F655" s="40"/>
      <c r="G655" s="40"/>
      <c r="I655" s="40"/>
    </row>
    <row r="656" spans="1:9" x14ac:dyDescent="0.25">
      <c r="A656" s="40"/>
      <c r="E656" s="40"/>
      <c r="F656" s="40"/>
      <c r="G656" s="40"/>
      <c r="I656" s="40"/>
    </row>
    <row r="657" spans="1:9" x14ac:dyDescent="0.25">
      <c r="A657" s="40"/>
      <c r="E657" s="40"/>
      <c r="F657" s="40"/>
      <c r="G657" s="40"/>
      <c r="I657" s="40"/>
    </row>
    <row r="658" spans="1:9" x14ac:dyDescent="0.25">
      <c r="A658" s="40"/>
      <c r="E658" s="40"/>
      <c r="F658" s="40"/>
      <c r="G658" s="40"/>
      <c r="I658" s="40"/>
    </row>
    <row r="659" spans="1:9" x14ac:dyDescent="0.25">
      <c r="A659" s="40"/>
      <c r="E659" s="40"/>
      <c r="F659" s="40"/>
      <c r="G659" s="40"/>
      <c r="I659" s="40"/>
    </row>
    <row r="660" spans="1:9" x14ac:dyDescent="0.25">
      <c r="A660" s="40"/>
      <c r="E660" s="40"/>
      <c r="F660" s="40"/>
      <c r="G660" s="40"/>
      <c r="I660" s="40"/>
    </row>
    <row r="661" spans="1:9" x14ac:dyDescent="0.25">
      <c r="A661" s="40"/>
      <c r="E661" s="40"/>
      <c r="F661" s="40"/>
      <c r="G661" s="40"/>
      <c r="I661" s="40"/>
    </row>
    <row r="662" spans="1:9" x14ac:dyDescent="0.25">
      <c r="A662" s="40"/>
      <c r="E662" s="40"/>
      <c r="F662" s="40"/>
      <c r="G662" s="40"/>
      <c r="I662" s="40"/>
    </row>
    <row r="663" spans="1:9" x14ac:dyDescent="0.25">
      <c r="A663" s="40"/>
      <c r="E663" s="40"/>
      <c r="F663" s="40"/>
      <c r="G663" s="40"/>
      <c r="I663" s="40"/>
    </row>
    <row r="664" spans="1:9" x14ac:dyDescent="0.25">
      <c r="A664" s="40"/>
      <c r="E664" s="40"/>
      <c r="F664" s="40"/>
      <c r="G664" s="40"/>
      <c r="I664" s="40"/>
    </row>
    <row r="665" spans="1:9" x14ac:dyDescent="0.25">
      <c r="A665" s="40"/>
      <c r="E665" s="40"/>
      <c r="F665" s="40"/>
      <c r="G665" s="40"/>
      <c r="I665" s="40"/>
    </row>
    <row r="666" spans="1:9" x14ac:dyDescent="0.25">
      <c r="A666" s="40"/>
      <c r="E666" s="40"/>
      <c r="F666" s="40"/>
      <c r="G666" s="40"/>
      <c r="I666" s="40"/>
    </row>
    <row r="667" spans="1:9" x14ac:dyDescent="0.25">
      <c r="A667" s="40"/>
      <c r="E667" s="40"/>
      <c r="F667" s="40"/>
      <c r="G667" s="40"/>
      <c r="I667" s="40"/>
    </row>
    <row r="668" spans="1:9" x14ac:dyDescent="0.25">
      <c r="A668" s="40"/>
      <c r="E668" s="40"/>
      <c r="F668" s="40"/>
      <c r="G668" s="40"/>
      <c r="I668" s="40"/>
    </row>
    <row r="669" spans="1:9" x14ac:dyDescent="0.25">
      <c r="A669" s="40"/>
      <c r="E669" s="40"/>
      <c r="F669" s="40"/>
      <c r="G669" s="40"/>
      <c r="I669" s="40"/>
    </row>
    <row r="670" spans="1:9" x14ac:dyDescent="0.25">
      <c r="A670" s="40"/>
      <c r="E670" s="40"/>
      <c r="F670" s="40"/>
      <c r="G670" s="40"/>
      <c r="I670" s="40"/>
    </row>
    <row r="671" spans="1:9" x14ac:dyDescent="0.25">
      <c r="A671" s="40"/>
      <c r="E671" s="40"/>
      <c r="F671" s="40"/>
      <c r="G671" s="40"/>
      <c r="I671" s="40"/>
    </row>
    <row r="672" spans="1:9" x14ac:dyDescent="0.25">
      <c r="A672" s="40"/>
      <c r="E672" s="40"/>
      <c r="F672" s="40"/>
      <c r="G672" s="40"/>
      <c r="I672" s="40"/>
    </row>
    <row r="673" spans="1:9" x14ac:dyDescent="0.25">
      <c r="A673" s="40"/>
      <c r="E673" s="40"/>
      <c r="F673" s="40"/>
      <c r="G673" s="40"/>
      <c r="I673" s="40"/>
    </row>
    <row r="674" spans="1:9" x14ac:dyDescent="0.25">
      <c r="A674" s="40"/>
      <c r="E674" s="40"/>
      <c r="F674" s="40"/>
      <c r="G674" s="40"/>
      <c r="I674" s="40"/>
    </row>
    <row r="675" spans="1:9" x14ac:dyDescent="0.25">
      <c r="A675" s="40"/>
      <c r="E675" s="40"/>
      <c r="F675" s="40"/>
      <c r="G675" s="40"/>
      <c r="I675" s="40"/>
    </row>
    <row r="676" spans="1:9" x14ac:dyDescent="0.25">
      <c r="A676" s="40"/>
      <c r="E676" s="40"/>
      <c r="F676" s="40"/>
      <c r="G676" s="40"/>
      <c r="I676" s="40"/>
    </row>
    <row r="677" spans="1:9" x14ac:dyDescent="0.25">
      <c r="A677" s="40"/>
      <c r="E677" s="40"/>
      <c r="F677" s="40"/>
      <c r="G677" s="40"/>
      <c r="I677" s="40"/>
    </row>
    <row r="678" spans="1:9" x14ac:dyDescent="0.25">
      <c r="A678" s="40"/>
      <c r="E678" s="40"/>
      <c r="F678" s="40"/>
      <c r="G678" s="40"/>
      <c r="I678" s="40"/>
    </row>
    <row r="679" spans="1:9" x14ac:dyDescent="0.25">
      <c r="A679" s="40"/>
      <c r="E679" s="40"/>
      <c r="F679" s="40"/>
      <c r="G679" s="40"/>
      <c r="I679" s="40"/>
    </row>
    <row r="680" spans="1:9" x14ac:dyDescent="0.25">
      <c r="A680" s="40"/>
      <c r="E680" s="40"/>
      <c r="F680" s="40"/>
      <c r="G680" s="40"/>
      <c r="I680" s="40"/>
    </row>
    <row r="681" spans="1:9" x14ac:dyDescent="0.25">
      <c r="A681" s="40"/>
      <c r="E681" s="40"/>
      <c r="F681" s="40"/>
      <c r="G681" s="40"/>
      <c r="I681" s="40"/>
    </row>
    <row r="682" spans="1:9" x14ac:dyDescent="0.25">
      <c r="A682" s="40"/>
      <c r="E682" s="40"/>
      <c r="F682" s="40"/>
      <c r="G682" s="40"/>
      <c r="I682" s="40"/>
    </row>
    <row r="683" spans="1:9" x14ac:dyDescent="0.25">
      <c r="A683" s="40"/>
      <c r="E683" s="40"/>
      <c r="F683" s="40"/>
      <c r="G683" s="40"/>
      <c r="I683" s="40"/>
    </row>
    <row r="684" spans="1:9" x14ac:dyDescent="0.25">
      <c r="A684" s="40"/>
      <c r="E684" s="40"/>
      <c r="F684" s="40"/>
      <c r="G684" s="40"/>
      <c r="I684" s="40"/>
    </row>
    <row r="685" spans="1:9" x14ac:dyDescent="0.25">
      <c r="A685" s="40"/>
      <c r="E685" s="40"/>
      <c r="F685" s="40"/>
      <c r="G685" s="40"/>
      <c r="I685" s="40"/>
    </row>
    <row r="686" spans="1:9" x14ac:dyDescent="0.25">
      <c r="A686" s="40"/>
      <c r="E686" s="40"/>
      <c r="F686" s="40"/>
      <c r="G686" s="40"/>
      <c r="I686" s="40"/>
    </row>
    <row r="687" spans="1:9" x14ac:dyDescent="0.25">
      <c r="A687" s="40"/>
      <c r="E687" s="40"/>
      <c r="F687" s="40"/>
      <c r="G687" s="40"/>
      <c r="I687" s="40"/>
    </row>
    <row r="688" spans="1:9" x14ac:dyDescent="0.25">
      <c r="A688" s="40"/>
      <c r="E688" s="40"/>
      <c r="F688" s="40"/>
      <c r="G688" s="40"/>
      <c r="I688" s="40"/>
    </row>
    <row r="689" spans="1:9" x14ac:dyDescent="0.25">
      <c r="A689" s="40"/>
      <c r="E689" s="40"/>
      <c r="F689" s="40"/>
      <c r="G689" s="40"/>
      <c r="I689" s="40"/>
    </row>
    <row r="690" spans="1:9" x14ac:dyDescent="0.25">
      <c r="A690" s="40"/>
      <c r="E690" s="40"/>
      <c r="F690" s="40"/>
      <c r="G690" s="40"/>
      <c r="I690" s="40"/>
    </row>
    <row r="691" spans="1:9" x14ac:dyDescent="0.25">
      <c r="A691" s="40"/>
      <c r="E691" s="40"/>
      <c r="F691" s="40"/>
      <c r="G691" s="40"/>
      <c r="I691" s="40"/>
    </row>
    <row r="692" spans="1:9" x14ac:dyDescent="0.25">
      <c r="A692" s="40"/>
      <c r="E692" s="40"/>
      <c r="F692" s="40"/>
      <c r="G692" s="40"/>
      <c r="I692" s="40"/>
    </row>
    <row r="693" spans="1:9" x14ac:dyDescent="0.25">
      <c r="A693" s="40"/>
      <c r="E693" s="40"/>
      <c r="F693" s="40"/>
      <c r="G693" s="40"/>
      <c r="I693" s="40"/>
    </row>
    <row r="694" spans="1:9" x14ac:dyDescent="0.25">
      <c r="A694" s="40"/>
      <c r="E694" s="40"/>
      <c r="F694" s="40"/>
      <c r="G694" s="40"/>
      <c r="I694" s="40"/>
    </row>
    <row r="695" spans="1:9" x14ac:dyDescent="0.25">
      <c r="A695" s="40"/>
      <c r="E695" s="40"/>
      <c r="F695" s="40"/>
      <c r="G695" s="40"/>
      <c r="I695" s="40"/>
    </row>
    <row r="696" spans="1:9" x14ac:dyDescent="0.25">
      <c r="A696" s="40"/>
      <c r="E696" s="40"/>
      <c r="F696" s="40"/>
      <c r="G696" s="40"/>
      <c r="I696" s="40"/>
    </row>
    <row r="697" spans="1:9" x14ac:dyDescent="0.25">
      <c r="A697" s="40"/>
      <c r="E697" s="40"/>
      <c r="F697" s="40"/>
      <c r="G697" s="40"/>
      <c r="I697" s="40"/>
    </row>
    <row r="698" spans="1:9" x14ac:dyDescent="0.25">
      <c r="A698" s="40"/>
      <c r="E698" s="40"/>
      <c r="F698" s="40"/>
      <c r="G698" s="40"/>
      <c r="I698" s="40"/>
    </row>
    <row r="699" spans="1:9" x14ac:dyDescent="0.25">
      <c r="A699" s="40"/>
      <c r="E699" s="40"/>
      <c r="F699" s="40"/>
      <c r="G699" s="40"/>
      <c r="I699" s="40"/>
    </row>
    <row r="700" spans="1:9" x14ac:dyDescent="0.25">
      <c r="A700" s="40"/>
      <c r="E700" s="40"/>
      <c r="F700" s="40"/>
      <c r="G700" s="40"/>
      <c r="I700" s="40"/>
    </row>
    <row r="701" spans="1:9" x14ac:dyDescent="0.25">
      <c r="A701" s="40"/>
      <c r="E701" s="40"/>
      <c r="F701" s="40"/>
      <c r="G701" s="40"/>
      <c r="I701" s="40"/>
    </row>
    <row r="702" spans="1:9" x14ac:dyDescent="0.25">
      <c r="A702" s="40"/>
      <c r="E702" s="40"/>
      <c r="F702" s="40"/>
      <c r="G702" s="40"/>
      <c r="I702" s="40"/>
    </row>
    <row r="703" spans="1:9" x14ac:dyDescent="0.25">
      <c r="A703" s="40"/>
      <c r="E703" s="40"/>
      <c r="F703" s="40"/>
      <c r="G703" s="40"/>
      <c r="I703" s="40"/>
    </row>
    <row r="704" spans="1:9" x14ac:dyDescent="0.25">
      <c r="A704" s="40"/>
      <c r="E704" s="40"/>
      <c r="F704" s="40"/>
      <c r="G704" s="40"/>
      <c r="I704" s="40"/>
    </row>
    <row r="705" spans="1:9" x14ac:dyDescent="0.25">
      <c r="A705" s="40"/>
      <c r="E705" s="40"/>
      <c r="F705" s="40"/>
      <c r="G705" s="40"/>
      <c r="I705" s="40"/>
    </row>
    <row r="706" spans="1:9" x14ac:dyDescent="0.25">
      <c r="A706" s="40"/>
      <c r="E706" s="40"/>
      <c r="F706" s="40"/>
      <c r="G706" s="40"/>
      <c r="I706" s="40"/>
    </row>
    <row r="707" spans="1:9" x14ac:dyDescent="0.25">
      <c r="A707" s="40"/>
      <c r="E707" s="40"/>
      <c r="F707" s="40"/>
      <c r="G707" s="40"/>
      <c r="I707" s="40"/>
    </row>
    <row r="708" spans="1:9" x14ac:dyDescent="0.25">
      <c r="A708" s="40"/>
      <c r="E708" s="40"/>
      <c r="F708" s="40"/>
      <c r="G708" s="40"/>
      <c r="I708" s="40"/>
    </row>
    <row r="709" spans="1:9" x14ac:dyDescent="0.25">
      <c r="A709" s="40"/>
      <c r="E709" s="40"/>
      <c r="F709" s="40"/>
      <c r="G709" s="40"/>
      <c r="I709" s="40"/>
    </row>
    <row r="710" spans="1:9" x14ac:dyDescent="0.25">
      <c r="A710" s="40"/>
      <c r="E710" s="40"/>
      <c r="F710" s="40"/>
      <c r="G710" s="40"/>
      <c r="I710" s="40"/>
    </row>
    <row r="711" spans="1:9" x14ac:dyDescent="0.25">
      <c r="A711" s="40"/>
      <c r="E711" s="40"/>
      <c r="F711" s="40"/>
      <c r="G711" s="40"/>
      <c r="I711" s="40"/>
    </row>
    <row r="712" spans="1:9" x14ac:dyDescent="0.25">
      <c r="A712" s="40"/>
      <c r="E712" s="40"/>
      <c r="F712" s="40"/>
      <c r="G712" s="40"/>
      <c r="I712" s="40"/>
    </row>
    <row r="713" spans="1:9" x14ac:dyDescent="0.25">
      <c r="A713" s="40"/>
      <c r="E713" s="40"/>
      <c r="F713" s="40"/>
      <c r="G713" s="40"/>
      <c r="I713" s="40"/>
    </row>
    <row r="714" spans="1:9" x14ac:dyDescent="0.25">
      <c r="A714" s="40"/>
      <c r="E714" s="40"/>
      <c r="F714" s="40"/>
      <c r="G714" s="40"/>
      <c r="I714" s="40"/>
    </row>
    <row r="715" spans="1:9" x14ac:dyDescent="0.25">
      <c r="A715" s="40"/>
      <c r="E715" s="40"/>
      <c r="F715" s="40"/>
      <c r="G715" s="40"/>
      <c r="I715" s="40"/>
    </row>
    <row r="716" spans="1:9" x14ac:dyDescent="0.25">
      <c r="A716" s="40"/>
      <c r="E716" s="40"/>
      <c r="F716" s="40"/>
      <c r="G716" s="40"/>
      <c r="I716" s="40"/>
    </row>
    <row r="717" spans="1:9" x14ac:dyDescent="0.25">
      <c r="A717" s="40"/>
      <c r="E717" s="40"/>
      <c r="F717" s="40"/>
      <c r="G717" s="40"/>
      <c r="I717" s="40"/>
    </row>
    <row r="718" spans="1:9" x14ac:dyDescent="0.25">
      <c r="A718" s="40"/>
      <c r="E718" s="40"/>
      <c r="F718" s="40"/>
      <c r="G718" s="40"/>
      <c r="I718" s="40"/>
    </row>
    <row r="719" spans="1:9" x14ac:dyDescent="0.25">
      <c r="A719" s="40"/>
      <c r="E719" s="40"/>
      <c r="F719" s="40"/>
      <c r="G719" s="40"/>
      <c r="I719" s="40"/>
    </row>
    <row r="720" spans="1:9" x14ac:dyDescent="0.25">
      <c r="A720" s="40"/>
      <c r="E720" s="40"/>
      <c r="F720" s="40"/>
      <c r="G720" s="40"/>
      <c r="I720" s="40"/>
    </row>
    <row r="721" spans="1:9" x14ac:dyDescent="0.25">
      <c r="A721" s="40"/>
      <c r="E721" s="40"/>
      <c r="F721" s="40"/>
      <c r="G721" s="40"/>
      <c r="I721" s="40"/>
    </row>
    <row r="722" spans="1:9" x14ac:dyDescent="0.25">
      <c r="A722" s="40"/>
      <c r="E722" s="40"/>
      <c r="F722" s="40"/>
      <c r="G722" s="40"/>
      <c r="I722" s="40"/>
    </row>
    <row r="723" spans="1:9" x14ac:dyDescent="0.25">
      <c r="A723" s="40"/>
      <c r="E723" s="40"/>
      <c r="F723" s="40"/>
      <c r="G723" s="40"/>
      <c r="I723" s="40"/>
    </row>
    <row r="724" spans="1:9" x14ac:dyDescent="0.25">
      <c r="A724" s="40"/>
      <c r="E724" s="40"/>
      <c r="F724" s="40"/>
      <c r="G724" s="40"/>
      <c r="I724" s="40"/>
    </row>
    <row r="725" spans="1:9" x14ac:dyDescent="0.25">
      <c r="A725" s="40"/>
      <c r="E725" s="40"/>
      <c r="F725" s="40"/>
      <c r="G725" s="40"/>
      <c r="I725" s="40"/>
    </row>
    <row r="726" spans="1:9" x14ac:dyDescent="0.25">
      <c r="A726" s="40"/>
      <c r="E726" s="40"/>
      <c r="F726" s="40"/>
      <c r="G726" s="40"/>
      <c r="I726" s="40"/>
    </row>
    <row r="727" spans="1:9" x14ac:dyDescent="0.25">
      <c r="A727" s="40"/>
      <c r="E727" s="40"/>
      <c r="F727" s="40"/>
      <c r="G727" s="40"/>
      <c r="I727" s="40"/>
    </row>
    <row r="728" spans="1:9" x14ac:dyDescent="0.25">
      <c r="A728" s="40"/>
      <c r="E728" s="40"/>
      <c r="F728" s="40"/>
      <c r="G728" s="40"/>
      <c r="I728" s="40"/>
    </row>
    <row r="729" spans="1:9" x14ac:dyDescent="0.25">
      <c r="A729" s="40"/>
      <c r="E729" s="40"/>
      <c r="F729" s="40"/>
      <c r="G729" s="40"/>
      <c r="I729" s="40"/>
    </row>
    <row r="730" spans="1:9" x14ac:dyDescent="0.25">
      <c r="A730" s="40"/>
      <c r="E730" s="40"/>
      <c r="F730" s="40"/>
      <c r="G730" s="40"/>
      <c r="I730" s="40"/>
    </row>
    <row r="731" spans="1:9" x14ac:dyDescent="0.25">
      <c r="A731" s="40"/>
      <c r="E731" s="40"/>
      <c r="F731" s="40"/>
      <c r="G731" s="40"/>
      <c r="I731" s="40"/>
    </row>
    <row r="732" spans="1:9" x14ac:dyDescent="0.25">
      <c r="A732" s="40"/>
      <c r="E732" s="40"/>
      <c r="F732" s="40"/>
      <c r="G732" s="40"/>
      <c r="I732" s="40"/>
    </row>
    <row r="733" spans="1:9" x14ac:dyDescent="0.25">
      <c r="A733" s="40"/>
      <c r="E733" s="40"/>
      <c r="F733" s="40"/>
      <c r="G733" s="40"/>
      <c r="I733" s="40"/>
    </row>
    <row r="734" spans="1:9" x14ac:dyDescent="0.25">
      <c r="A734" s="40"/>
      <c r="E734" s="40"/>
      <c r="F734" s="40"/>
      <c r="G734" s="40"/>
      <c r="I734" s="40"/>
    </row>
    <row r="735" spans="1:9" x14ac:dyDescent="0.25">
      <c r="A735" s="40"/>
      <c r="E735" s="40"/>
      <c r="F735" s="40"/>
      <c r="G735" s="40"/>
      <c r="I735" s="40"/>
    </row>
    <row r="736" spans="1:9" x14ac:dyDescent="0.25">
      <c r="A736" s="40"/>
      <c r="E736" s="40"/>
      <c r="F736" s="40"/>
      <c r="G736" s="40"/>
      <c r="I736" s="40"/>
    </row>
    <row r="737" spans="1:9" x14ac:dyDescent="0.25">
      <c r="A737" s="40"/>
      <c r="E737" s="40"/>
      <c r="F737" s="40"/>
      <c r="G737" s="40"/>
      <c r="I737" s="40"/>
    </row>
    <row r="738" spans="1:9" x14ac:dyDescent="0.25">
      <c r="A738" s="40"/>
      <c r="E738" s="40"/>
      <c r="F738" s="40"/>
      <c r="G738" s="40"/>
      <c r="I738" s="40"/>
    </row>
    <row r="739" spans="1:9" x14ac:dyDescent="0.25">
      <c r="A739" s="40"/>
      <c r="E739" s="40"/>
      <c r="F739" s="40"/>
      <c r="G739" s="40"/>
      <c r="I739" s="40"/>
    </row>
    <row r="740" spans="1:9" x14ac:dyDescent="0.25">
      <c r="A740" s="40"/>
      <c r="E740" s="40"/>
      <c r="F740" s="40"/>
      <c r="G740" s="40"/>
      <c r="I740" s="40"/>
    </row>
    <row r="741" spans="1:9" x14ac:dyDescent="0.25">
      <c r="A741" s="40"/>
      <c r="E741" s="40"/>
      <c r="F741" s="40"/>
      <c r="G741" s="40"/>
      <c r="I741" s="40"/>
    </row>
    <row r="742" spans="1:9" x14ac:dyDescent="0.25">
      <c r="A742" s="40"/>
      <c r="E742" s="40"/>
      <c r="F742" s="40"/>
      <c r="G742" s="40"/>
      <c r="I742" s="40"/>
    </row>
    <row r="743" spans="1:9" x14ac:dyDescent="0.25">
      <c r="A743" s="40"/>
      <c r="E743" s="40"/>
      <c r="F743" s="40"/>
      <c r="G743" s="40"/>
      <c r="I743" s="40"/>
    </row>
    <row r="744" spans="1:9" x14ac:dyDescent="0.25">
      <c r="A744" s="40"/>
      <c r="E744" s="40"/>
      <c r="F744" s="40"/>
      <c r="G744" s="40"/>
      <c r="I744" s="40"/>
    </row>
    <row r="745" spans="1:9" x14ac:dyDescent="0.25">
      <c r="A745" s="40"/>
      <c r="E745" s="40"/>
      <c r="F745" s="40"/>
      <c r="G745" s="40"/>
      <c r="I745" s="40"/>
    </row>
    <row r="746" spans="1:9" x14ac:dyDescent="0.25">
      <c r="A746" s="40"/>
      <c r="E746" s="40"/>
      <c r="F746" s="40"/>
      <c r="G746" s="40"/>
      <c r="I746" s="40"/>
    </row>
    <row r="747" spans="1:9" x14ac:dyDescent="0.25">
      <c r="A747" s="40"/>
      <c r="E747" s="40"/>
      <c r="F747" s="40"/>
      <c r="G747" s="40"/>
      <c r="I747" s="40"/>
    </row>
    <row r="748" spans="1:9" x14ac:dyDescent="0.25">
      <c r="A748" s="40"/>
      <c r="E748" s="40"/>
      <c r="F748" s="40"/>
      <c r="G748" s="40"/>
      <c r="I748" s="40"/>
    </row>
    <row r="749" spans="1:9" x14ac:dyDescent="0.25">
      <c r="A749" s="40"/>
      <c r="E749" s="40"/>
      <c r="F749" s="40"/>
      <c r="G749" s="40"/>
      <c r="I749" s="40"/>
    </row>
    <row r="750" spans="1:9" x14ac:dyDescent="0.25">
      <c r="A750" s="40"/>
      <c r="E750" s="40"/>
      <c r="F750" s="40"/>
      <c r="G750" s="40"/>
      <c r="I750" s="40"/>
    </row>
    <row r="751" spans="1:9" x14ac:dyDescent="0.25">
      <c r="A751" s="40"/>
      <c r="E751" s="40"/>
      <c r="F751" s="40"/>
      <c r="G751" s="40"/>
      <c r="I751" s="40"/>
    </row>
    <row r="752" spans="1:9" x14ac:dyDescent="0.25">
      <c r="A752" s="40"/>
      <c r="E752" s="40"/>
      <c r="F752" s="40"/>
      <c r="G752" s="40"/>
      <c r="I752" s="40"/>
    </row>
    <row r="753" spans="1:9" x14ac:dyDescent="0.25">
      <c r="A753" s="40"/>
      <c r="E753" s="40"/>
      <c r="F753" s="40"/>
      <c r="G753" s="40"/>
      <c r="I753" s="40"/>
    </row>
    <row r="754" spans="1:9" x14ac:dyDescent="0.25">
      <c r="A754" s="40"/>
      <c r="E754" s="40"/>
      <c r="F754" s="40"/>
      <c r="G754" s="40"/>
      <c r="I754" s="40"/>
    </row>
    <row r="755" spans="1:9" x14ac:dyDescent="0.25">
      <c r="A755" s="40"/>
      <c r="E755" s="40"/>
      <c r="F755" s="40"/>
      <c r="G755" s="40"/>
      <c r="I755" s="40"/>
    </row>
    <row r="756" spans="1:9" x14ac:dyDescent="0.25">
      <c r="A756" s="40"/>
      <c r="E756" s="40"/>
      <c r="F756" s="40"/>
      <c r="G756" s="40"/>
      <c r="I756" s="40"/>
    </row>
    <row r="757" spans="1:9" x14ac:dyDescent="0.25">
      <c r="A757" s="40"/>
      <c r="E757" s="40"/>
      <c r="F757" s="40"/>
      <c r="G757" s="40"/>
      <c r="I757" s="40"/>
    </row>
    <row r="758" spans="1:9" x14ac:dyDescent="0.25">
      <c r="A758" s="40"/>
      <c r="E758" s="40"/>
      <c r="F758" s="40"/>
      <c r="G758" s="40"/>
      <c r="I758" s="40"/>
    </row>
    <row r="759" spans="1:9" x14ac:dyDescent="0.25">
      <c r="A759" s="40"/>
      <c r="E759" s="40"/>
      <c r="F759" s="40"/>
      <c r="G759" s="40"/>
      <c r="I759" s="40"/>
    </row>
    <row r="760" spans="1:9" x14ac:dyDescent="0.25">
      <c r="A760" s="40"/>
      <c r="E760" s="40"/>
      <c r="F760" s="40"/>
      <c r="G760" s="40"/>
      <c r="I760" s="40"/>
    </row>
    <row r="761" spans="1:9" x14ac:dyDescent="0.25">
      <c r="A761" s="40"/>
      <c r="E761" s="40"/>
      <c r="F761" s="40"/>
      <c r="G761" s="40"/>
      <c r="I761" s="40"/>
    </row>
    <row r="762" spans="1:9" x14ac:dyDescent="0.25">
      <c r="A762" s="40"/>
      <c r="E762" s="40"/>
      <c r="F762" s="40"/>
      <c r="G762" s="40"/>
      <c r="I762" s="40"/>
    </row>
  </sheetData>
  <mergeCells count="2">
    <mergeCell ref="A1:J1"/>
    <mergeCell ref="H247:J247"/>
  </mergeCells>
  <pageMargins left="0.51181102362204722" right="0.11811023622047245" top="0.15748031496062992"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opLeftCell="A121" workbookViewId="0">
      <selection activeCell="A7" sqref="A7:XFD7"/>
    </sheetView>
  </sheetViews>
  <sheetFormatPr defaultRowHeight="15" x14ac:dyDescent="0.25"/>
  <cols>
    <col min="1" max="1" width="59.140625" customWidth="1"/>
    <col min="2" max="4" width="0" hidden="1" customWidth="1"/>
    <col min="5" max="5" width="5" customWidth="1"/>
    <col min="6" max="7" width="5.140625" customWidth="1"/>
    <col min="8" max="8" width="14.140625" customWidth="1"/>
    <col min="9" max="9" width="4.7109375" customWidth="1"/>
    <col min="10" max="10" width="17.140625" style="130" customWidth="1"/>
  </cols>
  <sheetData>
    <row r="1" spans="1:10" ht="33.75" customHeight="1" x14ac:dyDescent="0.25">
      <c r="A1" s="158" t="s">
        <v>398</v>
      </c>
      <c r="B1" s="158"/>
      <c r="C1" s="158"/>
      <c r="D1" s="158"/>
      <c r="E1" s="158"/>
      <c r="F1" s="158"/>
      <c r="G1" s="158"/>
      <c r="H1" s="158"/>
      <c r="I1" s="158"/>
      <c r="J1" s="158"/>
    </row>
    <row r="2" spans="1:10" x14ac:dyDescent="0.25">
      <c r="A2" s="42"/>
      <c r="B2" s="43"/>
      <c r="C2" s="43"/>
      <c r="D2" s="43"/>
      <c r="E2" s="44"/>
      <c r="F2" s="44"/>
      <c r="G2" s="44"/>
      <c r="H2" s="42"/>
      <c r="I2" s="44"/>
      <c r="J2" s="47"/>
    </row>
    <row r="3" spans="1:10" ht="19.5" customHeight="1" x14ac:dyDescent="0.25">
      <c r="A3" s="49" t="s">
        <v>114</v>
      </c>
      <c r="B3" s="50"/>
      <c r="C3" s="50"/>
      <c r="D3" s="50"/>
      <c r="E3" s="50" t="s">
        <v>115</v>
      </c>
      <c r="F3" s="51" t="s">
        <v>116</v>
      </c>
      <c r="G3" s="51" t="s">
        <v>117</v>
      </c>
      <c r="H3" s="52" t="s">
        <v>118</v>
      </c>
      <c r="I3" s="51" t="s">
        <v>119</v>
      </c>
      <c r="J3" s="1" t="s">
        <v>394</v>
      </c>
    </row>
    <row r="4" spans="1:10" s="40" customFormat="1" ht="28.5" x14ac:dyDescent="0.25">
      <c r="A4" s="53" t="s">
        <v>219</v>
      </c>
      <c r="B4" s="83"/>
      <c r="C4" s="83"/>
      <c r="D4" s="83"/>
      <c r="E4" s="145">
        <v>852</v>
      </c>
      <c r="F4" s="18"/>
      <c r="G4" s="18"/>
      <c r="H4" s="105" t="s">
        <v>121</v>
      </c>
      <c r="I4" s="55"/>
      <c r="J4" s="60">
        <f>J5+J97+J113</f>
        <v>214231058.80000001</v>
      </c>
    </row>
    <row r="5" spans="1:10" s="61" customFormat="1" x14ac:dyDescent="0.25">
      <c r="A5" s="75" t="s">
        <v>185</v>
      </c>
      <c r="B5" s="58"/>
      <c r="C5" s="58"/>
      <c r="D5" s="58"/>
      <c r="E5" s="132">
        <v>852</v>
      </c>
      <c r="F5" s="59" t="s">
        <v>186</v>
      </c>
      <c r="G5" s="59"/>
      <c r="H5" s="106" t="s">
        <v>121</v>
      </c>
      <c r="I5" s="59"/>
      <c r="J5" s="60">
        <f>J6+J22+J56+J69+J75</f>
        <v>202413948.60000002</v>
      </c>
    </row>
    <row r="6" spans="1:10" s="64" customFormat="1" x14ac:dyDescent="0.25">
      <c r="A6" s="56" t="s">
        <v>11</v>
      </c>
      <c r="B6" s="62"/>
      <c r="C6" s="62"/>
      <c r="D6" s="62"/>
      <c r="E6" s="132">
        <v>852</v>
      </c>
      <c r="F6" s="63" t="s">
        <v>186</v>
      </c>
      <c r="G6" s="63" t="s">
        <v>123</v>
      </c>
      <c r="H6" s="106" t="s">
        <v>121</v>
      </c>
      <c r="I6" s="63"/>
      <c r="J6" s="10">
        <f>J7+J10+J13+J16+J19</f>
        <v>45653897</v>
      </c>
    </row>
    <row r="7" spans="1:10" s="64" customFormat="1" ht="181.5" customHeight="1" x14ac:dyDescent="0.25">
      <c r="A7" s="65" t="s">
        <v>220</v>
      </c>
      <c r="B7" s="62"/>
      <c r="C7" s="62"/>
      <c r="D7" s="62"/>
      <c r="E7" s="132">
        <v>852</v>
      </c>
      <c r="F7" s="55" t="s">
        <v>186</v>
      </c>
      <c r="G7" s="55" t="s">
        <v>123</v>
      </c>
      <c r="H7" s="106" t="s">
        <v>328</v>
      </c>
      <c r="I7" s="55"/>
      <c r="J7" s="11">
        <f t="shared" ref="J7:J8" si="0">J8</f>
        <v>34340515</v>
      </c>
    </row>
    <row r="8" spans="1:10" s="64" customFormat="1" ht="30" x14ac:dyDescent="0.25">
      <c r="A8" s="65" t="s">
        <v>152</v>
      </c>
      <c r="B8" s="62"/>
      <c r="C8" s="62"/>
      <c r="D8" s="62"/>
      <c r="E8" s="132">
        <v>852</v>
      </c>
      <c r="F8" s="55" t="s">
        <v>186</v>
      </c>
      <c r="G8" s="55" t="s">
        <v>123</v>
      </c>
      <c r="H8" s="106" t="s">
        <v>328</v>
      </c>
      <c r="I8" s="55" t="s">
        <v>188</v>
      </c>
      <c r="J8" s="11">
        <f t="shared" si="0"/>
        <v>34340515</v>
      </c>
    </row>
    <row r="9" spans="1:10" s="64" customFormat="1" x14ac:dyDescent="0.25">
      <c r="A9" s="65" t="s">
        <v>153</v>
      </c>
      <c r="B9" s="7"/>
      <c r="C9" s="7"/>
      <c r="D9" s="7"/>
      <c r="E9" s="132">
        <v>852</v>
      </c>
      <c r="F9" s="55" t="s">
        <v>186</v>
      </c>
      <c r="G9" s="55" t="s">
        <v>123</v>
      </c>
      <c r="H9" s="106" t="s">
        <v>328</v>
      </c>
      <c r="I9" s="55" t="s">
        <v>189</v>
      </c>
      <c r="J9" s="11">
        <v>34340515</v>
      </c>
    </row>
    <row r="10" spans="1:10" s="41" customFormat="1" x14ac:dyDescent="0.25">
      <c r="A10" s="65" t="s">
        <v>221</v>
      </c>
      <c r="B10" s="7"/>
      <c r="C10" s="7"/>
      <c r="D10" s="2"/>
      <c r="E10" s="132">
        <v>852</v>
      </c>
      <c r="F10" s="18" t="s">
        <v>186</v>
      </c>
      <c r="G10" s="18" t="s">
        <v>123</v>
      </c>
      <c r="H10" s="106" t="s">
        <v>329</v>
      </c>
      <c r="I10" s="18"/>
      <c r="J10" s="11">
        <f t="shared" ref="J10:J11" si="1">J11</f>
        <v>10446200</v>
      </c>
    </row>
    <row r="11" spans="1:10" s="41" customFormat="1" ht="30" x14ac:dyDescent="0.25">
      <c r="A11" s="65" t="s">
        <v>152</v>
      </c>
      <c r="B11" s="7"/>
      <c r="C11" s="7"/>
      <c r="D11" s="7"/>
      <c r="E11" s="132">
        <v>852</v>
      </c>
      <c r="F11" s="18" t="s">
        <v>186</v>
      </c>
      <c r="G11" s="18" t="s">
        <v>123</v>
      </c>
      <c r="H11" s="106" t="s">
        <v>329</v>
      </c>
      <c r="I11" s="18" t="s">
        <v>188</v>
      </c>
      <c r="J11" s="11">
        <f t="shared" si="1"/>
        <v>10446200</v>
      </c>
    </row>
    <row r="12" spans="1:10" s="41" customFormat="1" x14ac:dyDescent="0.25">
      <c r="A12" s="65" t="s">
        <v>153</v>
      </c>
      <c r="B12" s="7"/>
      <c r="C12" s="7"/>
      <c r="D12" s="7"/>
      <c r="E12" s="132">
        <v>852</v>
      </c>
      <c r="F12" s="18" t="s">
        <v>186</v>
      </c>
      <c r="G12" s="18" t="s">
        <v>123</v>
      </c>
      <c r="H12" s="106" t="s">
        <v>329</v>
      </c>
      <c r="I12" s="55" t="s">
        <v>189</v>
      </c>
      <c r="J12" s="11">
        <v>10446200</v>
      </c>
    </row>
    <row r="13" spans="1:10" s="64" customFormat="1" x14ac:dyDescent="0.25">
      <c r="A13" s="65" t="s">
        <v>190</v>
      </c>
      <c r="B13" s="62"/>
      <c r="C13" s="62"/>
      <c r="D13" s="62"/>
      <c r="E13" s="132">
        <v>852</v>
      </c>
      <c r="F13" s="55" t="s">
        <v>186</v>
      </c>
      <c r="G13" s="55" t="s">
        <v>123</v>
      </c>
      <c r="H13" s="106" t="s">
        <v>330</v>
      </c>
      <c r="I13" s="55"/>
      <c r="J13" s="11">
        <f t="shared" ref="J13:J14" si="2">J14</f>
        <v>324182</v>
      </c>
    </row>
    <row r="14" spans="1:10" s="64" customFormat="1" ht="30" x14ac:dyDescent="0.25">
      <c r="A14" s="65" t="s">
        <v>152</v>
      </c>
      <c r="B14" s="62"/>
      <c r="C14" s="62"/>
      <c r="D14" s="62"/>
      <c r="E14" s="132">
        <v>852</v>
      </c>
      <c r="F14" s="55" t="s">
        <v>186</v>
      </c>
      <c r="G14" s="55" t="s">
        <v>123</v>
      </c>
      <c r="H14" s="106" t="s">
        <v>330</v>
      </c>
      <c r="I14" s="55" t="s">
        <v>188</v>
      </c>
      <c r="J14" s="11">
        <f t="shared" si="2"/>
        <v>324182</v>
      </c>
    </row>
    <row r="15" spans="1:10" s="64" customFormat="1" x14ac:dyDescent="0.25">
      <c r="A15" s="65" t="s">
        <v>153</v>
      </c>
      <c r="B15" s="7"/>
      <c r="C15" s="7"/>
      <c r="D15" s="7"/>
      <c r="E15" s="132">
        <v>852</v>
      </c>
      <c r="F15" s="55" t="s">
        <v>186</v>
      </c>
      <c r="G15" s="55" t="s">
        <v>123</v>
      </c>
      <c r="H15" s="106" t="s">
        <v>330</v>
      </c>
      <c r="I15" s="55" t="s">
        <v>189</v>
      </c>
      <c r="J15" s="11">
        <v>324182</v>
      </c>
    </row>
    <row r="16" spans="1:10" s="40" customFormat="1" ht="30" x14ac:dyDescent="0.25">
      <c r="A16" s="65" t="s">
        <v>222</v>
      </c>
      <c r="B16" s="7"/>
      <c r="C16" s="7"/>
      <c r="D16" s="7"/>
      <c r="E16" s="132">
        <v>852</v>
      </c>
      <c r="F16" s="18" t="s">
        <v>186</v>
      </c>
      <c r="G16" s="55" t="s">
        <v>123</v>
      </c>
      <c r="H16" s="106" t="s">
        <v>331</v>
      </c>
      <c r="I16" s="55"/>
      <c r="J16" s="11">
        <f t="shared" ref="J16:J17" si="3">J17</f>
        <v>83400</v>
      </c>
    </row>
    <row r="17" spans="1:10" s="40" customFormat="1" ht="30" x14ac:dyDescent="0.25">
      <c r="A17" s="65" t="s">
        <v>152</v>
      </c>
      <c r="B17" s="7"/>
      <c r="C17" s="7"/>
      <c r="D17" s="7"/>
      <c r="E17" s="132">
        <v>852</v>
      </c>
      <c r="F17" s="55" t="s">
        <v>186</v>
      </c>
      <c r="G17" s="55" t="s">
        <v>123</v>
      </c>
      <c r="H17" s="106" t="s">
        <v>331</v>
      </c>
      <c r="I17" s="55" t="s">
        <v>188</v>
      </c>
      <c r="J17" s="11">
        <f t="shared" si="3"/>
        <v>83400</v>
      </c>
    </row>
    <row r="18" spans="1:10" s="40" customFormat="1" x14ac:dyDescent="0.25">
      <c r="A18" s="65" t="s">
        <v>153</v>
      </c>
      <c r="B18" s="7"/>
      <c r="C18" s="7"/>
      <c r="D18" s="7"/>
      <c r="E18" s="132">
        <v>852</v>
      </c>
      <c r="F18" s="55" t="s">
        <v>186</v>
      </c>
      <c r="G18" s="55" t="s">
        <v>123</v>
      </c>
      <c r="H18" s="106" t="s">
        <v>331</v>
      </c>
      <c r="I18" s="55" t="s">
        <v>189</v>
      </c>
      <c r="J18" s="11">
        <v>83400</v>
      </c>
    </row>
    <row r="19" spans="1:10" s="64" customFormat="1" ht="90" x14ac:dyDescent="0.25">
      <c r="A19" s="65" t="s">
        <v>191</v>
      </c>
      <c r="B19" s="62"/>
      <c r="C19" s="62"/>
      <c r="D19" s="62"/>
      <c r="E19" s="132">
        <v>852</v>
      </c>
      <c r="F19" s="55" t="s">
        <v>186</v>
      </c>
      <c r="G19" s="55" t="s">
        <v>123</v>
      </c>
      <c r="H19" s="106" t="s">
        <v>332</v>
      </c>
      <c r="I19" s="55"/>
      <c r="J19" s="11">
        <f t="shared" ref="J19:J20" si="4">J20</f>
        <v>459600</v>
      </c>
    </row>
    <row r="20" spans="1:10" s="64" customFormat="1" ht="30" x14ac:dyDescent="0.25">
      <c r="A20" s="65" t="s">
        <v>152</v>
      </c>
      <c r="B20" s="62"/>
      <c r="C20" s="62"/>
      <c r="D20" s="62"/>
      <c r="E20" s="132">
        <v>852</v>
      </c>
      <c r="F20" s="55" t="s">
        <v>186</v>
      </c>
      <c r="G20" s="55" t="s">
        <v>123</v>
      </c>
      <c r="H20" s="106" t="s">
        <v>332</v>
      </c>
      <c r="I20" s="55" t="s">
        <v>188</v>
      </c>
      <c r="J20" s="11">
        <f t="shared" si="4"/>
        <v>459600</v>
      </c>
    </row>
    <row r="21" spans="1:10" s="64" customFormat="1" x14ac:dyDescent="0.25">
      <c r="A21" s="65" t="s">
        <v>153</v>
      </c>
      <c r="B21" s="7"/>
      <c r="C21" s="7"/>
      <c r="D21" s="7"/>
      <c r="E21" s="132">
        <v>852</v>
      </c>
      <c r="F21" s="55" t="s">
        <v>186</v>
      </c>
      <c r="G21" s="55" t="s">
        <v>123</v>
      </c>
      <c r="H21" s="106" t="s">
        <v>332</v>
      </c>
      <c r="I21" s="55" t="s">
        <v>189</v>
      </c>
      <c r="J21" s="11">
        <v>459600</v>
      </c>
    </row>
    <row r="22" spans="1:10" s="64" customFormat="1" x14ac:dyDescent="0.25">
      <c r="A22" s="56" t="s">
        <v>12</v>
      </c>
      <c r="B22" s="62"/>
      <c r="C22" s="62"/>
      <c r="D22" s="62"/>
      <c r="E22" s="132">
        <v>852</v>
      </c>
      <c r="F22" s="63" t="s">
        <v>186</v>
      </c>
      <c r="G22" s="63" t="s">
        <v>155</v>
      </c>
      <c r="H22" s="106" t="s">
        <v>121</v>
      </c>
      <c r="I22" s="63"/>
      <c r="J22" s="10">
        <f>J23+J26+J29+J32+J35+J38+J41+J44+J47+J50+J53</f>
        <v>126531824</v>
      </c>
    </row>
    <row r="23" spans="1:10" s="40" customFormat="1" ht="60" x14ac:dyDescent="0.25">
      <c r="A23" s="74" t="s">
        <v>389</v>
      </c>
      <c r="B23" s="7"/>
      <c r="C23" s="7"/>
      <c r="D23" s="7"/>
      <c r="E23" s="132" t="s">
        <v>333</v>
      </c>
      <c r="F23" s="55" t="s">
        <v>186</v>
      </c>
      <c r="G23" s="55" t="s">
        <v>155</v>
      </c>
      <c r="H23" s="106" t="s">
        <v>390</v>
      </c>
      <c r="I23" s="55"/>
      <c r="J23" s="11">
        <f t="shared" ref="J23:J24" si="5">J24</f>
        <v>1058908.79</v>
      </c>
    </row>
    <row r="24" spans="1:10" s="40" customFormat="1" ht="30" x14ac:dyDescent="0.25">
      <c r="A24" s="65" t="s">
        <v>152</v>
      </c>
      <c r="B24" s="7"/>
      <c r="C24" s="7"/>
      <c r="D24" s="7"/>
      <c r="E24" s="132" t="s">
        <v>333</v>
      </c>
      <c r="F24" s="55" t="s">
        <v>186</v>
      </c>
      <c r="G24" s="55" t="s">
        <v>155</v>
      </c>
      <c r="H24" s="106" t="s">
        <v>390</v>
      </c>
      <c r="I24" s="55" t="s">
        <v>188</v>
      </c>
      <c r="J24" s="11">
        <f t="shared" si="5"/>
        <v>1058908.79</v>
      </c>
    </row>
    <row r="25" spans="1:10" s="40" customFormat="1" x14ac:dyDescent="0.25">
      <c r="A25" s="65" t="s">
        <v>153</v>
      </c>
      <c r="B25" s="7"/>
      <c r="C25" s="7"/>
      <c r="D25" s="7"/>
      <c r="E25" s="132" t="s">
        <v>333</v>
      </c>
      <c r="F25" s="55" t="s">
        <v>186</v>
      </c>
      <c r="G25" s="55" t="s">
        <v>155</v>
      </c>
      <c r="H25" s="106" t="s">
        <v>390</v>
      </c>
      <c r="I25" s="55" t="s">
        <v>189</v>
      </c>
      <c r="J25" s="11">
        <v>1058908.79</v>
      </c>
    </row>
    <row r="26" spans="1:10" s="40" customFormat="1" ht="75" x14ac:dyDescent="0.25">
      <c r="A26" s="65" t="s">
        <v>223</v>
      </c>
      <c r="B26" s="62"/>
      <c r="C26" s="62"/>
      <c r="D26" s="62"/>
      <c r="E26" s="132">
        <v>852</v>
      </c>
      <c r="F26" s="55" t="s">
        <v>186</v>
      </c>
      <c r="G26" s="55" t="s">
        <v>155</v>
      </c>
      <c r="H26" s="106" t="s">
        <v>334</v>
      </c>
      <c r="I26" s="55"/>
      <c r="J26" s="11">
        <f t="shared" ref="J26:J27" si="6">J27</f>
        <v>86339574</v>
      </c>
    </row>
    <row r="27" spans="1:10" s="40" customFormat="1" ht="30" x14ac:dyDescent="0.25">
      <c r="A27" s="65" t="s">
        <v>152</v>
      </c>
      <c r="B27" s="62"/>
      <c r="C27" s="62"/>
      <c r="D27" s="62"/>
      <c r="E27" s="132">
        <v>852</v>
      </c>
      <c r="F27" s="55" t="s">
        <v>186</v>
      </c>
      <c r="G27" s="55" t="s">
        <v>155</v>
      </c>
      <c r="H27" s="106" t="s">
        <v>334</v>
      </c>
      <c r="I27" s="55" t="s">
        <v>188</v>
      </c>
      <c r="J27" s="11">
        <f t="shared" si="6"/>
        <v>86339574</v>
      </c>
    </row>
    <row r="28" spans="1:10" s="40" customFormat="1" x14ac:dyDescent="0.25">
      <c r="A28" s="65" t="s">
        <v>153</v>
      </c>
      <c r="B28" s="7"/>
      <c r="C28" s="7"/>
      <c r="D28" s="7"/>
      <c r="E28" s="132">
        <v>852</v>
      </c>
      <c r="F28" s="55" t="s">
        <v>186</v>
      </c>
      <c r="G28" s="55" t="s">
        <v>155</v>
      </c>
      <c r="H28" s="106" t="s">
        <v>334</v>
      </c>
      <c r="I28" s="55" t="s">
        <v>189</v>
      </c>
      <c r="J28" s="11">
        <v>86339574</v>
      </c>
    </row>
    <row r="29" spans="1:10" s="40" customFormat="1" x14ac:dyDescent="0.25">
      <c r="A29" s="65" t="s">
        <v>224</v>
      </c>
      <c r="B29" s="7"/>
      <c r="C29" s="7"/>
      <c r="D29" s="7"/>
      <c r="E29" s="132">
        <v>852</v>
      </c>
      <c r="F29" s="55" t="s">
        <v>186</v>
      </c>
      <c r="G29" s="55" t="s">
        <v>155</v>
      </c>
      <c r="H29" s="106" t="s">
        <v>335</v>
      </c>
      <c r="I29" s="55"/>
      <c r="J29" s="11">
        <f t="shared" ref="J29:J30" si="7">J30</f>
        <v>22585590</v>
      </c>
    </row>
    <row r="30" spans="1:10" s="40" customFormat="1" ht="30" x14ac:dyDescent="0.25">
      <c r="A30" s="65" t="s">
        <v>152</v>
      </c>
      <c r="B30" s="7"/>
      <c r="C30" s="7"/>
      <c r="D30" s="7"/>
      <c r="E30" s="132">
        <v>852</v>
      </c>
      <c r="F30" s="55" t="s">
        <v>186</v>
      </c>
      <c r="G30" s="18" t="s">
        <v>155</v>
      </c>
      <c r="H30" s="106" t="s">
        <v>335</v>
      </c>
      <c r="I30" s="55" t="s">
        <v>188</v>
      </c>
      <c r="J30" s="11">
        <f t="shared" si="7"/>
        <v>22585590</v>
      </c>
    </row>
    <row r="31" spans="1:10" s="40" customFormat="1" x14ac:dyDescent="0.25">
      <c r="A31" s="65" t="s">
        <v>153</v>
      </c>
      <c r="B31" s="7"/>
      <c r="C31" s="7"/>
      <c r="D31" s="7"/>
      <c r="E31" s="132">
        <v>852</v>
      </c>
      <c r="F31" s="55" t="s">
        <v>186</v>
      </c>
      <c r="G31" s="18" t="s">
        <v>155</v>
      </c>
      <c r="H31" s="106" t="s">
        <v>335</v>
      </c>
      <c r="I31" s="55" t="s">
        <v>189</v>
      </c>
      <c r="J31" s="11">
        <v>22585590</v>
      </c>
    </row>
    <row r="32" spans="1:10" s="40" customFormat="1" x14ac:dyDescent="0.25">
      <c r="A32" s="65" t="s">
        <v>190</v>
      </c>
      <c r="B32" s="7"/>
      <c r="C32" s="7"/>
      <c r="D32" s="7"/>
      <c r="E32" s="132">
        <v>852</v>
      </c>
      <c r="F32" s="55" t="s">
        <v>186</v>
      </c>
      <c r="G32" s="18" t="s">
        <v>155</v>
      </c>
      <c r="H32" s="106" t="s">
        <v>330</v>
      </c>
      <c r="I32" s="55"/>
      <c r="J32" s="11">
        <f t="shared" ref="J32:J33" si="8">J33</f>
        <v>408748</v>
      </c>
    </row>
    <row r="33" spans="1:10" s="40" customFormat="1" ht="30" x14ac:dyDescent="0.25">
      <c r="A33" s="65" t="s">
        <v>152</v>
      </c>
      <c r="B33" s="7"/>
      <c r="C33" s="7"/>
      <c r="D33" s="7"/>
      <c r="E33" s="132">
        <v>852</v>
      </c>
      <c r="F33" s="55" t="s">
        <v>186</v>
      </c>
      <c r="G33" s="18" t="s">
        <v>155</v>
      </c>
      <c r="H33" s="106" t="s">
        <v>330</v>
      </c>
      <c r="I33" s="55" t="s">
        <v>188</v>
      </c>
      <c r="J33" s="11">
        <f t="shared" si="8"/>
        <v>408748</v>
      </c>
    </row>
    <row r="34" spans="1:10" s="40" customFormat="1" x14ac:dyDescent="0.25">
      <c r="A34" s="65" t="s">
        <v>153</v>
      </c>
      <c r="B34" s="7"/>
      <c r="C34" s="7"/>
      <c r="D34" s="7"/>
      <c r="E34" s="132">
        <v>852</v>
      </c>
      <c r="F34" s="55" t="s">
        <v>186</v>
      </c>
      <c r="G34" s="18" t="s">
        <v>155</v>
      </c>
      <c r="H34" s="106" t="s">
        <v>330</v>
      </c>
      <c r="I34" s="55" t="s">
        <v>189</v>
      </c>
      <c r="J34" s="11">
        <v>408748</v>
      </c>
    </row>
    <row r="35" spans="1:10" s="64" customFormat="1" ht="30" x14ac:dyDescent="0.25">
      <c r="A35" s="65" t="s">
        <v>222</v>
      </c>
      <c r="B35" s="7"/>
      <c r="C35" s="7"/>
      <c r="D35" s="7"/>
      <c r="E35" s="132">
        <v>852</v>
      </c>
      <c r="F35" s="18" t="s">
        <v>186</v>
      </c>
      <c r="G35" s="18" t="s">
        <v>155</v>
      </c>
      <c r="H35" s="106" t="s">
        <v>331</v>
      </c>
      <c r="I35" s="55"/>
      <c r="J35" s="11">
        <f t="shared" ref="J35:J36" si="9">J36</f>
        <v>814944.78</v>
      </c>
    </row>
    <row r="36" spans="1:10" s="64" customFormat="1" ht="30" x14ac:dyDescent="0.25">
      <c r="A36" s="65" t="s">
        <v>152</v>
      </c>
      <c r="B36" s="7"/>
      <c r="C36" s="7"/>
      <c r="D36" s="7"/>
      <c r="E36" s="132">
        <v>852</v>
      </c>
      <c r="F36" s="55" t="s">
        <v>186</v>
      </c>
      <c r="G36" s="18" t="s">
        <v>155</v>
      </c>
      <c r="H36" s="106" t="s">
        <v>331</v>
      </c>
      <c r="I36" s="55" t="s">
        <v>188</v>
      </c>
      <c r="J36" s="11">
        <f t="shared" si="9"/>
        <v>814944.78</v>
      </c>
    </row>
    <row r="37" spans="1:10" s="64" customFormat="1" x14ac:dyDescent="0.25">
      <c r="A37" s="65" t="s">
        <v>153</v>
      </c>
      <c r="B37" s="7"/>
      <c r="C37" s="7"/>
      <c r="D37" s="7"/>
      <c r="E37" s="132">
        <v>852</v>
      </c>
      <c r="F37" s="55" t="s">
        <v>186</v>
      </c>
      <c r="G37" s="18" t="s">
        <v>155</v>
      </c>
      <c r="H37" s="106" t="s">
        <v>331</v>
      </c>
      <c r="I37" s="55" t="s">
        <v>189</v>
      </c>
      <c r="J37" s="11">
        <v>814944.78</v>
      </c>
    </row>
    <row r="38" spans="1:10" s="64" customFormat="1" ht="45" x14ac:dyDescent="0.25">
      <c r="A38" s="65" t="s">
        <v>225</v>
      </c>
      <c r="B38" s="7"/>
      <c r="C38" s="7"/>
      <c r="D38" s="7"/>
      <c r="E38" s="132">
        <v>852</v>
      </c>
      <c r="F38" s="55" t="s">
        <v>186</v>
      </c>
      <c r="G38" s="55" t="s">
        <v>155</v>
      </c>
      <c r="H38" s="106" t="s">
        <v>336</v>
      </c>
      <c r="I38" s="55"/>
      <c r="J38" s="11">
        <f t="shared" ref="J38:J39" si="10">J39</f>
        <v>4889414.55</v>
      </c>
    </row>
    <row r="39" spans="1:10" s="64" customFormat="1" ht="30" x14ac:dyDescent="0.25">
      <c r="A39" s="65" t="s">
        <v>152</v>
      </c>
      <c r="B39" s="7"/>
      <c r="C39" s="7"/>
      <c r="D39" s="7"/>
      <c r="E39" s="132">
        <v>852</v>
      </c>
      <c r="F39" s="55" t="s">
        <v>186</v>
      </c>
      <c r="G39" s="55" t="s">
        <v>155</v>
      </c>
      <c r="H39" s="106" t="s">
        <v>336</v>
      </c>
      <c r="I39" s="55" t="s">
        <v>188</v>
      </c>
      <c r="J39" s="11">
        <f t="shared" si="10"/>
        <v>4889414.55</v>
      </c>
    </row>
    <row r="40" spans="1:10" s="64" customFormat="1" x14ac:dyDescent="0.25">
      <c r="A40" s="65" t="s">
        <v>153</v>
      </c>
      <c r="B40" s="7"/>
      <c r="C40" s="7"/>
      <c r="D40" s="7"/>
      <c r="E40" s="132">
        <v>852</v>
      </c>
      <c r="F40" s="55" t="s">
        <v>186</v>
      </c>
      <c r="G40" s="55" t="s">
        <v>155</v>
      </c>
      <c r="H40" s="106" t="s">
        <v>336</v>
      </c>
      <c r="I40" s="55" t="s">
        <v>189</v>
      </c>
      <c r="J40" s="11">
        <v>4889414.55</v>
      </c>
    </row>
    <row r="41" spans="1:10" s="64" customFormat="1" ht="45" x14ac:dyDescent="0.25">
      <c r="A41" s="65" t="s">
        <v>226</v>
      </c>
      <c r="E41" s="132">
        <v>852</v>
      </c>
      <c r="F41" s="55" t="s">
        <v>186</v>
      </c>
      <c r="G41" s="18" t="s">
        <v>155</v>
      </c>
      <c r="H41" s="126" t="s">
        <v>337</v>
      </c>
      <c r="I41" s="55"/>
      <c r="J41" s="24">
        <f t="shared" ref="J41:J42" si="11">J42</f>
        <v>232439</v>
      </c>
    </row>
    <row r="42" spans="1:10" s="64" customFormat="1" ht="30" x14ac:dyDescent="0.25">
      <c r="A42" s="65" t="s">
        <v>152</v>
      </c>
      <c r="E42" s="132">
        <v>852</v>
      </c>
      <c r="F42" s="55" t="s">
        <v>186</v>
      </c>
      <c r="G42" s="18" t="s">
        <v>155</v>
      </c>
      <c r="H42" s="126" t="s">
        <v>337</v>
      </c>
      <c r="I42" s="55" t="s">
        <v>188</v>
      </c>
      <c r="J42" s="24">
        <f t="shared" si="11"/>
        <v>232439</v>
      </c>
    </row>
    <row r="43" spans="1:10" s="64" customFormat="1" x14ac:dyDescent="0.25">
      <c r="A43" s="65" t="s">
        <v>153</v>
      </c>
      <c r="E43" s="132">
        <v>852</v>
      </c>
      <c r="F43" s="55" t="s">
        <v>186</v>
      </c>
      <c r="G43" s="18" t="s">
        <v>155</v>
      </c>
      <c r="H43" s="126" t="s">
        <v>337</v>
      </c>
      <c r="I43" s="55" t="s">
        <v>189</v>
      </c>
      <c r="J43" s="24">
        <v>232439</v>
      </c>
    </row>
    <row r="44" spans="1:10" s="64" customFormat="1" ht="30" x14ac:dyDescent="0.25">
      <c r="A44" s="65" t="s">
        <v>227</v>
      </c>
      <c r="E44" s="132">
        <v>852</v>
      </c>
      <c r="F44" s="55" t="s">
        <v>186</v>
      </c>
      <c r="G44" s="18" t="s">
        <v>155</v>
      </c>
      <c r="H44" s="126" t="s">
        <v>338</v>
      </c>
      <c r="I44" s="55"/>
      <c r="J44" s="24">
        <f t="shared" ref="J44:J45" si="12">J45</f>
        <v>398724.88</v>
      </c>
    </row>
    <row r="45" spans="1:10" s="64" customFormat="1" ht="30" x14ac:dyDescent="0.25">
      <c r="A45" s="65" t="s">
        <v>152</v>
      </c>
      <c r="E45" s="132">
        <v>852</v>
      </c>
      <c r="F45" s="55" t="s">
        <v>186</v>
      </c>
      <c r="G45" s="18" t="s">
        <v>155</v>
      </c>
      <c r="H45" s="126" t="s">
        <v>338</v>
      </c>
      <c r="I45" s="55" t="s">
        <v>188</v>
      </c>
      <c r="J45" s="24">
        <f t="shared" si="12"/>
        <v>398724.88</v>
      </c>
    </row>
    <row r="46" spans="1:10" s="64" customFormat="1" x14ac:dyDescent="0.25">
      <c r="A46" s="65" t="s">
        <v>153</v>
      </c>
      <c r="E46" s="132">
        <v>852</v>
      </c>
      <c r="F46" s="55" t="s">
        <v>186</v>
      </c>
      <c r="G46" s="18" t="s">
        <v>155</v>
      </c>
      <c r="H46" s="126" t="s">
        <v>338</v>
      </c>
      <c r="I46" s="55" t="s">
        <v>189</v>
      </c>
      <c r="J46" s="24">
        <v>398724.88</v>
      </c>
    </row>
    <row r="47" spans="1:10" s="64" customFormat="1" ht="90" x14ac:dyDescent="0.25">
      <c r="A47" s="65" t="s">
        <v>191</v>
      </c>
      <c r="B47" s="62"/>
      <c r="C47" s="62"/>
      <c r="D47" s="62"/>
      <c r="E47" s="132">
        <v>852</v>
      </c>
      <c r="F47" s="55" t="s">
        <v>186</v>
      </c>
      <c r="G47" s="55" t="s">
        <v>155</v>
      </c>
      <c r="H47" s="106" t="s">
        <v>332</v>
      </c>
      <c r="I47" s="55"/>
      <c r="J47" s="11">
        <f t="shared" ref="J47:J48" si="13">J48</f>
        <v>1803600</v>
      </c>
    </row>
    <row r="48" spans="1:10" s="64" customFormat="1" ht="30" x14ac:dyDescent="0.25">
      <c r="A48" s="65" t="s">
        <v>152</v>
      </c>
      <c r="B48" s="62"/>
      <c r="C48" s="62"/>
      <c r="D48" s="62"/>
      <c r="E48" s="132">
        <v>852</v>
      </c>
      <c r="F48" s="55" t="s">
        <v>186</v>
      </c>
      <c r="G48" s="55" t="s">
        <v>155</v>
      </c>
      <c r="H48" s="106" t="s">
        <v>332</v>
      </c>
      <c r="I48" s="55" t="s">
        <v>188</v>
      </c>
      <c r="J48" s="11">
        <f t="shared" si="13"/>
        <v>1803600</v>
      </c>
    </row>
    <row r="49" spans="1:10" s="64" customFormat="1" x14ac:dyDescent="0.25">
      <c r="A49" s="65" t="s">
        <v>153</v>
      </c>
      <c r="B49" s="62"/>
      <c r="C49" s="62"/>
      <c r="D49" s="62"/>
      <c r="E49" s="132">
        <v>852</v>
      </c>
      <c r="F49" s="55" t="s">
        <v>186</v>
      </c>
      <c r="G49" s="55" t="s">
        <v>155</v>
      </c>
      <c r="H49" s="106" t="s">
        <v>332</v>
      </c>
      <c r="I49" s="55" t="s">
        <v>189</v>
      </c>
      <c r="J49" s="11">
        <v>1803600</v>
      </c>
    </row>
    <row r="50" spans="1:10" s="40" customFormat="1" ht="90" x14ac:dyDescent="0.25">
      <c r="A50" s="65" t="s">
        <v>391</v>
      </c>
      <c r="B50" s="7"/>
      <c r="C50" s="7"/>
      <c r="D50" s="7"/>
      <c r="E50" s="132">
        <v>852</v>
      </c>
      <c r="F50" s="55" t="s">
        <v>186</v>
      </c>
      <c r="G50" s="55" t="s">
        <v>155</v>
      </c>
      <c r="H50" s="106" t="s">
        <v>339</v>
      </c>
      <c r="I50" s="55"/>
      <c r="J50" s="11">
        <f t="shared" ref="J50:J51" si="14">J51</f>
        <v>7412000</v>
      </c>
    </row>
    <row r="51" spans="1:10" s="40" customFormat="1" ht="30" x14ac:dyDescent="0.25">
      <c r="A51" s="65" t="s">
        <v>152</v>
      </c>
      <c r="B51" s="7"/>
      <c r="C51" s="7"/>
      <c r="D51" s="7"/>
      <c r="E51" s="132">
        <v>852</v>
      </c>
      <c r="F51" s="55" t="s">
        <v>186</v>
      </c>
      <c r="G51" s="55" t="s">
        <v>155</v>
      </c>
      <c r="H51" s="106" t="s">
        <v>339</v>
      </c>
      <c r="I51" s="55" t="s">
        <v>188</v>
      </c>
      <c r="J51" s="11">
        <f t="shared" si="14"/>
        <v>7412000</v>
      </c>
    </row>
    <row r="52" spans="1:10" s="40" customFormat="1" x14ac:dyDescent="0.25">
      <c r="A52" s="65" t="s">
        <v>153</v>
      </c>
      <c r="B52" s="7"/>
      <c r="C52" s="7"/>
      <c r="D52" s="7"/>
      <c r="E52" s="132">
        <v>852</v>
      </c>
      <c r="F52" s="55" t="s">
        <v>186</v>
      </c>
      <c r="G52" s="55" t="s">
        <v>155</v>
      </c>
      <c r="H52" s="106" t="s">
        <v>339</v>
      </c>
      <c r="I52" s="55" t="s">
        <v>189</v>
      </c>
      <c r="J52" s="11">
        <v>7412000</v>
      </c>
    </row>
    <row r="53" spans="1:10" s="64" customFormat="1" x14ac:dyDescent="0.25">
      <c r="A53" s="65" t="s">
        <v>228</v>
      </c>
      <c r="B53" s="7"/>
      <c r="C53" s="7"/>
      <c r="D53" s="7"/>
      <c r="E53" s="132">
        <v>852</v>
      </c>
      <c r="F53" s="55" t="s">
        <v>186</v>
      </c>
      <c r="G53" s="18" t="s">
        <v>155</v>
      </c>
      <c r="H53" s="106" t="s">
        <v>340</v>
      </c>
      <c r="I53" s="55"/>
      <c r="J53" s="11">
        <f t="shared" ref="J53:J54" si="15">J54</f>
        <v>587880</v>
      </c>
    </row>
    <row r="54" spans="1:10" s="64" customFormat="1" ht="30" x14ac:dyDescent="0.25">
      <c r="A54" s="65" t="s">
        <v>152</v>
      </c>
      <c r="B54" s="7"/>
      <c r="C54" s="7"/>
      <c r="D54" s="7"/>
      <c r="E54" s="132">
        <v>852</v>
      </c>
      <c r="F54" s="55" t="s">
        <v>186</v>
      </c>
      <c r="G54" s="18" t="s">
        <v>155</v>
      </c>
      <c r="H54" s="106" t="s">
        <v>340</v>
      </c>
      <c r="I54" s="55" t="s">
        <v>188</v>
      </c>
      <c r="J54" s="11">
        <f t="shared" si="15"/>
        <v>587880</v>
      </c>
    </row>
    <row r="55" spans="1:10" s="64" customFormat="1" x14ac:dyDescent="0.25">
      <c r="A55" s="65" t="s">
        <v>153</v>
      </c>
      <c r="B55" s="7"/>
      <c r="C55" s="7"/>
      <c r="D55" s="7"/>
      <c r="E55" s="132">
        <v>852</v>
      </c>
      <c r="F55" s="55" t="s">
        <v>186</v>
      </c>
      <c r="G55" s="18" t="s">
        <v>155</v>
      </c>
      <c r="H55" s="106" t="s">
        <v>340</v>
      </c>
      <c r="I55" s="55" t="s">
        <v>189</v>
      </c>
      <c r="J55" s="11">
        <v>587880</v>
      </c>
    </row>
    <row r="56" spans="1:10" s="64" customFormat="1" x14ac:dyDescent="0.25">
      <c r="A56" s="56" t="s">
        <v>13</v>
      </c>
      <c r="B56" s="62"/>
      <c r="C56" s="62"/>
      <c r="D56" s="62"/>
      <c r="E56" s="136">
        <v>852</v>
      </c>
      <c r="F56" s="63" t="s">
        <v>186</v>
      </c>
      <c r="G56" s="17" t="s">
        <v>156</v>
      </c>
      <c r="H56" s="106" t="s">
        <v>121</v>
      </c>
      <c r="I56" s="63"/>
      <c r="J56" s="10">
        <f>J57+J60+J63+J66</f>
        <v>6935602.7999999998</v>
      </c>
    </row>
    <row r="57" spans="1:10" s="64" customFormat="1" x14ac:dyDescent="0.25">
      <c r="A57" s="65" t="s">
        <v>187</v>
      </c>
      <c r="B57" s="7"/>
      <c r="C57" s="7"/>
      <c r="D57" s="7"/>
      <c r="E57" s="132">
        <v>852</v>
      </c>
      <c r="F57" s="18" t="s">
        <v>186</v>
      </c>
      <c r="G57" s="18" t="s">
        <v>156</v>
      </c>
      <c r="H57" s="106" t="s">
        <v>341</v>
      </c>
      <c r="I57" s="55"/>
      <c r="J57" s="11">
        <f t="shared" ref="J57:J58" si="16">J58</f>
        <v>4340781</v>
      </c>
    </row>
    <row r="58" spans="1:10" s="64" customFormat="1" ht="30" x14ac:dyDescent="0.25">
      <c r="A58" s="65" t="s">
        <v>152</v>
      </c>
      <c r="B58" s="7"/>
      <c r="C58" s="7"/>
      <c r="D58" s="7"/>
      <c r="E58" s="132">
        <v>852</v>
      </c>
      <c r="F58" s="55" t="s">
        <v>186</v>
      </c>
      <c r="G58" s="18" t="s">
        <v>156</v>
      </c>
      <c r="H58" s="106" t="s">
        <v>341</v>
      </c>
      <c r="I58" s="55" t="s">
        <v>188</v>
      </c>
      <c r="J58" s="11">
        <f t="shared" si="16"/>
        <v>4340781</v>
      </c>
    </row>
    <row r="59" spans="1:10" s="40" customFormat="1" x14ac:dyDescent="0.25">
      <c r="A59" s="65" t="s">
        <v>153</v>
      </c>
      <c r="B59" s="7"/>
      <c r="C59" s="7"/>
      <c r="D59" s="7"/>
      <c r="E59" s="132">
        <v>852</v>
      </c>
      <c r="F59" s="55" t="s">
        <v>186</v>
      </c>
      <c r="G59" s="55" t="s">
        <v>156</v>
      </c>
      <c r="H59" s="106" t="s">
        <v>341</v>
      </c>
      <c r="I59" s="55" t="s">
        <v>189</v>
      </c>
      <c r="J59" s="11">
        <v>4340781</v>
      </c>
    </row>
    <row r="60" spans="1:10" s="40" customFormat="1" x14ac:dyDescent="0.25">
      <c r="A60" s="65" t="s">
        <v>190</v>
      </c>
      <c r="B60" s="7"/>
      <c r="C60" s="7"/>
      <c r="D60" s="7"/>
      <c r="E60" s="132">
        <v>852</v>
      </c>
      <c r="F60" s="55" t="s">
        <v>186</v>
      </c>
      <c r="G60" s="55" t="s">
        <v>156</v>
      </c>
      <c r="H60" s="106" t="s">
        <v>330</v>
      </c>
      <c r="I60" s="55"/>
      <c r="J60" s="11">
        <f t="shared" ref="J60:J61" si="17">J61</f>
        <v>1938021.8</v>
      </c>
    </row>
    <row r="61" spans="1:10" s="40" customFormat="1" ht="30" x14ac:dyDescent="0.25">
      <c r="A61" s="65" t="s">
        <v>152</v>
      </c>
      <c r="B61" s="7"/>
      <c r="C61" s="7"/>
      <c r="D61" s="7"/>
      <c r="E61" s="132">
        <v>852</v>
      </c>
      <c r="F61" s="55" t="s">
        <v>186</v>
      </c>
      <c r="G61" s="55" t="s">
        <v>156</v>
      </c>
      <c r="H61" s="106" t="s">
        <v>330</v>
      </c>
      <c r="I61" s="55" t="s">
        <v>188</v>
      </c>
      <c r="J61" s="11">
        <f t="shared" si="17"/>
        <v>1938021.8</v>
      </c>
    </row>
    <row r="62" spans="1:10" s="40" customFormat="1" x14ac:dyDescent="0.25">
      <c r="A62" s="76" t="s">
        <v>153</v>
      </c>
      <c r="B62" s="77"/>
      <c r="C62" s="77"/>
      <c r="D62" s="77"/>
      <c r="E62" s="140">
        <v>852</v>
      </c>
      <c r="F62" s="78" t="s">
        <v>186</v>
      </c>
      <c r="G62" s="79" t="s">
        <v>156</v>
      </c>
      <c r="H62" s="106" t="s">
        <v>330</v>
      </c>
      <c r="I62" s="78" t="s">
        <v>189</v>
      </c>
      <c r="J62" s="11">
        <v>1938021.8</v>
      </c>
    </row>
    <row r="63" spans="1:10" s="40" customFormat="1" ht="30" x14ac:dyDescent="0.25">
      <c r="A63" s="65" t="s">
        <v>222</v>
      </c>
      <c r="B63" s="7"/>
      <c r="C63" s="7"/>
      <c r="D63" s="7"/>
      <c r="E63" s="132">
        <v>852</v>
      </c>
      <c r="F63" s="18" t="s">
        <v>186</v>
      </c>
      <c r="G63" s="18" t="s">
        <v>156</v>
      </c>
      <c r="H63" s="106" t="s">
        <v>331</v>
      </c>
      <c r="I63" s="55"/>
      <c r="J63" s="11">
        <f t="shared" ref="J63:J64" si="18">J64</f>
        <v>599000</v>
      </c>
    </row>
    <row r="64" spans="1:10" s="40" customFormat="1" ht="30" x14ac:dyDescent="0.25">
      <c r="A64" s="65" t="s">
        <v>152</v>
      </c>
      <c r="B64" s="7"/>
      <c r="C64" s="7"/>
      <c r="D64" s="7"/>
      <c r="E64" s="132">
        <v>852</v>
      </c>
      <c r="F64" s="55" t="s">
        <v>186</v>
      </c>
      <c r="G64" s="18" t="s">
        <v>156</v>
      </c>
      <c r="H64" s="106" t="s">
        <v>331</v>
      </c>
      <c r="I64" s="55" t="s">
        <v>188</v>
      </c>
      <c r="J64" s="11">
        <f t="shared" si="18"/>
        <v>599000</v>
      </c>
    </row>
    <row r="65" spans="1:10" s="40" customFormat="1" x14ac:dyDescent="0.25">
      <c r="A65" s="65" t="s">
        <v>153</v>
      </c>
      <c r="B65" s="7"/>
      <c r="C65" s="7"/>
      <c r="D65" s="7"/>
      <c r="E65" s="132">
        <v>852</v>
      </c>
      <c r="F65" s="55" t="s">
        <v>186</v>
      </c>
      <c r="G65" s="18" t="s">
        <v>156</v>
      </c>
      <c r="H65" s="106" t="s">
        <v>331</v>
      </c>
      <c r="I65" s="55" t="s">
        <v>189</v>
      </c>
      <c r="J65" s="11">
        <v>599000</v>
      </c>
    </row>
    <row r="66" spans="1:10" s="40" customFormat="1" ht="90" x14ac:dyDescent="0.25">
      <c r="A66" s="118" t="s">
        <v>191</v>
      </c>
      <c r="B66" s="127"/>
      <c r="C66" s="127"/>
      <c r="D66" s="127"/>
      <c r="E66" s="151">
        <v>852</v>
      </c>
      <c r="F66" s="120" t="s">
        <v>186</v>
      </c>
      <c r="G66" s="120" t="s">
        <v>156</v>
      </c>
      <c r="H66" s="119" t="s">
        <v>332</v>
      </c>
      <c r="I66" s="120"/>
      <c r="J66" s="11">
        <f t="shared" ref="J66:J67" si="19">J67</f>
        <v>57800</v>
      </c>
    </row>
    <row r="67" spans="1:10" s="40" customFormat="1" ht="30" x14ac:dyDescent="0.25">
      <c r="A67" s="65" t="s">
        <v>152</v>
      </c>
      <c r="B67" s="62"/>
      <c r="C67" s="62"/>
      <c r="D67" s="62"/>
      <c r="E67" s="132">
        <v>852</v>
      </c>
      <c r="F67" s="55" t="s">
        <v>186</v>
      </c>
      <c r="G67" s="55" t="s">
        <v>156</v>
      </c>
      <c r="H67" s="119" t="s">
        <v>332</v>
      </c>
      <c r="I67" s="55" t="s">
        <v>188</v>
      </c>
      <c r="J67" s="11">
        <f t="shared" si="19"/>
        <v>57800</v>
      </c>
    </row>
    <row r="68" spans="1:10" s="40" customFormat="1" x14ac:dyDescent="0.25">
      <c r="A68" s="65" t="s">
        <v>153</v>
      </c>
      <c r="B68" s="62"/>
      <c r="C68" s="62"/>
      <c r="D68" s="62"/>
      <c r="E68" s="132">
        <v>852</v>
      </c>
      <c r="F68" s="55" t="s">
        <v>186</v>
      </c>
      <c r="G68" s="55" t="s">
        <v>156</v>
      </c>
      <c r="H68" s="119" t="s">
        <v>332</v>
      </c>
      <c r="I68" s="55" t="s">
        <v>189</v>
      </c>
      <c r="J68" s="11">
        <v>57800</v>
      </c>
    </row>
    <row r="69" spans="1:10" s="40" customFormat="1" x14ac:dyDescent="0.25">
      <c r="A69" s="56" t="s">
        <v>229</v>
      </c>
      <c r="B69" s="62"/>
      <c r="C69" s="62"/>
      <c r="D69" s="62"/>
      <c r="E69" s="132">
        <v>852</v>
      </c>
      <c r="F69" s="63" t="s">
        <v>186</v>
      </c>
      <c r="G69" s="63" t="s">
        <v>186</v>
      </c>
      <c r="H69" s="106" t="s">
        <v>121</v>
      </c>
      <c r="I69" s="63"/>
      <c r="J69" s="10">
        <f t="shared" ref="J69" si="20">J70</f>
        <v>123400</v>
      </c>
    </row>
    <row r="70" spans="1:10" s="40" customFormat="1" x14ac:dyDescent="0.25">
      <c r="A70" s="65" t="s">
        <v>230</v>
      </c>
      <c r="B70" s="7"/>
      <c r="C70" s="7"/>
      <c r="D70" s="7"/>
      <c r="E70" s="132">
        <v>852</v>
      </c>
      <c r="F70" s="55" t="s">
        <v>186</v>
      </c>
      <c r="G70" s="55" t="s">
        <v>186</v>
      </c>
      <c r="H70" s="106" t="s">
        <v>344</v>
      </c>
      <c r="I70" s="55"/>
      <c r="J70" s="11">
        <f t="shared" ref="J70" si="21">J71+J73</f>
        <v>123400</v>
      </c>
    </row>
    <row r="71" spans="1:10" s="40" customFormat="1" ht="60" x14ac:dyDescent="0.25">
      <c r="A71" s="65" t="s">
        <v>126</v>
      </c>
      <c r="B71" s="7"/>
      <c r="C71" s="7"/>
      <c r="D71" s="7"/>
      <c r="E71" s="132">
        <v>852</v>
      </c>
      <c r="F71" s="55" t="s">
        <v>186</v>
      </c>
      <c r="G71" s="55" t="s">
        <v>186</v>
      </c>
      <c r="H71" s="106" t="s">
        <v>344</v>
      </c>
      <c r="I71" s="55" t="s">
        <v>128</v>
      </c>
      <c r="J71" s="11">
        <f t="shared" ref="J71" si="22">J72</f>
        <v>16900</v>
      </c>
    </row>
    <row r="72" spans="1:10" s="40" customFormat="1" x14ac:dyDescent="0.25">
      <c r="A72" s="65" t="s">
        <v>160</v>
      </c>
      <c r="B72" s="7"/>
      <c r="C72" s="7"/>
      <c r="D72" s="7"/>
      <c r="E72" s="132">
        <v>852</v>
      </c>
      <c r="F72" s="55" t="s">
        <v>186</v>
      </c>
      <c r="G72" s="55" t="s">
        <v>186</v>
      </c>
      <c r="H72" s="106" t="s">
        <v>344</v>
      </c>
      <c r="I72" s="55" t="s">
        <v>161</v>
      </c>
      <c r="J72" s="11">
        <v>16900</v>
      </c>
    </row>
    <row r="73" spans="1:10" s="40" customFormat="1" ht="30" x14ac:dyDescent="0.25">
      <c r="A73" s="65" t="s">
        <v>132</v>
      </c>
      <c r="B73" s="2"/>
      <c r="C73" s="2"/>
      <c r="D73" s="2"/>
      <c r="E73" s="132">
        <v>852</v>
      </c>
      <c r="F73" s="55" t="s">
        <v>186</v>
      </c>
      <c r="G73" s="55" t="s">
        <v>186</v>
      </c>
      <c r="H73" s="106" t="s">
        <v>344</v>
      </c>
      <c r="I73" s="55" t="s">
        <v>133</v>
      </c>
      <c r="J73" s="11">
        <f t="shared" ref="J73" si="23">J74</f>
        <v>106500</v>
      </c>
    </row>
    <row r="74" spans="1:10" s="64" customFormat="1" ht="30" x14ac:dyDescent="0.25">
      <c r="A74" s="65" t="s">
        <v>134</v>
      </c>
      <c r="B74" s="7"/>
      <c r="C74" s="7"/>
      <c r="D74" s="7"/>
      <c r="E74" s="132">
        <v>852</v>
      </c>
      <c r="F74" s="55" t="s">
        <v>186</v>
      </c>
      <c r="G74" s="55" t="s">
        <v>186</v>
      </c>
      <c r="H74" s="106" t="s">
        <v>344</v>
      </c>
      <c r="I74" s="55" t="s">
        <v>135</v>
      </c>
      <c r="J74" s="11">
        <v>106500</v>
      </c>
    </row>
    <row r="75" spans="1:10" s="64" customFormat="1" x14ac:dyDescent="0.25">
      <c r="A75" s="56" t="s">
        <v>20</v>
      </c>
      <c r="B75" s="62"/>
      <c r="C75" s="62"/>
      <c r="D75" s="62"/>
      <c r="E75" s="132">
        <v>852</v>
      </c>
      <c r="F75" s="63" t="s">
        <v>186</v>
      </c>
      <c r="G75" s="63" t="s">
        <v>158</v>
      </c>
      <c r="H75" s="106" t="s">
        <v>121</v>
      </c>
      <c r="I75" s="63"/>
      <c r="J75" s="10">
        <f>J76+J81+J84+J91+J94</f>
        <v>23169224.800000001</v>
      </c>
    </row>
    <row r="76" spans="1:10" s="40" customFormat="1" ht="45" x14ac:dyDescent="0.25">
      <c r="A76" s="65" t="s">
        <v>345</v>
      </c>
      <c r="B76" s="2"/>
      <c r="C76" s="2"/>
      <c r="D76" s="2"/>
      <c r="E76" s="132">
        <v>852</v>
      </c>
      <c r="F76" s="55" t="s">
        <v>186</v>
      </c>
      <c r="G76" s="55" t="s">
        <v>158</v>
      </c>
      <c r="H76" s="106" t="s">
        <v>392</v>
      </c>
      <c r="I76" s="55"/>
      <c r="J76" s="11">
        <f t="shared" ref="J76" si="24">J77+J79</f>
        <v>1123306</v>
      </c>
    </row>
    <row r="77" spans="1:10" s="40" customFormat="1" ht="60" x14ac:dyDescent="0.25">
      <c r="A77" s="65" t="s">
        <v>126</v>
      </c>
      <c r="B77" s="7"/>
      <c r="C77" s="7"/>
      <c r="D77" s="7"/>
      <c r="E77" s="132">
        <v>852</v>
      </c>
      <c r="F77" s="55" t="s">
        <v>186</v>
      </c>
      <c r="G77" s="55" t="s">
        <v>158</v>
      </c>
      <c r="H77" s="106" t="s">
        <v>392</v>
      </c>
      <c r="I77" s="55" t="s">
        <v>128</v>
      </c>
      <c r="J77" s="11">
        <f t="shared" ref="J77" si="25">J78</f>
        <v>799100</v>
      </c>
    </row>
    <row r="78" spans="1:10" s="40" customFormat="1" ht="30" x14ac:dyDescent="0.25">
      <c r="A78" s="65" t="s">
        <v>129</v>
      </c>
      <c r="B78" s="2"/>
      <c r="C78" s="2"/>
      <c r="D78" s="2"/>
      <c r="E78" s="132">
        <v>852</v>
      </c>
      <c r="F78" s="55" t="s">
        <v>186</v>
      </c>
      <c r="G78" s="55" t="s">
        <v>158</v>
      </c>
      <c r="H78" s="106" t="s">
        <v>392</v>
      </c>
      <c r="I78" s="55" t="s">
        <v>130</v>
      </c>
      <c r="J78" s="11">
        <v>799100</v>
      </c>
    </row>
    <row r="79" spans="1:10" s="40" customFormat="1" ht="30" x14ac:dyDescent="0.25">
      <c r="A79" s="65" t="s">
        <v>132</v>
      </c>
      <c r="B79" s="2"/>
      <c r="C79" s="2"/>
      <c r="D79" s="2"/>
      <c r="E79" s="132">
        <v>852</v>
      </c>
      <c r="F79" s="55" t="s">
        <v>186</v>
      </c>
      <c r="G79" s="55" t="s">
        <v>158</v>
      </c>
      <c r="H79" s="106" t="s">
        <v>392</v>
      </c>
      <c r="I79" s="55" t="s">
        <v>133</v>
      </c>
      <c r="J79" s="11">
        <f t="shared" ref="J79" si="26">J80</f>
        <v>324206</v>
      </c>
    </row>
    <row r="80" spans="1:10" s="40" customFormat="1" ht="30" x14ac:dyDescent="0.25">
      <c r="A80" s="65" t="s">
        <v>134</v>
      </c>
      <c r="B80" s="7"/>
      <c r="C80" s="7"/>
      <c r="D80" s="7"/>
      <c r="E80" s="132">
        <v>852</v>
      </c>
      <c r="F80" s="55" t="s">
        <v>186</v>
      </c>
      <c r="G80" s="55" t="s">
        <v>158</v>
      </c>
      <c r="H80" s="106" t="s">
        <v>392</v>
      </c>
      <c r="I80" s="55" t="s">
        <v>135</v>
      </c>
      <c r="J80" s="11">
        <v>324206</v>
      </c>
    </row>
    <row r="81" spans="1:10" s="64" customFormat="1" ht="30" x14ac:dyDescent="0.25">
      <c r="A81" s="65" t="s">
        <v>131</v>
      </c>
      <c r="B81" s="1"/>
      <c r="C81" s="1"/>
      <c r="D81" s="1"/>
      <c r="E81" s="132">
        <v>852</v>
      </c>
      <c r="F81" s="55" t="s">
        <v>186</v>
      </c>
      <c r="G81" s="55" t="s">
        <v>158</v>
      </c>
      <c r="H81" s="106" t="s">
        <v>346</v>
      </c>
      <c r="I81" s="55"/>
      <c r="J81" s="11">
        <f t="shared" ref="J81:J82" si="27">J82</f>
        <v>1363200</v>
      </c>
    </row>
    <row r="82" spans="1:10" s="40" customFormat="1" ht="60" x14ac:dyDescent="0.25">
      <c r="A82" s="65" t="s">
        <v>126</v>
      </c>
      <c r="B82" s="1"/>
      <c r="C82" s="1"/>
      <c r="D82" s="1"/>
      <c r="E82" s="132">
        <v>852</v>
      </c>
      <c r="F82" s="55" t="s">
        <v>186</v>
      </c>
      <c r="G82" s="55" t="s">
        <v>158</v>
      </c>
      <c r="H82" s="106" t="s">
        <v>346</v>
      </c>
      <c r="I82" s="55" t="s">
        <v>128</v>
      </c>
      <c r="J82" s="11">
        <f t="shared" si="27"/>
        <v>1363200</v>
      </c>
    </row>
    <row r="83" spans="1:10" s="40" customFormat="1" ht="30" x14ac:dyDescent="0.25">
      <c r="A83" s="65" t="s">
        <v>129</v>
      </c>
      <c r="B83" s="1"/>
      <c r="C83" s="1"/>
      <c r="D83" s="1"/>
      <c r="E83" s="132">
        <v>852</v>
      </c>
      <c r="F83" s="55" t="s">
        <v>186</v>
      </c>
      <c r="G83" s="55" t="s">
        <v>158</v>
      </c>
      <c r="H83" s="106" t="s">
        <v>346</v>
      </c>
      <c r="I83" s="55" t="s">
        <v>130</v>
      </c>
      <c r="J83" s="11">
        <v>1363200</v>
      </c>
    </row>
    <row r="84" spans="1:10" s="40" customFormat="1" ht="30" x14ac:dyDescent="0.25">
      <c r="A84" s="65" t="s">
        <v>231</v>
      </c>
      <c r="B84" s="7"/>
      <c r="C84" s="7"/>
      <c r="D84" s="7"/>
      <c r="E84" s="132">
        <v>852</v>
      </c>
      <c r="F84" s="55" t="s">
        <v>186</v>
      </c>
      <c r="G84" s="55" t="s">
        <v>158</v>
      </c>
      <c r="H84" s="106" t="s">
        <v>347</v>
      </c>
      <c r="I84" s="55"/>
      <c r="J84" s="11">
        <f t="shared" ref="J84" si="28">J85+J87+J89</f>
        <v>19156600</v>
      </c>
    </row>
    <row r="85" spans="1:10" s="40" customFormat="1" ht="60" x14ac:dyDescent="0.25">
      <c r="A85" s="65" t="s">
        <v>126</v>
      </c>
      <c r="B85" s="1"/>
      <c r="C85" s="1"/>
      <c r="D85" s="1"/>
      <c r="E85" s="132">
        <v>852</v>
      </c>
      <c r="F85" s="55" t="s">
        <v>186</v>
      </c>
      <c r="G85" s="55" t="s">
        <v>158</v>
      </c>
      <c r="H85" s="106" t="s">
        <v>347</v>
      </c>
      <c r="I85" s="55" t="s">
        <v>128</v>
      </c>
      <c r="J85" s="11">
        <f t="shared" ref="J85" si="29">J86</f>
        <v>18034100</v>
      </c>
    </row>
    <row r="86" spans="1:10" s="40" customFormat="1" ht="30" x14ac:dyDescent="0.25">
      <c r="A86" s="65" t="s">
        <v>129</v>
      </c>
      <c r="B86" s="1"/>
      <c r="C86" s="1"/>
      <c r="D86" s="1"/>
      <c r="E86" s="132">
        <v>852</v>
      </c>
      <c r="F86" s="55" t="s">
        <v>186</v>
      </c>
      <c r="G86" s="55" t="s">
        <v>158</v>
      </c>
      <c r="H86" s="106" t="s">
        <v>347</v>
      </c>
      <c r="I86" s="55" t="s">
        <v>130</v>
      </c>
      <c r="J86" s="11">
        <v>18034100</v>
      </c>
    </row>
    <row r="87" spans="1:10" s="40" customFormat="1" ht="30" x14ac:dyDescent="0.25">
      <c r="A87" s="65" t="s">
        <v>132</v>
      </c>
      <c r="B87" s="2"/>
      <c r="C87" s="2"/>
      <c r="D87" s="2"/>
      <c r="E87" s="132">
        <v>852</v>
      </c>
      <c r="F87" s="55" t="s">
        <v>186</v>
      </c>
      <c r="G87" s="55" t="s">
        <v>158</v>
      </c>
      <c r="H87" s="106" t="s">
        <v>347</v>
      </c>
      <c r="I87" s="55" t="s">
        <v>133</v>
      </c>
      <c r="J87" s="11">
        <f t="shared" ref="J87" si="30">J88</f>
        <v>1099900</v>
      </c>
    </row>
    <row r="88" spans="1:10" s="40" customFormat="1" ht="30" x14ac:dyDescent="0.25">
      <c r="A88" s="65" t="s">
        <v>134</v>
      </c>
      <c r="B88" s="7"/>
      <c r="C88" s="7"/>
      <c r="D88" s="7"/>
      <c r="E88" s="132">
        <v>852</v>
      </c>
      <c r="F88" s="55" t="s">
        <v>186</v>
      </c>
      <c r="G88" s="55" t="s">
        <v>158</v>
      </c>
      <c r="H88" s="106" t="s">
        <v>347</v>
      </c>
      <c r="I88" s="55" t="s">
        <v>135</v>
      </c>
      <c r="J88" s="11">
        <v>1099900</v>
      </c>
    </row>
    <row r="89" spans="1:10" s="40" customFormat="1" x14ac:dyDescent="0.25">
      <c r="A89" s="65" t="s">
        <v>136</v>
      </c>
      <c r="B89" s="7"/>
      <c r="C89" s="7"/>
      <c r="D89" s="7"/>
      <c r="E89" s="132">
        <v>852</v>
      </c>
      <c r="F89" s="55" t="s">
        <v>186</v>
      </c>
      <c r="G89" s="55" t="s">
        <v>158</v>
      </c>
      <c r="H89" s="106" t="s">
        <v>347</v>
      </c>
      <c r="I89" s="55" t="s">
        <v>137</v>
      </c>
      <c r="J89" s="11">
        <f t="shared" ref="J89" si="31">J90</f>
        <v>22600</v>
      </c>
    </row>
    <row r="90" spans="1:10" s="40" customFormat="1" x14ac:dyDescent="0.25">
      <c r="A90" s="65" t="s">
        <v>138</v>
      </c>
      <c r="B90" s="7"/>
      <c r="C90" s="7"/>
      <c r="D90" s="7"/>
      <c r="E90" s="132">
        <v>852</v>
      </c>
      <c r="F90" s="55" t="s">
        <v>186</v>
      </c>
      <c r="G90" s="55" t="s">
        <v>158</v>
      </c>
      <c r="H90" s="106" t="s">
        <v>347</v>
      </c>
      <c r="I90" s="55" t="s">
        <v>139</v>
      </c>
      <c r="J90" s="11">
        <v>22600</v>
      </c>
    </row>
    <row r="91" spans="1:10" s="40" customFormat="1" ht="90" x14ac:dyDescent="0.25">
      <c r="A91" s="65" t="s">
        <v>191</v>
      </c>
      <c r="B91" s="62"/>
      <c r="C91" s="62"/>
      <c r="D91" s="62"/>
      <c r="E91" s="132">
        <v>852</v>
      </c>
      <c r="F91" s="55" t="s">
        <v>186</v>
      </c>
      <c r="G91" s="55" t="s">
        <v>158</v>
      </c>
      <c r="H91" s="106" t="s">
        <v>332</v>
      </c>
      <c r="I91" s="55"/>
      <c r="J91" s="11">
        <f t="shared" ref="J91:J92" si="32">J92</f>
        <v>1470000</v>
      </c>
    </row>
    <row r="92" spans="1:10" s="40" customFormat="1" x14ac:dyDescent="0.25">
      <c r="A92" s="65" t="s">
        <v>204</v>
      </c>
      <c r="B92" s="62"/>
      <c r="C92" s="62"/>
      <c r="D92" s="62"/>
      <c r="E92" s="132">
        <v>852</v>
      </c>
      <c r="F92" s="55" t="s">
        <v>186</v>
      </c>
      <c r="G92" s="55" t="s">
        <v>158</v>
      </c>
      <c r="H92" s="106" t="s">
        <v>332</v>
      </c>
      <c r="I92" s="55" t="s">
        <v>205</v>
      </c>
      <c r="J92" s="11">
        <f t="shared" si="32"/>
        <v>1470000</v>
      </c>
    </row>
    <row r="93" spans="1:10" s="40" customFormat="1" ht="30" x14ac:dyDescent="0.25">
      <c r="A93" s="65" t="s">
        <v>206</v>
      </c>
      <c r="B93" s="62"/>
      <c r="C93" s="62"/>
      <c r="D93" s="62"/>
      <c r="E93" s="132">
        <v>852</v>
      </c>
      <c r="F93" s="55" t="s">
        <v>186</v>
      </c>
      <c r="G93" s="55" t="s">
        <v>158</v>
      </c>
      <c r="H93" s="106" t="s">
        <v>332</v>
      </c>
      <c r="I93" s="55" t="s">
        <v>207</v>
      </c>
      <c r="J93" s="11">
        <v>1470000</v>
      </c>
    </row>
    <row r="94" spans="1:10" s="40" customFormat="1" ht="30" x14ac:dyDescent="0.25">
      <c r="A94" s="122" t="s">
        <v>286</v>
      </c>
      <c r="B94" s="122"/>
      <c r="C94" s="122"/>
      <c r="D94" s="122"/>
      <c r="E94" s="123">
        <v>852</v>
      </c>
      <c r="F94" s="124" t="s">
        <v>186</v>
      </c>
      <c r="G94" s="124" t="s">
        <v>158</v>
      </c>
      <c r="H94" s="128" t="s">
        <v>287</v>
      </c>
      <c r="I94" s="124"/>
      <c r="J94" s="11">
        <f t="shared" ref="J94:J95" si="33">J95</f>
        <v>56118.8</v>
      </c>
    </row>
    <row r="95" spans="1:10" s="40" customFormat="1" ht="60" x14ac:dyDescent="0.25">
      <c r="A95" s="122" t="s">
        <v>126</v>
      </c>
      <c r="B95" s="122"/>
      <c r="C95" s="122"/>
      <c r="D95" s="122"/>
      <c r="E95" s="123">
        <v>852</v>
      </c>
      <c r="F95" s="124" t="s">
        <v>186</v>
      </c>
      <c r="G95" s="124" t="s">
        <v>158</v>
      </c>
      <c r="H95" s="128" t="s">
        <v>287</v>
      </c>
      <c r="I95" s="124" t="s">
        <v>128</v>
      </c>
      <c r="J95" s="11">
        <f t="shared" si="33"/>
        <v>56118.8</v>
      </c>
    </row>
    <row r="96" spans="1:10" s="40" customFormat="1" ht="30" x14ac:dyDescent="0.25">
      <c r="A96" s="122" t="s">
        <v>129</v>
      </c>
      <c r="B96" s="122"/>
      <c r="C96" s="122"/>
      <c r="D96" s="122"/>
      <c r="E96" s="123">
        <v>852</v>
      </c>
      <c r="F96" s="124" t="s">
        <v>186</v>
      </c>
      <c r="G96" s="124" t="s">
        <v>158</v>
      </c>
      <c r="H96" s="128" t="s">
        <v>287</v>
      </c>
      <c r="I96" s="124" t="s">
        <v>130</v>
      </c>
      <c r="J96" s="11">
        <v>56118.8</v>
      </c>
    </row>
    <row r="97" spans="1:10" s="40" customFormat="1" x14ac:dyDescent="0.25">
      <c r="A97" s="75" t="s">
        <v>201</v>
      </c>
      <c r="B97" s="58"/>
      <c r="C97" s="58"/>
      <c r="D97" s="58"/>
      <c r="E97" s="132">
        <v>852</v>
      </c>
      <c r="F97" s="59" t="s">
        <v>202</v>
      </c>
      <c r="G97" s="59"/>
      <c r="H97" s="106" t="s">
        <v>121</v>
      </c>
      <c r="I97" s="59"/>
      <c r="J97" s="60">
        <f>J98+J109</f>
        <v>8378824</v>
      </c>
    </row>
    <row r="98" spans="1:10" s="40" customFormat="1" x14ac:dyDescent="0.25">
      <c r="A98" s="56" t="s">
        <v>17</v>
      </c>
      <c r="B98" s="62"/>
      <c r="C98" s="62"/>
      <c r="D98" s="62"/>
      <c r="E98" s="132">
        <v>852</v>
      </c>
      <c r="F98" s="63" t="s">
        <v>202</v>
      </c>
      <c r="G98" s="63" t="s">
        <v>124</v>
      </c>
      <c r="H98" s="106" t="s">
        <v>121</v>
      </c>
      <c r="I98" s="63"/>
      <c r="J98" s="10">
        <f>J99+J102+J105</f>
        <v>8328824</v>
      </c>
    </row>
    <row r="99" spans="1:10" s="40" customFormat="1" ht="45" x14ac:dyDescent="0.25">
      <c r="A99" s="65" t="s">
        <v>348</v>
      </c>
      <c r="B99" s="62"/>
      <c r="C99" s="62"/>
      <c r="D99" s="62"/>
      <c r="E99" s="132">
        <v>852</v>
      </c>
      <c r="F99" s="55" t="s">
        <v>202</v>
      </c>
      <c r="G99" s="55" t="s">
        <v>124</v>
      </c>
      <c r="H99" s="106" t="s">
        <v>349</v>
      </c>
      <c r="I99" s="63"/>
      <c r="J99" s="11">
        <f t="shared" ref="J99:J100" si="34">J100</f>
        <v>929430</v>
      </c>
    </row>
    <row r="100" spans="1:10" s="64" customFormat="1" x14ac:dyDescent="0.25">
      <c r="A100" s="65" t="s">
        <v>204</v>
      </c>
      <c r="B100" s="2"/>
      <c r="C100" s="2"/>
      <c r="D100" s="2"/>
      <c r="E100" s="132">
        <v>852</v>
      </c>
      <c r="F100" s="55" t="s">
        <v>202</v>
      </c>
      <c r="G100" s="55" t="s">
        <v>124</v>
      </c>
      <c r="H100" s="106" t="s">
        <v>349</v>
      </c>
      <c r="I100" s="55" t="s">
        <v>205</v>
      </c>
      <c r="J100" s="11">
        <f t="shared" si="34"/>
        <v>929430</v>
      </c>
    </row>
    <row r="101" spans="1:10" s="64" customFormat="1" ht="30" x14ac:dyDescent="0.25">
      <c r="A101" s="65" t="s">
        <v>206</v>
      </c>
      <c r="B101" s="2"/>
      <c r="C101" s="2"/>
      <c r="D101" s="2"/>
      <c r="E101" s="132">
        <v>852</v>
      </c>
      <c r="F101" s="55" t="s">
        <v>202</v>
      </c>
      <c r="G101" s="55" t="s">
        <v>124</v>
      </c>
      <c r="H101" s="106" t="s">
        <v>349</v>
      </c>
      <c r="I101" s="55" t="s">
        <v>207</v>
      </c>
      <c r="J101" s="11">
        <v>929430</v>
      </c>
    </row>
    <row r="102" spans="1:10" s="40" customFormat="1" ht="30.75" customHeight="1" x14ac:dyDescent="0.25">
      <c r="A102" s="65" t="s">
        <v>232</v>
      </c>
      <c r="B102" s="62"/>
      <c r="C102" s="62"/>
      <c r="D102" s="62"/>
      <c r="E102" s="132">
        <v>852</v>
      </c>
      <c r="F102" s="55" t="s">
        <v>202</v>
      </c>
      <c r="G102" s="55" t="s">
        <v>124</v>
      </c>
      <c r="H102" s="106" t="s">
        <v>350</v>
      </c>
      <c r="I102" s="63"/>
      <c r="J102" s="11">
        <f t="shared" ref="J102:J103" si="35">J103</f>
        <v>187600</v>
      </c>
    </row>
    <row r="103" spans="1:10" s="40" customFormat="1" x14ac:dyDescent="0.25">
      <c r="A103" s="65" t="s">
        <v>204</v>
      </c>
      <c r="B103" s="2"/>
      <c r="C103" s="2"/>
      <c r="D103" s="2"/>
      <c r="E103" s="132">
        <v>852</v>
      </c>
      <c r="F103" s="55" t="s">
        <v>202</v>
      </c>
      <c r="G103" s="55" t="s">
        <v>124</v>
      </c>
      <c r="H103" s="106" t="s">
        <v>350</v>
      </c>
      <c r="I103" s="55" t="s">
        <v>205</v>
      </c>
      <c r="J103" s="11">
        <f t="shared" si="35"/>
        <v>187600</v>
      </c>
    </row>
    <row r="104" spans="1:10" s="40" customFormat="1" ht="30" x14ac:dyDescent="0.25">
      <c r="A104" s="65" t="s">
        <v>206</v>
      </c>
      <c r="B104" s="2"/>
      <c r="C104" s="2"/>
      <c r="D104" s="2"/>
      <c r="E104" s="132">
        <v>852</v>
      </c>
      <c r="F104" s="55" t="s">
        <v>202</v>
      </c>
      <c r="G104" s="55" t="s">
        <v>124</v>
      </c>
      <c r="H104" s="106" t="s">
        <v>350</v>
      </c>
      <c r="I104" s="55" t="s">
        <v>207</v>
      </c>
      <c r="J104" s="11">
        <v>187600</v>
      </c>
    </row>
    <row r="105" spans="1:10" s="64" customFormat="1" ht="75" x14ac:dyDescent="0.25">
      <c r="A105" s="65" t="s">
        <v>351</v>
      </c>
      <c r="B105" s="2"/>
      <c r="C105" s="2"/>
      <c r="D105" s="2"/>
      <c r="E105" s="132">
        <v>852</v>
      </c>
      <c r="F105" s="55" t="s">
        <v>202</v>
      </c>
      <c r="G105" s="55" t="s">
        <v>124</v>
      </c>
      <c r="H105" s="106" t="s">
        <v>352</v>
      </c>
      <c r="I105" s="55"/>
      <c r="J105" s="11">
        <f t="shared" ref="J105" si="36">J106</f>
        <v>7211794</v>
      </c>
    </row>
    <row r="106" spans="1:10" s="40" customFormat="1" x14ac:dyDescent="0.25">
      <c r="A106" s="65" t="s">
        <v>204</v>
      </c>
      <c r="B106" s="2"/>
      <c r="C106" s="2"/>
      <c r="D106" s="2"/>
      <c r="E106" s="132">
        <v>852</v>
      </c>
      <c r="F106" s="55" t="s">
        <v>202</v>
      </c>
      <c r="G106" s="55" t="s">
        <v>124</v>
      </c>
      <c r="H106" s="106" t="s">
        <v>352</v>
      </c>
      <c r="I106" s="55" t="s">
        <v>205</v>
      </c>
      <c r="J106" s="11">
        <f t="shared" ref="J106" si="37">J107+J108</f>
        <v>7211794</v>
      </c>
    </row>
    <row r="107" spans="1:10" s="40" customFormat="1" x14ac:dyDescent="0.25">
      <c r="A107" s="65" t="s">
        <v>233</v>
      </c>
      <c r="B107" s="2"/>
      <c r="C107" s="2"/>
      <c r="D107" s="2"/>
      <c r="E107" s="132">
        <v>852</v>
      </c>
      <c r="F107" s="55" t="s">
        <v>202</v>
      </c>
      <c r="G107" s="55" t="s">
        <v>124</v>
      </c>
      <c r="H107" s="106" t="s">
        <v>352</v>
      </c>
      <c r="I107" s="55" t="s">
        <v>234</v>
      </c>
      <c r="J107" s="11">
        <v>5193212</v>
      </c>
    </row>
    <row r="108" spans="1:10" s="40" customFormat="1" ht="30" x14ac:dyDescent="0.25">
      <c r="A108" s="65" t="s">
        <v>206</v>
      </c>
      <c r="B108" s="2"/>
      <c r="C108" s="2"/>
      <c r="D108" s="2"/>
      <c r="E108" s="132">
        <v>852</v>
      </c>
      <c r="F108" s="55" t="s">
        <v>202</v>
      </c>
      <c r="G108" s="55" t="s">
        <v>124</v>
      </c>
      <c r="H108" s="106" t="s">
        <v>352</v>
      </c>
      <c r="I108" s="55" t="s">
        <v>207</v>
      </c>
      <c r="J108" s="11">
        <v>2018582</v>
      </c>
    </row>
    <row r="109" spans="1:10" s="40" customFormat="1" x14ac:dyDescent="0.25">
      <c r="A109" s="56" t="s">
        <v>18</v>
      </c>
      <c r="B109" s="62"/>
      <c r="C109" s="62"/>
      <c r="D109" s="62"/>
      <c r="E109" s="132">
        <v>852</v>
      </c>
      <c r="F109" s="63" t="s">
        <v>202</v>
      </c>
      <c r="G109" s="63" t="s">
        <v>212</v>
      </c>
      <c r="H109" s="106" t="s">
        <v>121</v>
      </c>
      <c r="I109" s="63"/>
      <c r="J109" s="10">
        <f t="shared" ref="J109:J111" si="38">J110</f>
        <v>50000</v>
      </c>
    </row>
    <row r="110" spans="1:10" s="40" customFormat="1" ht="105" x14ac:dyDescent="0.25">
      <c r="A110" s="65" t="s">
        <v>353</v>
      </c>
      <c r="B110" s="7"/>
      <c r="C110" s="7"/>
      <c r="D110" s="7"/>
      <c r="E110" s="132">
        <v>852</v>
      </c>
      <c r="F110" s="18" t="s">
        <v>202</v>
      </c>
      <c r="G110" s="18" t="s">
        <v>212</v>
      </c>
      <c r="H110" s="106" t="s">
        <v>354</v>
      </c>
      <c r="I110" s="55"/>
      <c r="J110" s="11">
        <f t="shared" si="38"/>
        <v>50000</v>
      </c>
    </row>
    <row r="111" spans="1:10" s="40" customFormat="1" ht="30" x14ac:dyDescent="0.25">
      <c r="A111" s="65" t="s">
        <v>132</v>
      </c>
      <c r="B111" s="7"/>
      <c r="C111" s="7"/>
      <c r="D111" s="7"/>
      <c r="E111" s="132">
        <v>852</v>
      </c>
      <c r="F111" s="18" t="s">
        <v>202</v>
      </c>
      <c r="G111" s="18" t="s">
        <v>212</v>
      </c>
      <c r="H111" s="106" t="s">
        <v>354</v>
      </c>
      <c r="I111" s="55" t="s">
        <v>133</v>
      </c>
      <c r="J111" s="11">
        <f t="shared" si="38"/>
        <v>50000</v>
      </c>
    </row>
    <row r="112" spans="1:10" s="40" customFormat="1" ht="30" x14ac:dyDescent="0.25">
      <c r="A112" s="65" t="s">
        <v>134</v>
      </c>
      <c r="B112" s="7"/>
      <c r="C112" s="7"/>
      <c r="D112" s="7"/>
      <c r="E112" s="132">
        <v>852</v>
      </c>
      <c r="F112" s="18" t="s">
        <v>202</v>
      </c>
      <c r="G112" s="18" t="s">
        <v>212</v>
      </c>
      <c r="H112" s="106" t="s">
        <v>354</v>
      </c>
      <c r="I112" s="55" t="s">
        <v>135</v>
      </c>
      <c r="J112" s="11">
        <v>50000</v>
      </c>
    </row>
    <row r="113" spans="1:10" s="40" customFormat="1" x14ac:dyDescent="0.25">
      <c r="A113" s="75" t="s">
        <v>213</v>
      </c>
      <c r="B113" s="58"/>
      <c r="C113" s="58"/>
      <c r="D113" s="58"/>
      <c r="E113" s="132" t="s">
        <v>333</v>
      </c>
      <c r="F113" s="59" t="s">
        <v>214</v>
      </c>
      <c r="G113" s="18"/>
      <c r="H113" s="106"/>
      <c r="I113" s="55"/>
      <c r="J113" s="11">
        <f>J114</f>
        <v>3438286.2</v>
      </c>
    </row>
    <row r="114" spans="1:10" s="40" customFormat="1" x14ac:dyDescent="0.25">
      <c r="A114" s="65" t="s">
        <v>393</v>
      </c>
      <c r="B114" s="7"/>
      <c r="C114" s="7"/>
      <c r="D114" s="7"/>
      <c r="E114" s="132" t="s">
        <v>333</v>
      </c>
      <c r="F114" s="18" t="s">
        <v>214</v>
      </c>
      <c r="G114" s="18" t="s">
        <v>156</v>
      </c>
      <c r="H114" s="106"/>
      <c r="I114" s="55"/>
      <c r="J114" s="11">
        <f>J115+J118+J121+J124</f>
        <v>3438286.2</v>
      </c>
    </row>
    <row r="115" spans="1:10" s="40" customFormat="1" x14ac:dyDescent="0.25">
      <c r="A115" s="65" t="s">
        <v>187</v>
      </c>
      <c r="B115" s="7"/>
      <c r="C115" s="7"/>
      <c r="D115" s="7"/>
      <c r="E115" s="132" t="s">
        <v>333</v>
      </c>
      <c r="F115" s="18" t="s">
        <v>214</v>
      </c>
      <c r="G115" s="18" t="s">
        <v>156</v>
      </c>
      <c r="H115" s="106" t="s">
        <v>341</v>
      </c>
      <c r="J115" s="11">
        <f t="shared" ref="J115:J116" si="39">J116</f>
        <v>2710209</v>
      </c>
    </row>
    <row r="116" spans="1:10" s="40" customFormat="1" ht="30" x14ac:dyDescent="0.25">
      <c r="A116" s="65" t="s">
        <v>152</v>
      </c>
      <c r="B116" s="7"/>
      <c r="C116" s="7"/>
      <c r="D116" s="7"/>
      <c r="E116" s="132" t="s">
        <v>333</v>
      </c>
      <c r="F116" s="18" t="s">
        <v>214</v>
      </c>
      <c r="G116" s="18" t="s">
        <v>156</v>
      </c>
      <c r="H116" s="106" t="s">
        <v>341</v>
      </c>
      <c r="I116" s="55" t="s">
        <v>188</v>
      </c>
      <c r="J116" s="11">
        <f t="shared" si="39"/>
        <v>2710209</v>
      </c>
    </row>
    <row r="117" spans="1:10" s="40" customFormat="1" x14ac:dyDescent="0.25">
      <c r="A117" s="65" t="s">
        <v>153</v>
      </c>
      <c r="B117" s="7"/>
      <c r="C117" s="7"/>
      <c r="D117" s="7"/>
      <c r="E117" s="132" t="s">
        <v>333</v>
      </c>
      <c r="F117" s="18" t="s">
        <v>214</v>
      </c>
      <c r="G117" s="18" t="s">
        <v>156</v>
      </c>
      <c r="H117" s="106" t="s">
        <v>341</v>
      </c>
      <c r="I117" s="55" t="s">
        <v>189</v>
      </c>
      <c r="J117" s="11">
        <v>2710209</v>
      </c>
    </row>
    <row r="118" spans="1:10" s="40" customFormat="1" x14ac:dyDescent="0.25">
      <c r="A118" s="65" t="s">
        <v>190</v>
      </c>
      <c r="B118" s="7"/>
      <c r="C118" s="7"/>
      <c r="D118" s="7"/>
      <c r="E118" s="132">
        <v>852</v>
      </c>
      <c r="F118" s="18" t="s">
        <v>214</v>
      </c>
      <c r="G118" s="18" t="s">
        <v>156</v>
      </c>
      <c r="H118" s="106" t="s">
        <v>330</v>
      </c>
      <c r="I118" s="55"/>
      <c r="J118" s="11">
        <f t="shared" ref="J118:J119" si="40">J119</f>
        <v>568519.31000000006</v>
      </c>
    </row>
    <row r="119" spans="1:10" s="40" customFormat="1" ht="30" x14ac:dyDescent="0.25">
      <c r="A119" s="65" t="s">
        <v>152</v>
      </c>
      <c r="B119" s="7"/>
      <c r="C119" s="7"/>
      <c r="D119" s="7"/>
      <c r="E119" s="132">
        <v>852</v>
      </c>
      <c r="F119" s="18" t="s">
        <v>214</v>
      </c>
      <c r="G119" s="18" t="s">
        <v>156</v>
      </c>
      <c r="H119" s="106" t="s">
        <v>330</v>
      </c>
      <c r="I119" s="55" t="s">
        <v>188</v>
      </c>
      <c r="J119" s="11">
        <f t="shared" si="40"/>
        <v>568519.31000000006</v>
      </c>
    </row>
    <row r="120" spans="1:10" s="40" customFormat="1" x14ac:dyDescent="0.25">
      <c r="A120" s="76" t="s">
        <v>153</v>
      </c>
      <c r="B120" s="77"/>
      <c r="C120" s="77"/>
      <c r="D120" s="77"/>
      <c r="E120" s="140">
        <v>852</v>
      </c>
      <c r="F120" s="18" t="s">
        <v>214</v>
      </c>
      <c r="G120" s="18" t="s">
        <v>156</v>
      </c>
      <c r="H120" s="106" t="s">
        <v>330</v>
      </c>
      <c r="I120" s="78" t="s">
        <v>189</v>
      </c>
      <c r="J120" s="11">
        <v>568519.31000000006</v>
      </c>
    </row>
    <row r="121" spans="1:10" s="40" customFormat="1" ht="33.75" customHeight="1" x14ac:dyDescent="0.25">
      <c r="A121" s="7" t="s">
        <v>342</v>
      </c>
      <c r="B121" s="7"/>
      <c r="C121" s="7"/>
      <c r="D121" s="7"/>
      <c r="E121" s="132">
        <v>852</v>
      </c>
      <c r="F121" s="18" t="s">
        <v>214</v>
      </c>
      <c r="G121" s="18" t="s">
        <v>156</v>
      </c>
      <c r="H121" s="18" t="s">
        <v>343</v>
      </c>
      <c r="I121" s="55"/>
      <c r="J121" s="11">
        <f t="shared" ref="J121:J122" si="41">J122</f>
        <v>129757.89</v>
      </c>
    </row>
    <row r="122" spans="1:10" s="40" customFormat="1" ht="30" x14ac:dyDescent="0.25">
      <c r="A122" s="7" t="s">
        <v>152</v>
      </c>
      <c r="B122" s="7"/>
      <c r="C122" s="7"/>
      <c r="D122" s="7"/>
      <c r="E122" s="132">
        <v>852</v>
      </c>
      <c r="F122" s="18" t="s">
        <v>214</v>
      </c>
      <c r="G122" s="18" t="s">
        <v>156</v>
      </c>
      <c r="H122" s="18" t="s">
        <v>343</v>
      </c>
      <c r="I122" s="55" t="s">
        <v>188</v>
      </c>
      <c r="J122" s="11">
        <f t="shared" si="41"/>
        <v>129757.89</v>
      </c>
    </row>
    <row r="123" spans="1:10" s="40" customFormat="1" x14ac:dyDescent="0.25">
      <c r="A123" s="7" t="s">
        <v>153</v>
      </c>
      <c r="B123" s="7"/>
      <c r="C123" s="7"/>
      <c r="D123" s="7"/>
      <c r="E123" s="132">
        <v>852</v>
      </c>
      <c r="F123" s="55" t="s">
        <v>214</v>
      </c>
      <c r="G123" s="18" t="s">
        <v>156</v>
      </c>
      <c r="H123" s="18" t="s">
        <v>343</v>
      </c>
      <c r="I123" s="55" t="s">
        <v>189</v>
      </c>
      <c r="J123" s="11">
        <v>129757.89</v>
      </c>
    </row>
    <row r="124" spans="1:10" s="40" customFormat="1" ht="90" x14ac:dyDescent="0.25">
      <c r="A124" s="118" t="s">
        <v>191</v>
      </c>
      <c r="B124" s="127"/>
      <c r="C124" s="127"/>
      <c r="D124" s="127"/>
      <c r="E124" s="151">
        <v>852</v>
      </c>
      <c r="F124" s="18" t="s">
        <v>214</v>
      </c>
      <c r="G124" s="18" t="s">
        <v>156</v>
      </c>
      <c r="H124" s="119" t="s">
        <v>332</v>
      </c>
      <c r="I124" s="120"/>
      <c r="J124" s="11">
        <f t="shared" ref="J124:J125" si="42">J125</f>
        <v>29800</v>
      </c>
    </row>
    <row r="125" spans="1:10" s="40" customFormat="1" ht="30" x14ac:dyDescent="0.25">
      <c r="A125" s="65" t="s">
        <v>152</v>
      </c>
      <c r="B125" s="62"/>
      <c r="C125" s="62"/>
      <c r="D125" s="62"/>
      <c r="E125" s="132">
        <v>852</v>
      </c>
      <c r="F125" s="18" t="s">
        <v>214</v>
      </c>
      <c r="G125" s="18" t="s">
        <v>156</v>
      </c>
      <c r="H125" s="119" t="s">
        <v>332</v>
      </c>
      <c r="I125" s="55" t="s">
        <v>188</v>
      </c>
      <c r="J125" s="11">
        <f t="shared" si="42"/>
        <v>29800</v>
      </c>
    </row>
    <row r="126" spans="1:10" s="40" customFormat="1" x14ac:dyDescent="0.25">
      <c r="A126" s="65" t="s">
        <v>153</v>
      </c>
      <c r="B126" s="62"/>
      <c r="C126" s="62"/>
      <c r="D126" s="62"/>
      <c r="E126" s="132">
        <v>852</v>
      </c>
      <c r="F126" s="18" t="s">
        <v>214</v>
      </c>
      <c r="G126" s="18" t="s">
        <v>156</v>
      </c>
      <c r="H126" s="119" t="s">
        <v>332</v>
      </c>
      <c r="I126" s="55" t="s">
        <v>189</v>
      </c>
      <c r="J126" s="11">
        <v>29800</v>
      </c>
    </row>
    <row r="127" spans="1:10" ht="17.25" customHeight="1" x14ac:dyDescent="0.25"/>
    <row r="128" spans="1:10" ht="15" customHeight="1" x14ac:dyDescent="0.25">
      <c r="A128" s="91" t="s">
        <v>261</v>
      </c>
      <c r="I128" s="46" t="s">
        <v>262</v>
      </c>
    </row>
    <row r="130" spans="1:1" x14ac:dyDescent="0.25">
      <c r="A130" s="91"/>
    </row>
    <row r="131" spans="1:1" x14ac:dyDescent="0.25">
      <c r="A131" s="92"/>
    </row>
  </sheetData>
  <mergeCells count="1">
    <mergeCell ref="A1:J1"/>
  </mergeCells>
  <pageMargins left="0.62992125984251968" right="0.31496062992125984" top="0.15748031496062992" bottom="0.15748031496062992"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election activeCell="A33" sqref="A33"/>
    </sheetView>
  </sheetViews>
  <sheetFormatPr defaultRowHeight="15" x14ac:dyDescent="0.25"/>
  <cols>
    <col min="1" max="1" width="58.140625" customWidth="1"/>
    <col min="2" max="4" width="0" hidden="1" customWidth="1"/>
    <col min="5" max="5" width="5.140625" customWidth="1"/>
    <col min="6" max="7" width="4.28515625" customWidth="1"/>
    <col min="8" max="8" width="14" customWidth="1"/>
    <col min="9" max="9" width="5.42578125" customWidth="1"/>
    <col min="10" max="10" width="15.7109375" customWidth="1"/>
    <col min="11" max="25" width="0" hidden="1" customWidth="1"/>
    <col min="26" max="26" width="19.42578125" customWidth="1"/>
  </cols>
  <sheetData>
    <row r="1" spans="1:26" ht="29.25" customHeight="1" x14ac:dyDescent="0.25">
      <c r="A1" s="158" t="s">
        <v>397</v>
      </c>
      <c r="B1" s="158"/>
      <c r="C1" s="158"/>
      <c r="D1" s="158"/>
      <c r="E1" s="158"/>
      <c r="F1" s="158"/>
      <c r="G1" s="158"/>
      <c r="H1" s="158"/>
      <c r="I1" s="158"/>
      <c r="J1" s="158"/>
    </row>
    <row r="2" spans="1:26" x14ac:dyDescent="0.25">
      <c r="A2" s="42"/>
      <c r="B2" s="43"/>
      <c r="C2" s="43"/>
      <c r="D2" s="43"/>
      <c r="E2" s="44"/>
      <c r="F2" s="44"/>
      <c r="G2" s="44"/>
      <c r="H2" s="42"/>
      <c r="I2" s="44"/>
      <c r="J2" s="45" t="s">
        <v>113</v>
      </c>
    </row>
    <row r="3" spans="1:26" ht="21.75" customHeight="1" x14ac:dyDescent="0.25">
      <c r="A3" s="49" t="s">
        <v>114</v>
      </c>
      <c r="B3" s="50"/>
      <c r="C3" s="50"/>
      <c r="D3" s="50"/>
      <c r="E3" s="50" t="s">
        <v>115</v>
      </c>
      <c r="F3" s="51" t="s">
        <v>116</v>
      </c>
      <c r="G3" s="51" t="s">
        <v>117</v>
      </c>
      <c r="H3" s="52" t="s">
        <v>118</v>
      </c>
      <c r="I3" s="51" t="s">
        <v>119</v>
      </c>
      <c r="J3" s="50" t="s">
        <v>394</v>
      </c>
    </row>
    <row r="4" spans="1:26" s="40" customFormat="1" ht="28.5" x14ac:dyDescent="0.25">
      <c r="A4" s="84" t="s">
        <v>235</v>
      </c>
      <c r="B4" s="83"/>
      <c r="C4" s="83"/>
      <c r="D4" s="83"/>
      <c r="E4" s="72">
        <v>853</v>
      </c>
      <c r="F4" s="55"/>
      <c r="G4" s="55"/>
      <c r="H4" s="105" t="s">
        <v>121</v>
      </c>
      <c r="I4" s="55"/>
      <c r="J4" s="60">
        <f t="shared" ref="J4" si="0">J5+J26</f>
        <v>12641455.42</v>
      </c>
    </row>
    <row r="5" spans="1:26" s="40" customFormat="1" x14ac:dyDescent="0.25">
      <c r="A5" s="75" t="s">
        <v>122</v>
      </c>
      <c r="B5" s="58"/>
      <c r="C5" s="58"/>
      <c r="D5" s="58"/>
      <c r="E5" s="55">
        <v>853</v>
      </c>
      <c r="F5" s="59" t="s">
        <v>123</v>
      </c>
      <c r="G5" s="59"/>
      <c r="H5" s="106" t="s">
        <v>121</v>
      </c>
      <c r="I5" s="59"/>
      <c r="J5" s="60">
        <f t="shared" ref="J5" si="1">J6+J18+J22</f>
        <v>7517155.4199999999</v>
      </c>
    </row>
    <row r="6" spans="1:26" s="40" customFormat="1" ht="42.75" x14ac:dyDescent="0.25">
      <c r="A6" s="56" t="s">
        <v>21</v>
      </c>
      <c r="B6" s="62"/>
      <c r="C6" s="62"/>
      <c r="D6" s="62"/>
      <c r="E6" s="55">
        <v>853</v>
      </c>
      <c r="F6" s="63" t="s">
        <v>123</v>
      </c>
      <c r="G6" s="63" t="s">
        <v>212</v>
      </c>
      <c r="H6" s="106" t="s">
        <v>121</v>
      </c>
      <c r="I6" s="63"/>
      <c r="J6" s="10">
        <f t="shared" ref="J6" si="2">J7+J12+J15</f>
        <v>6647155.4199999999</v>
      </c>
    </row>
    <row r="7" spans="1:26" s="40" customFormat="1" ht="30" x14ac:dyDescent="0.25">
      <c r="A7" s="65" t="s">
        <v>131</v>
      </c>
      <c r="B7" s="1"/>
      <c r="C7" s="1"/>
      <c r="D7" s="1"/>
      <c r="E7" s="55">
        <v>853</v>
      </c>
      <c r="F7" s="55" t="s">
        <v>127</v>
      </c>
      <c r="G7" s="55" t="s">
        <v>212</v>
      </c>
      <c r="H7" s="106" t="s">
        <v>355</v>
      </c>
      <c r="I7" s="55"/>
      <c r="J7" s="11">
        <f t="shared" ref="J7" si="3">J8+J10</f>
        <v>6452700</v>
      </c>
    </row>
    <row r="8" spans="1:26" s="40" customFormat="1" ht="60" x14ac:dyDescent="0.25">
      <c r="A8" s="65" t="s">
        <v>126</v>
      </c>
      <c r="B8" s="1"/>
      <c r="C8" s="1"/>
      <c r="D8" s="1"/>
      <c r="E8" s="55">
        <v>853</v>
      </c>
      <c r="F8" s="55" t="s">
        <v>123</v>
      </c>
      <c r="G8" s="55" t="s">
        <v>212</v>
      </c>
      <c r="H8" s="106" t="s">
        <v>355</v>
      </c>
      <c r="I8" s="55" t="s">
        <v>128</v>
      </c>
      <c r="J8" s="11">
        <f t="shared" ref="J8" si="4">J9</f>
        <v>6182600</v>
      </c>
    </row>
    <row r="9" spans="1:26" s="40" customFormat="1" ht="30" x14ac:dyDescent="0.25">
      <c r="A9" s="65" t="s">
        <v>129</v>
      </c>
      <c r="B9" s="1"/>
      <c r="C9" s="1"/>
      <c r="D9" s="1"/>
      <c r="E9" s="55">
        <v>853</v>
      </c>
      <c r="F9" s="55" t="s">
        <v>123</v>
      </c>
      <c r="G9" s="55" t="s">
        <v>212</v>
      </c>
      <c r="H9" s="106" t="s">
        <v>355</v>
      </c>
      <c r="I9" s="55" t="s">
        <v>130</v>
      </c>
      <c r="J9" s="11">
        <v>6182600</v>
      </c>
    </row>
    <row r="10" spans="1:26" s="40" customFormat="1" ht="30" x14ac:dyDescent="0.25">
      <c r="A10" s="65" t="s">
        <v>132</v>
      </c>
      <c r="B10" s="1"/>
      <c r="C10" s="1"/>
      <c r="D10" s="1"/>
      <c r="E10" s="55">
        <v>853</v>
      </c>
      <c r="F10" s="55" t="s">
        <v>123</v>
      </c>
      <c r="G10" s="55" t="s">
        <v>212</v>
      </c>
      <c r="H10" s="106" t="s">
        <v>355</v>
      </c>
      <c r="I10" s="55" t="s">
        <v>133</v>
      </c>
      <c r="J10" s="11">
        <f t="shared" ref="J10" si="5">J11</f>
        <v>270100</v>
      </c>
    </row>
    <row r="11" spans="1:26" s="40" customFormat="1" ht="30" x14ac:dyDescent="0.25">
      <c r="A11" s="65" t="s">
        <v>134</v>
      </c>
      <c r="B11" s="1"/>
      <c r="C11" s="1"/>
      <c r="D11" s="1"/>
      <c r="E11" s="55">
        <v>853</v>
      </c>
      <c r="F11" s="55" t="s">
        <v>123</v>
      </c>
      <c r="G11" s="55" t="s">
        <v>212</v>
      </c>
      <c r="H11" s="106" t="s">
        <v>355</v>
      </c>
      <c r="I11" s="55" t="s">
        <v>135</v>
      </c>
      <c r="J11" s="11">
        <v>270100</v>
      </c>
      <c r="Z11" s="152"/>
    </row>
    <row r="12" spans="1:26" s="40" customFormat="1" ht="60" x14ac:dyDescent="0.25">
      <c r="A12" s="65" t="s">
        <v>236</v>
      </c>
      <c r="B12" s="1"/>
      <c r="C12" s="1"/>
      <c r="D12" s="1"/>
      <c r="E12" s="55">
        <v>853</v>
      </c>
      <c r="F12" s="55" t="s">
        <v>123</v>
      </c>
      <c r="G12" s="55" t="s">
        <v>212</v>
      </c>
      <c r="H12" s="106" t="s">
        <v>356</v>
      </c>
      <c r="I12" s="55"/>
      <c r="J12" s="11">
        <f t="shared" ref="J12:J13" si="6">J13</f>
        <v>2400</v>
      </c>
    </row>
    <row r="13" spans="1:26" s="40" customFormat="1" ht="30" x14ac:dyDescent="0.25">
      <c r="A13" s="65" t="s">
        <v>132</v>
      </c>
      <c r="B13" s="1"/>
      <c r="C13" s="1"/>
      <c r="D13" s="1"/>
      <c r="E13" s="55">
        <v>853</v>
      </c>
      <c r="F13" s="55" t="s">
        <v>123</v>
      </c>
      <c r="G13" s="55" t="s">
        <v>212</v>
      </c>
      <c r="H13" s="106" t="s">
        <v>356</v>
      </c>
      <c r="I13" s="55" t="s">
        <v>133</v>
      </c>
      <c r="J13" s="11">
        <f t="shared" si="6"/>
        <v>2400</v>
      </c>
    </row>
    <row r="14" spans="1:26" s="40" customFormat="1" ht="30" x14ac:dyDescent="0.25">
      <c r="A14" s="65" t="s">
        <v>134</v>
      </c>
      <c r="B14" s="1"/>
      <c r="C14" s="1"/>
      <c r="D14" s="1"/>
      <c r="E14" s="55">
        <v>853</v>
      </c>
      <c r="F14" s="55" t="s">
        <v>123</v>
      </c>
      <c r="G14" s="55" t="s">
        <v>212</v>
      </c>
      <c r="H14" s="106" t="s">
        <v>356</v>
      </c>
      <c r="I14" s="55" t="s">
        <v>135</v>
      </c>
      <c r="J14" s="11">
        <v>2400</v>
      </c>
    </row>
    <row r="15" spans="1:26" s="40" customFormat="1" ht="30" x14ac:dyDescent="0.25">
      <c r="A15" s="107" t="s">
        <v>286</v>
      </c>
      <c r="B15" s="7"/>
      <c r="C15" s="7"/>
      <c r="D15" s="7"/>
      <c r="E15" s="6">
        <v>853</v>
      </c>
      <c r="F15" s="55" t="s">
        <v>123</v>
      </c>
      <c r="G15" s="55" t="s">
        <v>212</v>
      </c>
      <c r="H15" s="108" t="s">
        <v>287</v>
      </c>
      <c r="I15" s="55"/>
      <c r="J15" s="11">
        <f t="shared" ref="J15:J16" si="7">J16</f>
        <v>192055.42</v>
      </c>
    </row>
    <row r="16" spans="1:26" s="40" customFormat="1" ht="60" x14ac:dyDescent="0.25">
      <c r="A16" s="107" t="s">
        <v>126</v>
      </c>
      <c r="B16" s="7"/>
      <c r="C16" s="7"/>
      <c r="D16" s="7"/>
      <c r="E16" s="6">
        <v>853</v>
      </c>
      <c r="F16" s="55" t="s">
        <v>123</v>
      </c>
      <c r="G16" s="55" t="s">
        <v>212</v>
      </c>
      <c r="H16" s="108" t="s">
        <v>287</v>
      </c>
      <c r="I16" s="55" t="s">
        <v>128</v>
      </c>
      <c r="J16" s="11">
        <f t="shared" si="7"/>
        <v>192055.42</v>
      </c>
    </row>
    <row r="17" spans="1:26" s="40" customFormat="1" ht="30" x14ac:dyDescent="0.25">
      <c r="A17" s="107" t="s">
        <v>129</v>
      </c>
      <c r="B17" s="7"/>
      <c r="C17" s="7"/>
      <c r="D17" s="7"/>
      <c r="E17" s="6">
        <v>853</v>
      </c>
      <c r="F17" s="55" t="s">
        <v>123</v>
      </c>
      <c r="G17" s="55" t="s">
        <v>212</v>
      </c>
      <c r="H17" s="108" t="s">
        <v>287</v>
      </c>
      <c r="I17" s="55" t="s">
        <v>130</v>
      </c>
      <c r="J17" s="11">
        <v>192055.42</v>
      </c>
      <c r="Z17" s="152"/>
    </row>
    <row r="18" spans="1:26" s="40" customFormat="1" x14ac:dyDescent="0.25">
      <c r="A18" s="56" t="s">
        <v>2</v>
      </c>
      <c r="B18" s="62"/>
      <c r="C18" s="62"/>
      <c r="D18" s="62"/>
      <c r="E18" s="55">
        <v>853</v>
      </c>
      <c r="F18" s="63" t="s">
        <v>123</v>
      </c>
      <c r="G18" s="63" t="s">
        <v>214</v>
      </c>
      <c r="H18" s="106" t="s">
        <v>121</v>
      </c>
      <c r="I18" s="63"/>
      <c r="J18" s="10">
        <f t="shared" ref="J18:J20" si="8">J19</f>
        <v>870000</v>
      </c>
    </row>
    <row r="19" spans="1:26" s="40" customFormat="1" x14ac:dyDescent="0.25">
      <c r="A19" s="65" t="s">
        <v>237</v>
      </c>
      <c r="B19" s="7"/>
      <c r="C19" s="7"/>
      <c r="D19" s="7"/>
      <c r="E19" s="55">
        <v>853</v>
      </c>
      <c r="F19" s="55" t="s">
        <v>123</v>
      </c>
      <c r="G19" s="55" t="s">
        <v>214</v>
      </c>
      <c r="H19" s="106" t="s">
        <v>209</v>
      </c>
      <c r="I19" s="55"/>
      <c r="J19" s="11">
        <f t="shared" si="8"/>
        <v>870000</v>
      </c>
    </row>
    <row r="20" spans="1:26" s="40" customFormat="1" x14ac:dyDescent="0.25">
      <c r="A20" s="65" t="s">
        <v>136</v>
      </c>
      <c r="B20" s="7"/>
      <c r="C20" s="7"/>
      <c r="D20" s="7"/>
      <c r="E20" s="55">
        <v>853</v>
      </c>
      <c r="F20" s="55" t="s">
        <v>123</v>
      </c>
      <c r="G20" s="55" t="s">
        <v>214</v>
      </c>
      <c r="H20" s="106" t="s">
        <v>209</v>
      </c>
      <c r="I20" s="55" t="s">
        <v>137</v>
      </c>
      <c r="J20" s="11">
        <f t="shared" si="8"/>
        <v>870000</v>
      </c>
    </row>
    <row r="21" spans="1:26" s="64" customFormat="1" x14ac:dyDescent="0.25">
      <c r="A21" s="65" t="s">
        <v>238</v>
      </c>
      <c r="B21" s="2"/>
      <c r="C21" s="2"/>
      <c r="D21" s="2"/>
      <c r="E21" s="55">
        <v>853</v>
      </c>
      <c r="F21" s="55" t="s">
        <v>123</v>
      </c>
      <c r="G21" s="55" t="s">
        <v>214</v>
      </c>
      <c r="H21" s="106" t="s">
        <v>209</v>
      </c>
      <c r="I21" s="55" t="s">
        <v>239</v>
      </c>
      <c r="J21" s="11">
        <v>870000</v>
      </c>
    </row>
    <row r="22" spans="1:26" s="40" customFormat="1" x14ac:dyDescent="0.25">
      <c r="A22" s="56" t="s">
        <v>3</v>
      </c>
      <c r="B22" s="62"/>
      <c r="C22" s="62"/>
      <c r="D22" s="62"/>
      <c r="E22" s="63">
        <v>853</v>
      </c>
      <c r="F22" s="63" t="s">
        <v>123</v>
      </c>
      <c r="G22" s="63" t="s">
        <v>144</v>
      </c>
      <c r="H22" s="106" t="s">
        <v>121</v>
      </c>
      <c r="I22" s="63"/>
      <c r="J22" s="10">
        <f t="shared" ref="J22" si="9">J23</f>
        <v>0</v>
      </c>
    </row>
    <row r="23" spans="1:26" s="40" customFormat="1" x14ac:dyDescent="0.25">
      <c r="A23" s="65" t="s">
        <v>240</v>
      </c>
      <c r="B23" s="7"/>
      <c r="C23" s="7"/>
      <c r="D23" s="7"/>
      <c r="E23" s="55">
        <v>853</v>
      </c>
      <c r="F23" s="55" t="s">
        <v>123</v>
      </c>
      <c r="G23" s="55" t="s">
        <v>144</v>
      </c>
      <c r="H23" s="106" t="s">
        <v>241</v>
      </c>
      <c r="I23" s="85"/>
      <c r="J23" s="11">
        <f t="shared" ref="J23" si="10">J25</f>
        <v>0</v>
      </c>
    </row>
    <row r="24" spans="1:26" s="40" customFormat="1" x14ac:dyDescent="0.25">
      <c r="A24" s="65" t="s">
        <v>136</v>
      </c>
      <c r="E24" s="55">
        <v>853</v>
      </c>
      <c r="F24" s="55" t="s">
        <v>123</v>
      </c>
      <c r="G24" s="55" t="s">
        <v>144</v>
      </c>
      <c r="H24" s="106" t="s">
        <v>241</v>
      </c>
      <c r="I24" s="129">
        <v>800</v>
      </c>
      <c r="J24" s="11">
        <f t="shared" ref="J24" si="11">J25</f>
        <v>0</v>
      </c>
    </row>
    <row r="25" spans="1:26" s="40" customFormat="1" x14ac:dyDescent="0.25">
      <c r="A25" s="65" t="s">
        <v>238</v>
      </c>
      <c r="B25" s="7"/>
      <c r="C25" s="7"/>
      <c r="D25" s="7"/>
      <c r="E25" s="55">
        <v>853</v>
      </c>
      <c r="F25" s="55" t="s">
        <v>123</v>
      </c>
      <c r="G25" s="55" t="s">
        <v>144</v>
      </c>
      <c r="H25" s="106" t="s">
        <v>241</v>
      </c>
      <c r="I25" s="85" t="s">
        <v>239</v>
      </c>
      <c r="J25" s="11"/>
    </row>
    <row r="26" spans="1:26" s="40" customFormat="1" ht="28.5" x14ac:dyDescent="0.25">
      <c r="A26" s="56" t="s">
        <v>242</v>
      </c>
      <c r="B26" s="58"/>
      <c r="C26" s="58"/>
      <c r="D26" s="58"/>
      <c r="E26" s="55">
        <v>853</v>
      </c>
      <c r="F26" s="72" t="s">
        <v>243</v>
      </c>
      <c r="G26" s="72"/>
      <c r="H26" s="106" t="s">
        <v>121</v>
      </c>
      <c r="I26" s="87"/>
      <c r="J26" s="88">
        <f t="shared" ref="J26" si="12">J27+J31</f>
        <v>5124300</v>
      </c>
    </row>
    <row r="27" spans="1:26" s="40" customFormat="1" ht="42.75" x14ac:dyDescent="0.25">
      <c r="A27" s="56" t="s">
        <v>22</v>
      </c>
      <c r="B27" s="62"/>
      <c r="C27" s="62"/>
      <c r="D27" s="62"/>
      <c r="E27" s="55">
        <v>853</v>
      </c>
      <c r="F27" s="17" t="s">
        <v>243</v>
      </c>
      <c r="G27" s="17" t="s">
        <v>123</v>
      </c>
      <c r="H27" s="106" t="s">
        <v>121</v>
      </c>
      <c r="I27" s="17"/>
      <c r="J27" s="89">
        <f t="shared" ref="J27:J29" si="13">J28</f>
        <v>926300</v>
      </c>
    </row>
    <row r="28" spans="1:26" s="40" customFormat="1" x14ac:dyDescent="0.25">
      <c r="A28" s="53" t="s">
        <v>244</v>
      </c>
      <c r="B28" s="62"/>
      <c r="C28" s="62"/>
      <c r="D28" s="62"/>
      <c r="E28" s="55">
        <v>853</v>
      </c>
      <c r="F28" s="17" t="s">
        <v>243</v>
      </c>
      <c r="G28" s="17" t="s">
        <v>123</v>
      </c>
      <c r="H28" s="106" t="s">
        <v>357</v>
      </c>
      <c r="I28" s="17"/>
      <c r="J28" s="11">
        <f t="shared" si="13"/>
        <v>926300</v>
      </c>
    </row>
    <row r="29" spans="1:26" s="40" customFormat="1" x14ac:dyDescent="0.25">
      <c r="A29" s="65" t="s">
        <v>145</v>
      </c>
      <c r="B29" s="2"/>
      <c r="C29" s="2"/>
      <c r="D29" s="2"/>
      <c r="E29" s="55">
        <v>853</v>
      </c>
      <c r="F29" s="55" t="s">
        <v>243</v>
      </c>
      <c r="G29" s="55" t="s">
        <v>123</v>
      </c>
      <c r="H29" s="106" t="s">
        <v>357</v>
      </c>
      <c r="I29" s="55" t="s">
        <v>146</v>
      </c>
      <c r="J29" s="11">
        <f t="shared" si="13"/>
        <v>926300</v>
      </c>
    </row>
    <row r="30" spans="1:26" s="40" customFormat="1" x14ac:dyDescent="0.25">
      <c r="A30" s="65" t="s">
        <v>245</v>
      </c>
      <c r="B30" s="2"/>
      <c r="C30" s="2"/>
      <c r="D30" s="2"/>
      <c r="E30" s="55">
        <v>853</v>
      </c>
      <c r="F30" s="55" t="s">
        <v>243</v>
      </c>
      <c r="G30" s="55" t="s">
        <v>123</v>
      </c>
      <c r="H30" s="106" t="s">
        <v>357</v>
      </c>
      <c r="I30" s="55" t="s">
        <v>246</v>
      </c>
      <c r="J30" s="11">
        <v>926300</v>
      </c>
    </row>
    <row r="31" spans="1:26" s="40" customFormat="1" x14ac:dyDescent="0.25">
      <c r="A31" s="74" t="s">
        <v>23</v>
      </c>
      <c r="B31" s="90"/>
      <c r="C31" s="90"/>
      <c r="D31" s="90"/>
      <c r="E31" s="55">
        <v>853</v>
      </c>
      <c r="F31" s="63" t="s">
        <v>243</v>
      </c>
      <c r="G31" s="63" t="s">
        <v>155</v>
      </c>
      <c r="H31" s="106" t="s">
        <v>121</v>
      </c>
      <c r="I31" s="63"/>
      <c r="J31" s="10">
        <f t="shared" ref="J31:J33" si="14">J32</f>
        <v>4198000</v>
      </c>
    </row>
    <row r="32" spans="1:26" s="40" customFormat="1" ht="30" x14ac:dyDescent="0.25">
      <c r="A32" s="65" t="s">
        <v>247</v>
      </c>
      <c r="B32" s="7"/>
      <c r="C32" s="7"/>
      <c r="D32" s="7"/>
      <c r="E32" s="55">
        <v>853</v>
      </c>
      <c r="F32" s="55" t="s">
        <v>243</v>
      </c>
      <c r="G32" s="55" t="s">
        <v>155</v>
      </c>
      <c r="H32" s="106" t="s">
        <v>358</v>
      </c>
      <c r="I32" s="55"/>
      <c r="J32" s="11">
        <f t="shared" si="14"/>
        <v>4198000</v>
      </c>
    </row>
    <row r="33" spans="1:10" s="61" customFormat="1" x14ac:dyDescent="0.25">
      <c r="A33" s="65" t="s">
        <v>145</v>
      </c>
      <c r="B33" s="7"/>
      <c r="C33" s="7"/>
      <c r="D33" s="7"/>
      <c r="E33" s="55">
        <v>853</v>
      </c>
      <c r="F33" s="55" t="s">
        <v>243</v>
      </c>
      <c r="G33" s="55" t="s">
        <v>155</v>
      </c>
      <c r="H33" s="106" t="s">
        <v>358</v>
      </c>
      <c r="I33" s="55" t="s">
        <v>146</v>
      </c>
      <c r="J33" s="11">
        <f t="shared" si="14"/>
        <v>4198000</v>
      </c>
    </row>
    <row r="34" spans="1:10" s="61" customFormat="1" x14ac:dyDescent="0.25">
      <c r="A34" s="65" t="s">
        <v>245</v>
      </c>
      <c r="B34" s="7"/>
      <c r="C34" s="7"/>
      <c r="D34" s="7"/>
      <c r="E34" s="55">
        <v>853</v>
      </c>
      <c r="F34" s="55" t="s">
        <v>243</v>
      </c>
      <c r="G34" s="55" t="s">
        <v>155</v>
      </c>
      <c r="H34" s="106" t="s">
        <v>358</v>
      </c>
      <c r="I34" s="55" t="s">
        <v>246</v>
      </c>
      <c r="J34" s="11">
        <v>4198000</v>
      </c>
    </row>
    <row r="35" spans="1:10" ht="9.75" customHeight="1" x14ac:dyDescent="0.25"/>
    <row r="36" spans="1:10" ht="33" customHeight="1" x14ac:dyDescent="0.25">
      <c r="A36" s="159" t="s">
        <v>255</v>
      </c>
      <c r="B36" s="159"/>
      <c r="C36" s="159"/>
      <c r="D36" s="159"/>
      <c r="E36" s="159"/>
      <c r="F36" s="159"/>
      <c r="G36" s="159"/>
      <c r="H36" s="92"/>
      <c r="I36" s="93" t="s">
        <v>256</v>
      </c>
      <c r="J36" s="92"/>
    </row>
    <row r="37" spans="1:10" ht="15" customHeight="1" x14ac:dyDescent="0.25">
      <c r="A37" s="92" t="s">
        <v>257</v>
      </c>
      <c r="B37" s="92"/>
      <c r="C37" s="92"/>
      <c r="D37" s="92"/>
      <c r="E37" s="92"/>
      <c r="F37" s="92"/>
      <c r="G37" s="92"/>
      <c r="H37" s="92"/>
      <c r="I37" s="92"/>
      <c r="J37" s="92"/>
    </row>
    <row r="38" spans="1:10" x14ac:dyDescent="0.25">
      <c r="A38" s="92" t="s">
        <v>258</v>
      </c>
    </row>
  </sheetData>
  <mergeCells count="2">
    <mergeCell ref="A1:J1"/>
    <mergeCell ref="A36:G36"/>
  </mergeCells>
  <pageMargins left="0.59055118110236227" right="0.31496062992125984"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
  <sheetViews>
    <sheetView workbookViewId="0">
      <selection activeCell="O6" sqref="O6"/>
    </sheetView>
  </sheetViews>
  <sheetFormatPr defaultRowHeight="15" x14ac:dyDescent="0.25"/>
  <cols>
    <col min="1" max="1" width="47.85546875" style="41" customWidth="1"/>
    <col min="2" max="4" width="4" style="40" hidden="1" customWidth="1"/>
    <col min="5" max="5" width="4.42578125" style="86" customWidth="1"/>
    <col min="6" max="7" width="3.7109375" style="86" customWidth="1"/>
    <col min="8" max="8" width="13.85546875" style="41" customWidth="1"/>
    <col min="9" max="9" width="4.5703125" style="86" customWidth="1"/>
    <col min="10" max="10" width="14.85546875" style="40" customWidth="1"/>
    <col min="11" max="124" width="9.140625" style="40"/>
    <col min="125" max="125" width="1.42578125" style="40" customWidth="1"/>
    <col min="126" max="126" width="59.5703125" style="40" customWidth="1"/>
    <col min="127" max="127" width="9.140625" style="40" customWidth="1"/>
    <col min="128" max="129" width="3.85546875" style="40" customWidth="1"/>
    <col min="130" max="130" width="10.5703125" style="40" customWidth="1"/>
    <col min="131" max="131" width="3.85546875" style="40" customWidth="1"/>
    <col min="132" max="134" width="14.42578125" style="40" customWidth="1"/>
    <col min="135" max="135" width="4.140625" style="40" customWidth="1"/>
    <col min="136" max="136" width="15" style="40" customWidth="1"/>
    <col min="137" max="138" width="9.140625" style="40" customWidth="1"/>
    <col min="139" max="139" width="11.5703125" style="40" customWidth="1"/>
    <col min="140" max="140" width="18.140625" style="40" customWidth="1"/>
    <col min="141" max="141" width="13.140625" style="40" customWidth="1"/>
    <col min="142" max="142" width="12.28515625" style="40" customWidth="1"/>
    <col min="143" max="380" width="9.140625" style="40"/>
    <col min="381" max="381" width="1.42578125" style="40" customWidth="1"/>
    <col min="382" max="382" width="59.5703125" style="40" customWidth="1"/>
    <col min="383" max="383" width="9.140625" style="40" customWidth="1"/>
    <col min="384" max="385" width="3.85546875" style="40" customWidth="1"/>
    <col min="386" max="386" width="10.5703125" style="40" customWidth="1"/>
    <col min="387" max="387" width="3.85546875" style="40" customWidth="1"/>
    <col min="388" max="390" width="14.42578125" style="40" customWidth="1"/>
    <col min="391" max="391" width="4.140625" style="40" customWidth="1"/>
    <col min="392" max="392" width="15" style="40" customWidth="1"/>
    <col min="393" max="394" width="9.140625" style="40" customWidth="1"/>
    <col min="395" max="395" width="11.5703125" style="40" customWidth="1"/>
    <col min="396" max="396" width="18.140625" style="40" customWidth="1"/>
    <col min="397" max="397" width="13.140625" style="40" customWidth="1"/>
    <col min="398" max="398" width="12.28515625" style="40" customWidth="1"/>
    <col min="399" max="636" width="9.140625" style="40"/>
    <col min="637" max="637" width="1.42578125" style="40" customWidth="1"/>
    <col min="638" max="638" width="59.5703125" style="40" customWidth="1"/>
    <col min="639" max="639" width="9.140625" style="40" customWidth="1"/>
    <col min="640" max="641" width="3.85546875" style="40" customWidth="1"/>
    <col min="642" max="642" width="10.5703125" style="40" customWidth="1"/>
    <col min="643" max="643" width="3.85546875" style="40" customWidth="1"/>
    <col min="644" max="646" width="14.42578125" style="40" customWidth="1"/>
    <col min="647" max="647" width="4.140625" style="40" customWidth="1"/>
    <col min="648" max="648" width="15" style="40" customWidth="1"/>
    <col min="649" max="650" width="9.140625" style="40" customWidth="1"/>
    <col min="651" max="651" width="11.5703125" style="40" customWidth="1"/>
    <col min="652" max="652" width="18.140625" style="40" customWidth="1"/>
    <col min="653" max="653" width="13.140625" style="40" customWidth="1"/>
    <col min="654" max="654" width="12.28515625" style="40" customWidth="1"/>
    <col min="655" max="892" width="9.140625" style="40"/>
    <col min="893" max="893" width="1.42578125" style="40" customWidth="1"/>
    <col min="894" max="894" width="59.5703125" style="40" customWidth="1"/>
    <col min="895" max="895" width="9.140625" style="40" customWidth="1"/>
    <col min="896" max="897" width="3.85546875" style="40" customWidth="1"/>
    <col min="898" max="898" width="10.5703125" style="40" customWidth="1"/>
    <col min="899" max="899" width="3.85546875" style="40" customWidth="1"/>
    <col min="900" max="902" width="14.42578125" style="40" customWidth="1"/>
    <col min="903" max="903" width="4.140625" style="40" customWidth="1"/>
    <col min="904" max="904" width="15" style="40" customWidth="1"/>
    <col min="905" max="906" width="9.140625" style="40" customWidth="1"/>
    <col min="907" max="907" width="11.5703125" style="40" customWidth="1"/>
    <col min="908" max="908" width="18.140625" style="40" customWidth="1"/>
    <col min="909" max="909" width="13.140625" style="40" customWidth="1"/>
    <col min="910" max="910" width="12.28515625" style="40" customWidth="1"/>
    <col min="911" max="1148" width="9.140625" style="40"/>
    <col min="1149" max="1149" width="1.42578125" style="40" customWidth="1"/>
    <col min="1150" max="1150" width="59.5703125" style="40" customWidth="1"/>
    <col min="1151" max="1151" width="9.140625" style="40" customWidth="1"/>
    <col min="1152" max="1153" width="3.85546875" style="40" customWidth="1"/>
    <col min="1154" max="1154" width="10.5703125" style="40" customWidth="1"/>
    <col min="1155" max="1155" width="3.85546875" style="40" customWidth="1"/>
    <col min="1156" max="1158" width="14.42578125" style="40" customWidth="1"/>
    <col min="1159" max="1159" width="4.140625" style="40" customWidth="1"/>
    <col min="1160" max="1160" width="15" style="40" customWidth="1"/>
    <col min="1161" max="1162" width="9.140625" style="40" customWidth="1"/>
    <col min="1163" max="1163" width="11.5703125" style="40" customWidth="1"/>
    <col min="1164" max="1164" width="18.140625" style="40" customWidth="1"/>
    <col min="1165" max="1165" width="13.140625" style="40" customWidth="1"/>
    <col min="1166" max="1166" width="12.28515625" style="40" customWidth="1"/>
    <col min="1167" max="1404" width="9.140625" style="40"/>
    <col min="1405" max="1405" width="1.42578125" style="40" customWidth="1"/>
    <col min="1406" max="1406" width="59.5703125" style="40" customWidth="1"/>
    <col min="1407" max="1407" width="9.140625" style="40" customWidth="1"/>
    <col min="1408" max="1409" width="3.85546875" style="40" customWidth="1"/>
    <col min="1410" max="1410" width="10.5703125" style="40" customWidth="1"/>
    <col min="1411" max="1411" width="3.85546875" style="40" customWidth="1"/>
    <col min="1412" max="1414" width="14.42578125" style="40" customWidth="1"/>
    <col min="1415" max="1415" width="4.140625" style="40" customWidth="1"/>
    <col min="1416" max="1416" width="15" style="40" customWidth="1"/>
    <col min="1417" max="1418" width="9.140625" style="40" customWidth="1"/>
    <col min="1419" max="1419" width="11.5703125" style="40" customWidth="1"/>
    <col min="1420" max="1420" width="18.140625" style="40" customWidth="1"/>
    <col min="1421" max="1421" width="13.140625" style="40" customWidth="1"/>
    <col min="1422" max="1422" width="12.28515625" style="40" customWidth="1"/>
    <col min="1423" max="1660" width="9.140625" style="40"/>
    <col min="1661" max="1661" width="1.42578125" style="40" customWidth="1"/>
    <col min="1662" max="1662" width="59.5703125" style="40" customWidth="1"/>
    <col min="1663" max="1663" width="9.140625" style="40" customWidth="1"/>
    <col min="1664" max="1665" width="3.85546875" style="40" customWidth="1"/>
    <col min="1666" max="1666" width="10.5703125" style="40" customWidth="1"/>
    <col min="1667" max="1667" width="3.85546875" style="40" customWidth="1"/>
    <col min="1668" max="1670" width="14.42578125" style="40" customWidth="1"/>
    <col min="1671" max="1671" width="4.140625" style="40" customWidth="1"/>
    <col min="1672" max="1672" width="15" style="40" customWidth="1"/>
    <col min="1673" max="1674" width="9.140625" style="40" customWidth="1"/>
    <col min="1675" max="1675" width="11.5703125" style="40" customWidth="1"/>
    <col min="1676" max="1676" width="18.140625" style="40" customWidth="1"/>
    <col min="1677" max="1677" width="13.140625" style="40" customWidth="1"/>
    <col min="1678" max="1678" width="12.28515625" style="40" customWidth="1"/>
    <col min="1679" max="1916" width="9.140625" style="40"/>
    <col min="1917" max="1917" width="1.42578125" style="40" customWidth="1"/>
    <col min="1918" max="1918" width="59.5703125" style="40" customWidth="1"/>
    <col min="1919" max="1919" width="9.140625" style="40" customWidth="1"/>
    <col min="1920" max="1921" width="3.85546875" style="40" customWidth="1"/>
    <col min="1922" max="1922" width="10.5703125" style="40" customWidth="1"/>
    <col min="1923" max="1923" width="3.85546875" style="40" customWidth="1"/>
    <col min="1924" max="1926" width="14.42578125" style="40" customWidth="1"/>
    <col min="1927" max="1927" width="4.140625" style="40" customWidth="1"/>
    <col min="1928" max="1928" width="15" style="40" customWidth="1"/>
    <col min="1929" max="1930" width="9.140625" style="40" customWidth="1"/>
    <col min="1931" max="1931" width="11.5703125" style="40" customWidth="1"/>
    <col min="1932" max="1932" width="18.140625" style="40" customWidth="1"/>
    <col min="1933" max="1933" width="13.140625" style="40" customWidth="1"/>
    <col min="1934" max="1934" width="12.28515625" style="40" customWidth="1"/>
    <col min="1935" max="2172" width="9.140625" style="40"/>
    <col min="2173" max="2173" width="1.42578125" style="40" customWidth="1"/>
    <col min="2174" max="2174" width="59.5703125" style="40" customWidth="1"/>
    <col min="2175" max="2175" width="9.140625" style="40" customWidth="1"/>
    <col min="2176" max="2177" width="3.85546875" style="40" customWidth="1"/>
    <col min="2178" max="2178" width="10.5703125" style="40" customWidth="1"/>
    <col min="2179" max="2179" width="3.85546875" style="40" customWidth="1"/>
    <col min="2180" max="2182" width="14.42578125" style="40" customWidth="1"/>
    <col min="2183" max="2183" width="4.140625" style="40" customWidth="1"/>
    <col min="2184" max="2184" width="15" style="40" customWidth="1"/>
    <col min="2185" max="2186" width="9.140625" style="40" customWidth="1"/>
    <col min="2187" max="2187" width="11.5703125" style="40" customWidth="1"/>
    <col min="2188" max="2188" width="18.140625" style="40" customWidth="1"/>
    <col min="2189" max="2189" width="13.140625" style="40" customWidth="1"/>
    <col min="2190" max="2190" width="12.28515625" style="40" customWidth="1"/>
    <col min="2191" max="2428" width="9.140625" style="40"/>
    <col min="2429" max="2429" width="1.42578125" style="40" customWidth="1"/>
    <col min="2430" max="2430" width="59.5703125" style="40" customWidth="1"/>
    <col min="2431" max="2431" width="9.140625" style="40" customWidth="1"/>
    <col min="2432" max="2433" width="3.85546875" style="40" customWidth="1"/>
    <col min="2434" max="2434" width="10.5703125" style="40" customWidth="1"/>
    <col min="2435" max="2435" width="3.85546875" style="40" customWidth="1"/>
    <col min="2436" max="2438" width="14.42578125" style="40" customWidth="1"/>
    <col min="2439" max="2439" width="4.140625" style="40" customWidth="1"/>
    <col min="2440" max="2440" width="15" style="40" customWidth="1"/>
    <col min="2441" max="2442" width="9.140625" style="40" customWidth="1"/>
    <col min="2443" max="2443" width="11.5703125" style="40" customWidth="1"/>
    <col min="2444" max="2444" width="18.140625" style="40" customWidth="1"/>
    <col min="2445" max="2445" width="13.140625" style="40" customWidth="1"/>
    <col min="2446" max="2446" width="12.28515625" style="40" customWidth="1"/>
    <col min="2447" max="2684" width="9.140625" style="40"/>
    <col min="2685" max="2685" width="1.42578125" style="40" customWidth="1"/>
    <col min="2686" max="2686" width="59.5703125" style="40" customWidth="1"/>
    <col min="2687" max="2687" width="9.140625" style="40" customWidth="1"/>
    <col min="2688" max="2689" width="3.85546875" style="40" customWidth="1"/>
    <col min="2690" max="2690" width="10.5703125" style="40" customWidth="1"/>
    <col min="2691" max="2691" width="3.85546875" style="40" customWidth="1"/>
    <col min="2692" max="2694" width="14.42578125" style="40" customWidth="1"/>
    <col min="2695" max="2695" width="4.140625" style="40" customWidth="1"/>
    <col min="2696" max="2696" width="15" style="40" customWidth="1"/>
    <col min="2697" max="2698" width="9.140625" style="40" customWidth="1"/>
    <col min="2699" max="2699" width="11.5703125" style="40" customWidth="1"/>
    <col min="2700" max="2700" width="18.140625" style="40" customWidth="1"/>
    <col min="2701" max="2701" width="13.140625" style="40" customWidth="1"/>
    <col min="2702" max="2702" width="12.28515625" style="40" customWidth="1"/>
    <col min="2703" max="2940" width="9.140625" style="40"/>
    <col min="2941" max="2941" width="1.42578125" style="40" customWidth="1"/>
    <col min="2942" max="2942" width="59.5703125" style="40" customWidth="1"/>
    <col min="2943" max="2943" width="9.140625" style="40" customWidth="1"/>
    <col min="2944" max="2945" width="3.85546875" style="40" customWidth="1"/>
    <col min="2946" max="2946" width="10.5703125" style="40" customWidth="1"/>
    <col min="2947" max="2947" width="3.85546875" style="40" customWidth="1"/>
    <col min="2948" max="2950" width="14.42578125" style="40" customWidth="1"/>
    <col min="2951" max="2951" width="4.140625" style="40" customWidth="1"/>
    <col min="2952" max="2952" width="15" style="40" customWidth="1"/>
    <col min="2953" max="2954" width="9.140625" style="40" customWidth="1"/>
    <col min="2955" max="2955" width="11.5703125" style="40" customWidth="1"/>
    <col min="2956" max="2956" width="18.140625" style="40" customWidth="1"/>
    <col min="2957" max="2957" width="13.140625" style="40" customWidth="1"/>
    <col min="2958" max="2958" width="12.28515625" style="40" customWidth="1"/>
    <col min="2959" max="3196" width="9.140625" style="40"/>
    <col min="3197" max="3197" width="1.42578125" style="40" customWidth="1"/>
    <col min="3198" max="3198" width="59.5703125" style="40" customWidth="1"/>
    <col min="3199" max="3199" width="9.140625" style="40" customWidth="1"/>
    <col min="3200" max="3201" width="3.85546875" style="40" customWidth="1"/>
    <col min="3202" max="3202" width="10.5703125" style="40" customWidth="1"/>
    <col min="3203" max="3203" width="3.85546875" style="40" customWidth="1"/>
    <col min="3204" max="3206" width="14.42578125" style="40" customWidth="1"/>
    <col min="3207" max="3207" width="4.140625" style="40" customWidth="1"/>
    <col min="3208" max="3208" width="15" style="40" customWidth="1"/>
    <col min="3209" max="3210" width="9.140625" style="40" customWidth="1"/>
    <col min="3211" max="3211" width="11.5703125" style="40" customWidth="1"/>
    <col min="3212" max="3212" width="18.140625" style="40" customWidth="1"/>
    <col min="3213" max="3213" width="13.140625" style="40" customWidth="1"/>
    <col min="3214" max="3214" width="12.28515625" style="40" customWidth="1"/>
    <col min="3215" max="3452" width="9.140625" style="40"/>
    <col min="3453" max="3453" width="1.42578125" style="40" customWidth="1"/>
    <col min="3454" max="3454" width="59.5703125" style="40" customWidth="1"/>
    <col min="3455" max="3455" width="9.140625" style="40" customWidth="1"/>
    <col min="3456" max="3457" width="3.85546875" style="40" customWidth="1"/>
    <col min="3458" max="3458" width="10.5703125" style="40" customWidth="1"/>
    <col min="3459" max="3459" width="3.85546875" style="40" customWidth="1"/>
    <col min="3460" max="3462" width="14.42578125" style="40" customWidth="1"/>
    <col min="3463" max="3463" width="4.140625" style="40" customWidth="1"/>
    <col min="3464" max="3464" width="15" style="40" customWidth="1"/>
    <col min="3465" max="3466" width="9.140625" style="40" customWidth="1"/>
    <col min="3467" max="3467" width="11.5703125" style="40" customWidth="1"/>
    <col min="3468" max="3468" width="18.140625" style="40" customWidth="1"/>
    <col min="3469" max="3469" width="13.140625" style="40" customWidth="1"/>
    <col min="3470" max="3470" width="12.28515625" style="40" customWidth="1"/>
    <col min="3471" max="3708" width="9.140625" style="40"/>
    <col min="3709" max="3709" width="1.42578125" style="40" customWidth="1"/>
    <col min="3710" max="3710" width="59.5703125" style="40" customWidth="1"/>
    <col min="3711" max="3711" width="9.140625" style="40" customWidth="1"/>
    <col min="3712" max="3713" width="3.85546875" style="40" customWidth="1"/>
    <col min="3714" max="3714" width="10.5703125" style="40" customWidth="1"/>
    <col min="3715" max="3715" width="3.85546875" style="40" customWidth="1"/>
    <col min="3716" max="3718" width="14.42578125" style="40" customWidth="1"/>
    <col min="3719" max="3719" width="4.140625" style="40" customWidth="1"/>
    <col min="3720" max="3720" width="15" style="40" customWidth="1"/>
    <col min="3721" max="3722" width="9.140625" style="40" customWidth="1"/>
    <col min="3723" max="3723" width="11.5703125" style="40" customWidth="1"/>
    <col min="3724" max="3724" width="18.140625" style="40" customWidth="1"/>
    <col min="3725" max="3725" width="13.140625" style="40" customWidth="1"/>
    <col min="3726" max="3726" width="12.28515625" style="40" customWidth="1"/>
    <col min="3727" max="3964" width="9.140625" style="40"/>
    <col min="3965" max="3965" width="1.42578125" style="40" customWidth="1"/>
    <col min="3966" max="3966" width="59.5703125" style="40" customWidth="1"/>
    <col min="3967" max="3967" width="9.140625" style="40" customWidth="1"/>
    <col min="3968" max="3969" width="3.85546875" style="40" customWidth="1"/>
    <col min="3970" max="3970" width="10.5703125" style="40" customWidth="1"/>
    <col min="3971" max="3971" width="3.85546875" style="40" customWidth="1"/>
    <col min="3972" max="3974" width="14.42578125" style="40" customWidth="1"/>
    <col min="3975" max="3975" width="4.140625" style="40" customWidth="1"/>
    <col min="3976" max="3976" width="15" style="40" customWidth="1"/>
    <col min="3977" max="3978" width="9.140625" style="40" customWidth="1"/>
    <col min="3979" max="3979" width="11.5703125" style="40" customWidth="1"/>
    <col min="3980" max="3980" width="18.140625" style="40" customWidth="1"/>
    <col min="3981" max="3981" width="13.140625" style="40" customWidth="1"/>
    <col min="3982" max="3982" width="12.28515625" style="40" customWidth="1"/>
    <col min="3983" max="4220" width="9.140625" style="40"/>
    <col min="4221" max="4221" width="1.42578125" style="40" customWidth="1"/>
    <col min="4222" max="4222" width="59.5703125" style="40" customWidth="1"/>
    <col min="4223" max="4223" width="9.140625" style="40" customWidth="1"/>
    <col min="4224" max="4225" width="3.85546875" style="40" customWidth="1"/>
    <col min="4226" max="4226" width="10.5703125" style="40" customWidth="1"/>
    <col min="4227" max="4227" width="3.85546875" style="40" customWidth="1"/>
    <col min="4228" max="4230" width="14.42578125" style="40" customWidth="1"/>
    <col min="4231" max="4231" width="4.140625" style="40" customWidth="1"/>
    <col min="4232" max="4232" width="15" style="40" customWidth="1"/>
    <col min="4233" max="4234" width="9.140625" style="40" customWidth="1"/>
    <col min="4235" max="4235" width="11.5703125" style="40" customWidth="1"/>
    <col min="4236" max="4236" width="18.140625" style="40" customWidth="1"/>
    <col min="4237" max="4237" width="13.140625" style="40" customWidth="1"/>
    <col min="4238" max="4238" width="12.28515625" style="40" customWidth="1"/>
    <col min="4239" max="4476" width="9.140625" style="40"/>
    <col min="4477" max="4477" width="1.42578125" style="40" customWidth="1"/>
    <col min="4478" max="4478" width="59.5703125" style="40" customWidth="1"/>
    <col min="4479" max="4479" width="9.140625" style="40" customWidth="1"/>
    <col min="4480" max="4481" width="3.85546875" style="40" customWidth="1"/>
    <col min="4482" max="4482" width="10.5703125" style="40" customWidth="1"/>
    <col min="4483" max="4483" width="3.85546875" style="40" customWidth="1"/>
    <col min="4484" max="4486" width="14.42578125" style="40" customWidth="1"/>
    <col min="4487" max="4487" width="4.140625" style="40" customWidth="1"/>
    <col min="4488" max="4488" width="15" style="40" customWidth="1"/>
    <col min="4489" max="4490" width="9.140625" style="40" customWidth="1"/>
    <col min="4491" max="4491" width="11.5703125" style="40" customWidth="1"/>
    <col min="4492" max="4492" width="18.140625" style="40" customWidth="1"/>
    <col min="4493" max="4493" width="13.140625" style="40" customWidth="1"/>
    <col min="4494" max="4494" width="12.28515625" style="40" customWidth="1"/>
    <col min="4495" max="4732" width="9.140625" style="40"/>
    <col min="4733" max="4733" width="1.42578125" style="40" customWidth="1"/>
    <col min="4734" max="4734" width="59.5703125" style="40" customWidth="1"/>
    <col min="4735" max="4735" width="9.140625" style="40" customWidth="1"/>
    <col min="4736" max="4737" width="3.85546875" style="40" customWidth="1"/>
    <col min="4738" max="4738" width="10.5703125" style="40" customWidth="1"/>
    <col min="4739" max="4739" width="3.85546875" style="40" customWidth="1"/>
    <col min="4740" max="4742" width="14.42578125" style="40" customWidth="1"/>
    <col min="4743" max="4743" width="4.140625" style="40" customWidth="1"/>
    <col min="4744" max="4744" width="15" style="40" customWidth="1"/>
    <col min="4745" max="4746" width="9.140625" style="40" customWidth="1"/>
    <col min="4747" max="4747" width="11.5703125" style="40" customWidth="1"/>
    <col min="4748" max="4748" width="18.140625" style="40" customWidth="1"/>
    <col min="4749" max="4749" width="13.140625" style="40" customWidth="1"/>
    <col min="4750" max="4750" width="12.28515625" style="40" customWidth="1"/>
    <col min="4751" max="4988" width="9.140625" style="40"/>
    <col min="4989" max="4989" width="1.42578125" style="40" customWidth="1"/>
    <col min="4990" max="4990" width="59.5703125" style="40" customWidth="1"/>
    <col min="4991" max="4991" width="9.140625" style="40" customWidth="1"/>
    <col min="4992" max="4993" width="3.85546875" style="40" customWidth="1"/>
    <col min="4994" max="4994" width="10.5703125" style="40" customWidth="1"/>
    <col min="4995" max="4995" width="3.85546875" style="40" customWidth="1"/>
    <col min="4996" max="4998" width="14.42578125" style="40" customWidth="1"/>
    <col min="4999" max="4999" width="4.140625" style="40" customWidth="1"/>
    <col min="5000" max="5000" width="15" style="40" customWidth="1"/>
    <col min="5001" max="5002" width="9.140625" style="40" customWidth="1"/>
    <col min="5003" max="5003" width="11.5703125" style="40" customWidth="1"/>
    <col min="5004" max="5004" width="18.140625" style="40" customWidth="1"/>
    <col min="5005" max="5005" width="13.140625" style="40" customWidth="1"/>
    <col min="5006" max="5006" width="12.28515625" style="40" customWidth="1"/>
    <col min="5007" max="5244" width="9.140625" style="40"/>
    <col min="5245" max="5245" width="1.42578125" style="40" customWidth="1"/>
    <col min="5246" max="5246" width="59.5703125" style="40" customWidth="1"/>
    <col min="5247" max="5247" width="9.140625" style="40" customWidth="1"/>
    <col min="5248" max="5249" width="3.85546875" style="40" customWidth="1"/>
    <col min="5250" max="5250" width="10.5703125" style="40" customWidth="1"/>
    <col min="5251" max="5251" width="3.85546875" style="40" customWidth="1"/>
    <col min="5252" max="5254" width="14.42578125" style="40" customWidth="1"/>
    <col min="5255" max="5255" width="4.140625" style="40" customWidth="1"/>
    <col min="5256" max="5256" width="15" style="40" customWidth="1"/>
    <col min="5257" max="5258" width="9.140625" style="40" customWidth="1"/>
    <col min="5259" max="5259" width="11.5703125" style="40" customWidth="1"/>
    <col min="5260" max="5260" width="18.140625" style="40" customWidth="1"/>
    <col min="5261" max="5261" width="13.140625" style="40" customWidth="1"/>
    <col min="5262" max="5262" width="12.28515625" style="40" customWidth="1"/>
    <col min="5263" max="5500" width="9.140625" style="40"/>
    <col min="5501" max="5501" width="1.42578125" style="40" customWidth="1"/>
    <col min="5502" max="5502" width="59.5703125" style="40" customWidth="1"/>
    <col min="5503" max="5503" width="9.140625" style="40" customWidth="1"/>
    <col min="5504" max="5505" width="3.85546875" style="40" customWidth="1"/>
    <col min="5506" max="5506" width="10.5703125" style="40" customWidth="1"/>
    <col min="5507" max="5507" width="3.85546875" style="40" customWidth="1"/>
    <col min="5508" max="5510" width="14.42578125" style="40" customWidth="1"/>
    <col min="5511" max="5511" width="4.140625" style="40" customWidth="1"/>
    <col min="5512" max="5512" width="15" style="40" customWidth="1"/>
    <col min="5513" max="5514" width="9.140625" style="40" customWidth="1"/>
    <col min="5515" max="5515" width="11.5703125" style="40" customWidth="1"/>
    <col min="5516" max="5516" width="18.140625" style="40" customWidth="1"/>
    <col min="5517" max="5517" width="13.140625" style="40" customWidth="1"/>
    <col min="5518" max="5518" width="12.28515625" style="40" customWidth="1"/>
    <col min="5519" max="5756" width="9.140625" style="40"/>
    <col min="5757" max="5757" width="1.42578125" style="40" customWidth="1"/>
    <col min="5758" max="5758" width="59.5703125" style="40" customWidth="1"/>
    <col min="5759" max="5759" width="9.140625" style="40" customWidth="1"/>
    <col min="5760" max="5761" width="3.85546875" style="40" customWidth="1"/>
    <col min="5762" max="5762" width="10.5703125" style="40" customWidth="1"/>
    <col min="5763" max="5763" width="3.85546875" style="40" customWidth="1"/>
    <col min="5764" max="5766" width="14.42578125" style="40" customWidth="1"/>
    <col min="5767" max="5767" width="4.140625" style="40" customWidth="1"/>
    <col min="5768" max="5768" width="15" style="40" customWidth="1"/>
    <col min="5769" max="5770" width="9.140625" style="40" customWidth="1"/>
    <col min="5771" max="5771" width="11.5703125" style="40" customWidth="1"/>
    <col min="5772" max="5772" width="18.140625" style="40" customWidth="1"/>
    <col min="5773" max="5773" width="13.140625" style="40" customWidth="1"/>
    <col min="5774" max="5774" width="12.28515625" style="40" customWidth="1"/>
    <col min="5775" max="6012" width="9.140625" style="40"/>
    <col min="6013" max="6013" width="1.42578125" style="40" customWidth="1"/>
    <col min="6014" max="6014" width="59.5703125" style="40" customWidth="1"/>
    <col min="6015" max="6015" width="9.140625" style="40" customWidth="1"/>
    <col min="6016" max="6017" width="3.85546875" style="40" customWidth="1"/>
    <col min="6018" max="6018" width="10.5703125" style="40" customWidth="1"/>
    <col min="6019" max="6019" width="3.85546875" style="40" customWidth="1"/>
    <col min="6020" max="6022" width="14.42578125" style="40" customWidth="1"/>
    <col min="6023" max="6023" width="4.140625" style="40" customWidth="1"/>
    <col min="6024" max="6024" width="15" style="40" customWidth="1"/>
    <col min="6025" max="6026" width="9.140625" style="40" customWidth="1"/>
    <col min="6027" max="6027" width="11.5703125" style="40" customWidth="1"/>
    <col min="6028" max="6028" width="18.140625" style="40" customWidth="1"/>
    <col min="6029" max="6029" width="13.140625" style="40" customWidth="1"/>
    <col min="6030" max="6030" width="12.28515625" style="40" customWidth="1"/>
    <col min="6031" max="6268" width="9.140625" style="40"/>
    <col min="6269" max="6269" width="1.42578125" style="40" customWidth="1"/>
    <col min="6270" max="6270" width="59.5703125" style="40" customWidth="1"/>
    <col min="6271" max="6271" width="9.140625" style="40" customWidth="1"/>
    <col min="6272" max="6273" width="3.85546875" style="40" customWidth="1"/>
    <col min="6274" max="6274" width="10.5703125" style="40" customWidth="1"/>
    <col min="6275" max="6275" width="3.85546875" style="40" customWidth="1"/>
    <col min="6276" max="6278" width="14.42578125" style="40" customWidth="1"/>
    <col min="6279" max="6279" width="4.140625" style="40" customWidth="1"/>
    <col min="6280" max="6280" width="15" style="40" customWidth="1"/>
    <col min="6281" max="6282" width="9.140625" style="40" customWidth="1"/>
    <col min="6283" max="6283" width="11.5703125" style="40" customWidth="1"/>
    <col min="6284" max="6284" width="18.140625" style="40" customWidth="1"/>
    <col min="6285" max="6285" width="13.140625" style="40" customWidth="1"/>
    <col min="6286" max="6286" width="12.28515625" style="40" customWidth="1"/>
    <col min="6287" max="6524" width="9.140625" style="40"/>
    <col min="6525" max="6525" width="1.42578125" style="40" customWidth="1"/>
    <col min="6526" max="6526" width="59.5703125" style="40" customWidth="1"/>
    <col min="6527" max="6527" width="9.140625" style="40" customWidth="1"/>
    <col min="6528" max="6529" width="3.85546875" style="40" customWidth="1"/>
    <col min="6530" max="6530" width="10.5703125" style="40" customWidth="1"/>
    <col min="6531" max="6531" width="3.85546875" style="40" customWidth="1"/>
    <col min="6532" max="6534" width="14.42578125" style="40" customWidth="1"/>
    <col min="6535" max="6535" width="4.140625" style="40" customWidth="1"/>
    <col min="6536" max="6536" width="15" style="40" customWidth="1"/>
    <col min="6537" max="6538" width="9.140625" style="40" customWidth="1"/>
    <col min="6539" max="6539" width="11.5703125" style="40" customWidth="1"/>
    <col min="6540" max="6540" width="18.140625" style="40" customWidth="1"/>
    <col min="6541" max="6541" width="13.140625" style="40" customWidth="1"/>
    <col min="6542" max="6542" width="12.28515625" style="40" customWidth="1"/>
    <col min="6543" max="6780" width="9.140625" style="40"/>
    <col min="6781" max="6781" width="1.42578125" style="40" customWidth="1"/>
    <col min="6782" max="6782" width="59.5703125" style="40" customWidth="1"/>
    <col min="6783" max="6783" width="9.140625" style="40" customWidth="1"/>
    <col min="6784" max="6785" width="3.85546875" style="40" customWidth="1"/>
    <col min="6786" max="6786" width="10.5703125" style="40" customWidth="1"/>
    <col min="6787" max="6787" width="3.85546875" style="40" customWidth="1"/>
    <col min="6788" max="6790" width="14.42578125" style="40" customWidth="1"/>
    <col min="6791" max="6791" width="4.140625" style="40" customWidth="1"/>
    <col min="6792" max="6792" width="15" style="40" customWidth="1"/>
    <col min="6793" max="6794" width="9.140625" style="40" customWidth="1"/>
    <col min="6795" max="6795" width="11.5703125" style="40" customWidth="1"/>
    <col min="6796" max="6796" width="18.140625" style="40" customWidth="1"/>
    <col min="6797" max="6797" width="13.140625" style="40" customWidth="1"/>
    <col min="6798" max="6798" width="12.28515625" style="40" customWidth="1"/>
    <col min="6799" max="7036" width="9.140625" style="40"/>
    <col min="7037" max="7037" width="1.42578125" style="40" customWidth="1"/>
    <col min="7038" max="7038" width="59.5703125" style="40" customWidth="1"/>
    <col min="7039" max="7039" width="9.140625" style="40" customWidth="1"/>
    <col min="7040" max="7041" width="3.85546875" style="40" customWidth="1"/>
    <col min="7042" max="7042" width="10.5703125" style="40" customWidth="1"/>
    <col min="7043" max="7043" width="3.85546875" style="40" customWidth="1"/>
    <col min="7044" max="7046" width="14.42578125" style="40" customWidth="1"/>
    <col min="7047" max="7047" width="4.140625" style="40" customWidth="1"/>
    <col min="7048" max="7048" width="15" style="40" customWidth="1"/>
    <col min="7049" max="7050" width="9.140625" style="40" customWidth="1"/>
    <col min="7051" max="7051" width="11.5703125" style="40" customWidth="1"/>
    <col min="7052" max="7052" width="18.140625" style="40" customWidth="1"/>
    <col min="7053" max="7053" width="13.140625" style="40" customWidth="1"/>
    <col min="7054" max="7054" width="12.28515625" style="40" customWidth="1"/>
    <col min="7055" max="7292" width="9.140625" style="40"/>
    <col min="7293" max="7293" width="1.42578125" style="40" customWidth="1"/>
    <col min="7294" max="7294" width="59.5703125" style="40" customWidth="1"/>
    <col min="7295" max="7295" width="9.140625" style="40" customWidth="1"/>
    <col min="7296" max="7297" width="3.85546875" style="40" customWidth="1"/>
    <col min="7298" max="7298" width="10.5703125" style="40" customWidth="1"/>
    <col min="7299" max="7299" width="3.85546875" style="40" customWidth="1"/>
    <col min="7300" max="7302" width="14.42578125" style="40" customWidth="1"/>
    <col min="7303" max="7303" width="4.140625" style="40" customWidth="1"/>
    <col min="7304" max="7304" width="15" style="40" customWidth="1"/>
    <col min="7305" max="7306" width="9.140625" style="40" customWidth="1"/>
    <col min="7307" max="7307" width="11.5703125" style="40" customWidth="1"/>
    <col min="7308" max="7308" width="18.140625" style="40" customWidth="1"/>
    <col min="7309" max="7309" width="13.140625" style="40" customWidth="1"/>
    <col min="7310" max="7310" width="12.28515625" style="40" customWidth="1"/>
    <col min="7311" max="7548" width="9.140625" style="40"/>
    <col min="7549" max="7549" width="1.42578125" style="40" customWidth="1"/>
    <col min="7550" max="7550" width="59.5703125" style="40" customWidth="1"/>
    <col min="7551" max="7551" width="9.140625" style="40" customWidth="1"/>
    <col min="7552" max="7553" width="3.85546875" style="40" customWidth="1"/>
    <col min="7554" max="7554" width="10.5703125" style="40" customWidth="1"/>
    <col min="7555" max="7555" width="3.85546875" style="40" customWidth="1"/>
    <col min="7556" max="7558" width="14.42578125" style="40" customWidth="1"/>
    <col min="7559" max="7559" width="4.140625" style="40" customWidth="1"/>
    <col min="7560" max="7560" width="15" style="40" customWidth="1"/>
    <col min="7561" max="7562" width="9.140625" style="40" customWidth="1"/>
    <col min="7563" max="7563" width="11.5703125" style="40" customWidth="1"/>
    <col min="7564" max="7564" width="18.140625" style="40" customWidth="1"/>
    <col min="7565" max="7565" width="13.140625" style="40" customWidth="1"/>
    <col min="7566" max="7566" width="12.28515625" style="40" customWidth="1"/>
    <col min="7567" max="7804" width="9.140625" style="40"/>
    <col min="7805" max="7805" width="1.42578125" style="40" customWidth="1"/>
    <col min="7806" max="7806" width="59.5703125" style="40" customWidth="1"/>
    <col min="7807" max="7807" width="9.140625" style="40" customWidth="1"/>
    <col min="7808" max="7809" width="3.85546875" style="40" customWidth="1"/>
    <col min="7810" max="7810" width="10.5703125" style="40" customWidth="1"/>
    <col min="7811" max="7811" width="3.85546875" style="40" customWidth="1"/>
    <col min="7812" max="7814" width="14.42578125" style="40" customWidth="1"/>
    <col min="7815" max="7815" width="4.140625" style="40" customWidth="1"/>
    <col min="7816" max="7816" width="15" style="40" customWidth="1"/>
    <col min="7817" max="7818" width="9.140625" style="40" customWidth="1"/>
    <col min="7819" max="7819" width="11.5703125" style="40" customWidth="1"/>
    <col min="7820" max="7820" width="18.140625" style="40" customWidth="1"/>
    <col min="7821" max="7821" width="13.140625" style="40" customWidth="1"/>
    <col min="7822" max="7822" width="12.28515625" style="40" customWidth="1"/>
    <col min="7823" max="8060" width="9.140625" style="40"/>
    <col min="8061" max="8061" width="1.42578125" style="40" customWidth="1"/>
    <col min="8062" max="8062" width="59.5703125" style="40" customWidth="1"/>
    <col min="8063" max="8063" width="9.140625" style="40" customWidth="1"/>
    <col min="8064" max="8065" width="3.85546875" style="40" customWidth="1"/>
    <col min="8066" max="8066" width="10.5703125" style="40" customWidth="1"/>
    <col min="8067" max="8067" width="3.85546875" style="40" customWidth="1"/>
    <col min="8068" max="8070" width="14.42578125" style="40" customWidth="1"/>
    <col min="8071" max="8071" width="4.140625" style="40" customWidth="1"/>
    <col min="8072" max="8072" width="15" style="40" customWidth="1"/>
    <col min="8073" max="8074" width="9.140625" style="40" customWidth="1"/>
    <col min="8075" max="8075" width="11.5703125" style="40" customWidth="1"/>
    <col min="8076" max="8076" width="18.140625" style="40" customWidth="1"/>
    <col min="8077" max="8077" width="13.140625" style="40" customWidth="1"/>
    <col min="8078" max="8078" width="12.28515625" style="40" customWidth="1"/>
    <col min="8079" max="8316" width="9.140625" style="40"/>
    <col min="8317" max="8317" width="1.42578125" style="40" customWidth="1"/>
    <col min="8318" max="8318" width="59.5703125" style="40" customWidth="1"/>
    <col min="8319" max="8319" width="9.140625" style="40" customWidth="1"/>
    <col min="8320" max="8321" width="3.85546875" style="40" customWidth="1"/>
    <col min="8322" max="8322" width="10.5703125" style="40" customWidth="1"/>
    <col min="8323" max="8323" width="3.85546875" style="40" customWidth="1"/>
    <col min="8324" max="8326" width="14.42578125" style="40" customWidth="1"/>
    <col min="8327" max="8327" width="4.140625" style="40" customWidth="1"/>
    <col min="8328" max="8328" width="15" style="40" customWidth="1"/>
    <col min="8329" max="8330" width="9.140625" style="40" customWidth="1"/>
    <col min="8331" max="8331" width="11.5703125" style="40" customWidth="1"/>
    <col min="8332" max="8332" width="18.140625" style="40" customWidth="1"/>
    <col min="8333" max="8333" width="13.140625" style="40" customWidth="1"/>
    <col min="8334" max="8334" width="12.28515625" style="40" customWidth="1"/>
    <col min="8335" max="8572" width="9.140625" style="40"/>
    <col min="8573" max="8573" width="1.42578125" style="40" customWidth="1"/>
    <col min="8574" max="8574" width="59.5703125" style="40" customWidth="1"/>
    <col min="8575" max="8575" width="9.140625" style="40" customWidth="1"/>
    <col min="8576" max="8577" width="3.85546875" style="40" customWidth="1"/>
    <col min="8578" max="8578" width="10.5703125" style="40" customWidth="1"/>
    <col min="8579" max="8579" width="3.85546875" style="40" customWidth="1"/>
    <col min="8580" max="8582" width="14.42578125" style="40" customWidth="1"/>
    <col min="8583" max="8583" width="4.140625" style="40" customWidth="1"/>
    <col min="8584" max="8584" width="15" style="40" customWidth="1"/>
    <col min="8585" max="8586" width="9.140625" style="40" customWidth="1"/>
    <col min="8587" max="8587" width="11.5703125" style="40" customWidth="1"/>
    <col min="8588" max="8588" width="18.140625" style="40" customWidth="1"/>
    <col min="8589" max="8589" width="13.140625" style="40" customWidth="1"/>
    <col min="8590" max="8590" width="12.28515625" style="40" customWidth="1"/>
    <col min="8591" max="8828" width="9.140625" style="40"/>
    <col min="8829" max="8829" width="1.42578125" style="40" customWidth="1"/>
    <col min="8830" max="8830" width="59.5703125" style="40" customWidth="1"/>
    <col min="8831" max="8831" width="9.140625" style="40" customWidth="1"/>
    <col min="8832" max="8833" width="3.85546875" style="40" customWidth="1"/>
    <col min="8834" max="8834" width="10.5703125" style="40" customWidth="1"/>
    <col min="8835" max="8835" width="3.85546875" style="40" customWidth="1"/>
    <col min="8836" max="8838" width="14.42578125" style="40" customWidth="1"/>
    <col min="8839" max="8839" width="4.140625" style="40" customWidth="1"/>
    <col min="8840" max="8840" width="15" style="40" customWidth="1"/>
    <col min="8841" max="8842" width="9.140625" style="40" customWidth="1"/>
    <col min="8843" max="8843" width="11.5703125" style="40" customWidth="1"/>
    <col min="8844" max="8844" width="18.140625" style="40" customWidth="1"/>
    <col min="8845" max="8845" width="13.140625" style="40" customWidth="1"/>
    <col min="8846" max="8846" width="12.28515625" style="40" customWidth="1"/>
    <col min="8847" max="9084" width="9.140625" style="40"/>
    <col min="9085" max="9085" width="1.42578125" style="40" customWidth="1"/>
    <col min="9086" max="9086" width="59.5703125" style="40" customWidth="1"/>
    <col min="9087" max="9087" width="9.140625" style="40" customWidth="1"/>
    <col min="9088" max="9089" width="3.85546875" style="40" customWidth="1"/>
    <col min="9090" max="9090" width="10.5703125" style="40" customWidth="1"/>
    <col min="9091" max="9091" width="3.85546875" style="40" customWidth="1"/>
    <col min="9092" max="9094" width="14.42578125" style="40" customWidth="1"/>
    <col min="9095" max="9095" width="4.140625" style="40" customWidth="1"/>
    <col min="9096" max="9096" width="15" style="40" customWidth="1"/>
    <col min="9097" max="9098" width="9.140625" style="40" customWidth="1"/>
    <col min="9099" max="9099" width="11.5703125" style="40" customWidth="1"/>
    <col min="9100" max="9100" width="18.140625" style="40" customWidth="1"/>
    <col min="9101" max="9101" width="13.140625" style="40" customWidth="1"/>
    <col min="9102" max="9102" width="12.28515625" style="40" customWidth="1"/>
    <col min="9103" max="9340" width="9.140625" style="40"/>
    <col min="9341" max="9341" width="1.42578125" style="40" customWidth="1"/>
    <col min="9342" max="9342" width="59.5703125" style="40" customWidth="1"/>
    <col min="9343" max="9343" width="9.140625" style="40" customWidth="1"/>
    <col min="9344" max="9345" width="3.85546875" style="40" customWidth="1"/>
    <col min="9346" max="9346" width="10.5703125" style="40" customWidth="1"/>
    <col min="9347" max="9347" width="3.85546875" style="40" customWidth="1"/>
    <col min="9348" max="9350" width="14.42578125" style="40" customWidth="1"/>
    <col min="9351" max="9351" width="4.140625" style="40" customWidth="1"/>
    <col min="9352" max="9352" width="15" style="40" customWidth="1"/>
    <col min="9353" max="9354" width="9.140625" style="40" customWidth="1"/>
    <col min="9355" max="9355" width="11.5703125" style="40" customWidth="1"/>
    <col min="9356" max="9356" width="18.140625" style="40" customWidth="1"/>
    <col min="9357" max="9357" width="13.140625" style="40" customWidth="1"/>
    <col min="9358" max="9358" width="12.28515625" style="40" customWidth="1"/>
    <col min="9359" max="9596" width="9.140625" style="40"/>
    <col min="9597" max="9597" width="1.42578125" style="40" customWidth="1"/>
    <col min="9598" max="9598" width="59.5703125" style="40" customWidth="1"/>
    <col min="9599" max="9599" width="9.140625" style="40" customWidth="1"/>
    <col min="9600" max="9601" width="3.85546875" style="40" customWidth="1"/>
    <col min="9602" max="9602" width="10.5703125" style="40" customWidth="1"/>
    <col min="9603" max="9603" width="3.85546875" style="40" customWidth="1"/>
    <col min="9604" max="9606" width="14.42578125" style="40" customWidth="1"/>
    <col min="9607" max="9607" width="4.140625" style="40" customWidth="1"/>
    <col min="9608" max="9608" width="15" style="40" customWidth="1"/>
    <col min="9609" max="9610" width="9.140625" style="40" customWidth="1"/>
    <col min="9611" max="9611" width="11.5703125" style="40" customWidth="1"/>
    <col min="9612" max="9612" width="18.140625" style="40" customWidth="1"/>
    <col min="9613" max="9613" width="13.140625" style="40" customWidth="1"/>
    <col min="9614" max="9614" width="12.28515625" style="40" customWidth="1"/>
    <col min="9615" max="9852" width="9.140625" style="40"/>
    <col min="9853" max="9853" width="1.42578125" style="40" customWidth="1"/>
    <col min="9854" max="9854" width="59.5703125" style="40" customWidth="1"/>
    <col min="9855" max="9855" width="9.140625" style="40" customWidth="1"/>
    <col min="9856" max="9857" width="3.85546875" style="40" customWidth="1"/>
    <col min="9858" max="9858" width="10.5703125" style="40" customWidth="1"/>
    <col min="9859" max="9859" width="3.85546875" style="40" customWidth="1"/>
    <col min="9860" max="9862" width="14.42578125" style="40" customWidth="1"/>
    <col min="9863" max="9863" width="4.140625" style="40" customWidth="1"/>
    <col min="9864" max="9864" width="15" style="40" customWidth="1"/>
    <col min="9865" max="9866" width="9.140625" style="40" customWidth="1"/>
    <col min="9867" max="9867" width="11.5703125" style="40" customWidth="1"/>
    <col min="9868" max="9868" width="18.140625" style="40" customWidth="1"/>
    <col min="9869" max="9869" width="13.140625" style="40" customWidth="1"/>
    <col min="9870" max="9870" width="12.28515625" style="40" customWidth="1"/>
    <col min="9871" max="10108" width="9.140625" style="40"/>
    <col min="10109" max="10109" width="1.42578125" style="40" customWidth="1"/>
    <col min="10110" max="10110" width="59.5703125" style="40" customWidth="1"/>
    <col min="10111" max="10111" width="9.140625" style="40" customWidth="1"/>
    <col min="10112" max="10113" width="3.85546875" style="40" customWidth="1"/>
    <col min="10114" max="10114" width="10.5703125" style="40" customWidth="1"/>
    <col min="10115" max="10115" width="3.85546875" style="40" customWidth="1"/>
    <col min="10116" max="10118" width="14.42578125" style="40" customWidth="1"/>
    <col min="10119" max="10119" width="4.140625" style="40" customWidth="1"/>
    <col min="10120" max="10120" width="15" style="40" customWidth="1"/>
    <col min="10121" max="10122" width="9.140625" style="40" customWidth="1"/>
    <col min="10123" max="10123" width="11.5703125" style="40" customWidth="1"/>
    <col min="10124" max="10124" width="18.140625" style="40" customWidth="1"/>
    <col min="10125" max="10125" width="13.140625" style="40" customWidth="1"/>
    <col min="10126" max="10126" width="12.28515625" style="40" customWidth="1"/>
    <col min="10127" max="10364" width="9.140625" style="40"/>
    <col min="10365" max="10365" width="1.42578125" style="40" customWidth="1"/>
    <col min="10366" max="10366" width="59.5703125" style="40" customWidth="1"/>
    <col min="10367" max="10367" width="9.140625" style="40" customWidth="1"/>
    <col min="10368" max="10369" width="3.85546875" style="40" customWidth="1"/>
    <col min="10370" max="10370" width="10.5703125" style="40" customWidth="1"/>
    <col min="10371" max="10371" width="3.85546875" style="40" customWidth="1"/>
    <col min="10372" max="10374" width="14.42578125" style="40" customWidth="1"/>
    <col min="10375" max="10375" width="4.140625" style="40" customWidth="1"/>
    <col min="10376" max="10376" width="15" style="40" customWidth="1"/>
    <col min="10377" max="10378" width="9.140625" style="40" customWidth="1"/>
    <col min="10379" max="10379" width="11.5703125" style="40" customWidth="1"/>
    <col min="10380" max="10380" width="18.140625" style="40" customWidth="1"/>
    <col min="10381" max="10381" width="13.140625" style="40" customWidth="1"/>
    <col min="10382" max="10382" width="12.28515625" style="40" customWidth="1"/>
    <col min="10383" max="10620" width="9.140625" style="40"/>
    <col min="10621" max="10621" width="1.42578125" style="40" customWidth="1"/>
    <col min="10622" max="10622" width="59.5703125" style="40" customWidth="1"/>
    <col min="10623" max="10623" width="9.140625" style="40" customWidth="1"/>
    <col min="10624" max="10625" width="3.85546875" style="40" customWidth="1"/>
    <col min="10626" max="10626" width="10.5703125" style="40" customWidth="1"/>
    <col min="10627" max="10627" width="3.85546875" style="40" customWidth="1"/>
    <col min="10628" max="10630" width="14.42578125" style="40" customWidth="1"/>
    <col min="10631" max="10631" width="4.140625" style="40" customWidth="1"/>
    <col min="10632" max="10632" width="15" style="40" customWidth="1"/>
    <col min="10633" max="10634" width="9.140625" style="40" customWidth="1"/>
    <col min="10635" max="10635" width="11.5703125" style="40" customWidth="1"/>
    <col min="10636" max="10636" width="18.140625" style="40" customWidth="1"/>
    <col min="10637" max="10637" width="13.140625" style="40" customWidth="1"/>
    <col min="10638" max="10638" width="12.28515625" style="40" customWidth="1"/>
    <col min="10639" max="10876" width="9.140625" style="40"/>
    <col min="10877" max="10877" width="1.42578125" style="40" customWidth="1"/>
    <col min="10878" max="10878" width="59.5703125" style="40" customWidth="1"/>
    <col min="10879" max="10879" width="9.140625" style="40" customWidth="1"/>
    <col min="10880" max="10881" width="3.85546875" style="40" customWidth="1"/>
    <col min="10882" max="10882" width="10.5703125" style="40" customWidth="1"/>
    <col min="10883" max="10883" width="3.85546875" style="40" customWidth="1"/>
    <col min="10884" max="10886" width="14.42578125" style="40" customWidth="1"/>
    <col min="10887" max="10887" width="4.140625" style="40" customWidth="1"/>
    <col min="10888" max="10888" width="15" style="40" customWidth="1"/>
    <col min="10889" max="10890" width="9.140625" style="40" customWidth="1"/>
    <col min="10891" max="10891" width="11.5703125" style="40" customWidth="1"/>
    <col min="10892" max="10892" width="18.140625" style="40" customWidth="1"/>
    <col min="10893" max="10893" width="13.140625" style="40" customWidth="1"/>
    <col min="10894" max="10894" width="12.28515625" style="40" customWidth="1"/>
    <col min="10895" max="11132" width="9.140625" style="40"/>
    <col min="11133" max="11133" width="1.42578125" style="40" customWidth="1"/>
    <col min="11134" max="11134" width="59.5703125" style="40" customWidth="1"/>
    <col min="11135" max="11135" width="9.140625" style="40" customWidth="1"/>
    <col min="11136" max="11137" width="3.85546875" style="40" customWidth="1"/>
    <col min="11138" max="11138" width="10.5703125" style="40" customWidth="1"/>
    <col min="11139" max="11139" width="3.85546875" style="40" customWidth="1"/>
    <col min="11140" max="11142" width="14.42578125" style="40" customWidth="1"/>
    <col min="11143" max="11143" width="4.140625" style="40" customWidth="1"/>
    <col min="11144" max="11144" width="15" style="40" customWidth="1"/>
    <col min="11145" max="11146" width="9.140625" style="40" customWidth="1"/>
    <col min="11147" max="11147" width="11.5703125" style="40" customWidth="1"/>
    <col min="11148" max="11148" width="18.140625" style="40" customWidth="1"/>
    <col min="11149" max="11149" width="13.140625" style="40" customWidth="1"/>
    <col min="11150" max="11150" width="12.28515625" style="40" customWidth="1"/>
    <col min="11151" max="11388" width="9.140625" style="40"/>
    <col min="11389" max="11389" width="1.42578125" style="40" customWidth="1"/>
    <col min="11390" max="11390" width="59.5703125" style="40" customWidth="1"/>
    <col min="11391" max="11391" width="9.140625" style="40" customWidth="1"/>
    <col min="11392" max="11393" width="3.85546875" style="40" customWidth="1"/>
    <col min="11394" max="11394" width="10.5703125" style="40" customWidth="1"/>
    <col min="11395" max="11395" width="3.85546875" style="40" customWidth="1"/>
    <col min="11396" max="11398" width="14.42578125" style="40" customWidth="1"/>
    <col min="11399" max="11399" width="4.140625" style="40" customWidth="1"/>
    <col min="11400" max="11400" width="15" style="40" customWidth="1"/>
    <col min="11401" max="11402" width="9.140625" style="40" customWidth="1"/>
    <col min="11403" max="11403" width="11.5703125" style="40" customWidth="1"/>
    <col min="11404" max="11404" width="18.140625" style="40" customWidth="1"/>
    <col min="11405" max="11405" width="13.140625" style="40" customWidth="1"/>
    <col min="11406" max="11406" width="12.28515625" style="40" customWidth="1"/>
    <col min="11407" max="11644" width="9.140625" style="40"/>
    <col min="11645" max="11645" width="1.42578125" style="40" customWidth="1"/>
    <col min="11646" max="11646" width="59.5703125" style="40" customWidth="1"/>
    <col min="11647" max="11647" width="9.140625" style="40" customWidth="1"/>
    <col min="11648" max="11649" width="3.85546875" style="40" customWidth="1"/>
    <col min="11650" max="11650" width="10.5703125" style="40" customWidth="1"/>
    <col min="11651" max="11651" width="3.85546875" style="40" customWidth="1"/>
    <col min="11652" max="11654" width="14.42578125" style="40" customWidth="1"/>
    <col min="11655" max="11655" width="4.140625" style="40" customWidth="1"/>
    <col min="11656" max="11656" width="15" style="40" customWidth="1"/>
    <col min="11657" max="11658" width="9.140625" style="40" customWidth="1"/>
    <col min="11659" max="11659" width="11.5703125" style="40" customWidth="1"/>
    <col min="11660" max="11660" width="18.140625" style="40" customWidth="1"/>
    <col min="11661" max="11661" width="13.140625" style="40" customWidth="1"/>
    <col min="11662" max="11662" width="12.28515625" style="40" customWidth="1"/>
    <col min="11663" max="11900" width="9.140625" style="40"/>
    <col min="11901" max="11901" width="1.42578125" style="40" customWidth="1"/>
    <col min="11902" max="11902" width="59.5703125" style="40" customWidth="1"/>
    <col min="11903" max="11903" width="9.140625" style="40" customWidth="1"/>
    <col min="11904" max="11905" width="3.85546875" style="40" customWidth="1"/>
    <col min="11906" max="11906" width="10.5703125" style="40" customWidth="1"/>
    <col min="11907" max="11907" width="3.85546875" style="40" customWidth="1"/>
    <col min="11908" max="11910" width="14.42578125" style="40" customWidth="1"/>
    <col min="11911" max="11911" width="4.140625" style="40" customWidth="1"/>
    <col min="11912" max="11912" width="15" style="40" customWidth="1"/>
    <col min="11913" max="11914" width="9.140625" style="40" customWidth="1"/>
    <col min="11915" max="11915" width="11.5703125" style="40" customWidth="1"/>
    <col min="11916" max="11916" width="18.140625" style="40" customWidth="1"/>
    <col min="11917" max="11917" width="13.140625" style="40" customWidth="1"/>
    <col min="11918" max="11918" width="12.28515625" style="40" customWidth="1"/>
    <col min="11919" max="12156" width="9.140625" style="40"/>
    <col min="12157" max="12157" width="1.42578125" style="40" customWidth="1"/>
    <col min="12158" max="12158" width="59.5703125" style="40" customWidth="1"/>
    <col min="12159" max="12159" width="9.140625" style="40" customWidth="1"/>
    <col min="12160" max="12161" width="3.85546875" style="40" customWidth="1"/>
    <col min="12162" max="12162" width="10.5703125" style="40" customWidth="1"/>
    <col min="12163" max="12163" width="3.85546875" style="40" customWidth="1"/>
    <col min="12164" max="12166" width="14.42578125" style="40" customWidth="1"/>
    <col min="12167" max="12167" width="4.140625" style="40" customWidth="1"/>
    <col min="12168" max="12168" width="15" style="40" customWidth="1"/>
    <col min="12169" max="12170" width="9.140625" style="40" customWidth="1"/>
    <col min="12171" max="12171" width="11.5703125" style="40" customWidth="1"/>
    <col min="12172" max="12172" width="18.140625" style="40" customWidth="1"/>
    <col min="12173" max="12173" width="13.140625" style="40" customWidth="1"/>
    <col min="12174" max="12174" width="12.28515625" style="40" customWidth="1"/>
    <col min="12175" max="12412" width="9.140625" style="40"/>
    <col min="12413" max="12413" width="1.42578125" style="40" customWidth="1"/>
    <col min="12414" max="12414" width="59.5703125" style="40" customWidth="1"/>
    <col min="12415" max="12415" width="9.140625" style="40" customWidth="1"/>
    <col min="12416" max="12417" width="3.85546875" style="40" customWidth="1"/>
    <col min="12418" max="12418" width="10.5703125" style="40" customWidth="1"/>
    <col min="12419" max="12419" width="3.85546875" style="40" customWidth="1"/>
    <col min="12420" max="12422" width="14.42578125" style="40" customWidth="1"/>
    <col min="12423" max="12423" width="4.140625" style="40" customWidth="1"/>
    <col min="12424" max="12424" width="15" style="40" customWidth="1"/>
    <col min="12425" max="12426" width="9.140625" style="40" customWidth="1"/>
    <col min="12427" max="12427" width="11.5703125" style="40" customWidth="1"/>
    <col min="12428" max="12428" width="18.140625" style="40" customWidth="1"/>
    <col min="12429" max="12429" width="13.140625" style="40" customWidth="1"/>
    <col min="12430" max="12430" width="12.28515625" style="40" customWidth="1"/>
    <col min="12431" max="12668" width="9.140625" style="40"/>
    <col min="12669" max="12669" width="1.42578125" style="40" customWidth="1"/>
    <col min="12670" max="12670" width="59.5703125" style="40" customWidth="1"/>
    <col min="12671" max="12671" width="9.140625" style="40" customWidth="1"/>
    <col min="12672" max="12673" width="3.85546875" style="40" customWidth="1"/>
    <col min="12674" max="12674" width="10.5703125" style="40" customWidth="1"/>
    <col min="12675" max="12675" width="3.85546875" style="40" customWidth="1"/>
    <col min="12676" max="12678" width="14.42578125" style="40" customWidth="1"/>
    <col min="12679" max="12679" width="4.140625" style="40" customWidth="1"/>
    <col min="12680" max="12680" width="15" style="40" customWidth="1"/>
    <col min="12681" max="12682" width="9.140625" style="40" customWidth="1"/>
    <col min="12683" max="12683" width="11.5703125" style="40" customWidth="1"/>
    <col min="12684" max="12684" width="18.140625" style="40" customWidth="1"/>
    <col min="12685" max="12685" width="13.140625" style="40" customWidth="1"/>
    <col min="12686" max="12686" width="12.28515625" style="40" customWidth="1"/>
    <col min="12687" max="12924" width="9.140625" style="40"/>
    <col min="12925" max="12925" width="1.42578125" style="40" customWidth="1"/>
    <col min="12926" max="12926" width="59.5703125" style="40" customWidth="1"/>
    <col min="12927" max="12927" width="9.140625" style="40" customWidth="1"/>
    <col min="12928" max="12929" width="3.85546875" style="40" customWidth="1"/>
    <col min="12930" max="12930" width="10.5703125" style="40" customWidth="1"/>
    <col min="12931" max="12931" width="3.85546875" style="40" customWidth="1"/>
    <col min="12932" max="12934" width="14.42578125" style="40" customWidth="1"/>
    <col min="12935" max="12935" width="4.140625" style="40" customWidth="1"/>
    <col min="12936" max="12936" width="15" style="40" customWidth="1"/>
    <col min="12937" max="12938" width="9.140625" style="40" customWidth="1"/>
    <col min="12939" max="12939" width="11.5703125" style="40" customWidth="1"/>
    <col min="12940" max="12940" width="18.140625" style="40" customWidth="1"/>
    <col min="12941" max="12941" width="13.140625" style="40" customWidth="1"/>
    <col min="12942" max="12942" width="12.28515625" style="40" customWidth="1"/>
    <col min="12943" max="13180" width="9.140625" style="40"/>
    <col min="13181" max="13181" width="1.42578125" style="40" customWidth="1"/>
    <col min="13182" max="13182" width="59.5703125" style="40" customWidth="1"/>
    <col min="13183" max="13183" width="9.140625" style="40" customWidth="1"/>
    <col min="13184" max="13185" width="3.85546875" style="40" customWidth="1"/>
    <col min="13186" max="13186" width="10.5703125" style="40" customWidth="1"/>
    <col min="13187" max="13187" width="3.85546875" style="40" customWidth="1"/>
    <col min="13188" max="13190" width="14.42578125" style="40" customWidth="1"/>
    <col min="13191" max="13191" width="4.140625" style="40" customWidth="1"/>
    <col min="13192" max="13192" width="15" style="40" customWidth="1"/>
    <col min="13193" max="13194" width="9.140625" style="40" customWidth="1"/>
    <col min="13195" max="13195" width="11.5703125" style="40" customWidth="1"/>
    <col min="13196" max="13196" width="18.140625" style="40" customWidth="1"/>
    <col min="13197" max="13197" width="13.140625" style="40" customWidth="1"/>
    <col min="13198" max="13198" width="12.28515625" style="40" customWidth="1"/>
    <col min="13199" max="13436" width="9.140625" style="40"/>
    <col min="13437" max="13437" width="1.42578125" style="40" customWidth="1"/>
    <col min="13438" max="13438" width="59.5703125" style="40" customWidth="1"/>
    <col min="13439" max="13439" width="9.140625" style="40" customWidth="1"/>
    <col min="13440" max="13441" width="3.85546875" style="40" customWidth="1"/>
    <col min="13442" max="13442" width="10.5703125" style="40" customWidth="1"/>
    <col min="13443" max="13443" width="3.85546875" style="40" customWidth="1"/>
    <col min="13444" max="13446" width="14.42578125" style="40" customWidth="1"/>
    <col min="13447" max="13447" width="4.140625" style="40" customWidth="1"/>
    <col min="13448" max="13448" width="15" style="40" customWidth="1"/>
    <col min="13449" max="13450" width="9.140625" style="40" customWidth="1"/>
    <col min="13451" max="13451" width="11.5703125" style="40" customWidth="1"/>
    <col min="13452" max="13452" width="18.140625" style="40" customWidth="1"/>
    <col min="13453" max="13453" width="13.140625" style="40" customWidth="1"/>
    <col min="13454" max="13454" width="12.28515625" style="40" customWidth="1"/>
    <col min="13455" max="13692" width="9.140625" style="40"/>
    <col min="13693" max="13693" width="1.42578125" style="40" customWidth="1"/>
    <col min="13694" max="13694" width="59.5703125" style="40" customWidth="1"/>
    <col min="13695" max="13695" width="9.140625" style="40" customWidth="1"/>
    <col min="13696" max="13697" width="3.85546875" style="40" customWidth="1"/>
    <col min="13698" max="13698" width="10.5703125" style="40" customWidth="1"/>
    <col min="13699" max="13699" width="3.85546875" style="40" customWidth="1"/>
    <col min="13700" max="13702" width="14.42578125" style="40" customWidth="1"/>
    <col min="13703" max="13703" width="4.140625" style="40" customWidth="1"/>
    <col min="13704" max="13704" width="15" style="40" customWidth="1"/>
    <col min="13705" max="13706" width="9.140625" style="40" customWidth="1"/>
    <col min="13707" max="13707" width="11.5703125" style="40" customWidth="1"/>
    <col min="13708" max="13708" width="18.140625" style="40" customWidth="1"/>
    <col min="13709" max="13709" width="13.140625" style="40" customWidth="1"/>
    <col min="13710" max="13710" width="12.28515625" style="40" customWidth="1"/>
    <col min="13711" max="13948" width="9.140625" style="40"/>
    <col min="13949" max="13949" width="1.42578125" style="40" customWidth="1"/>
    <col min="13950" max="13950" width="59.5703125" style="40" customWidth="1"/>
    <col min="13951" max="13951" width="9.140625" style="40" customWidth="1"/>
    <col min="13952" max="13953" width="3.85546875" style="40" customWidth="1"/>
    <col min="13954" max="13954" width="10.5703125" style="40" customWidth="1"/>
    <col min="13955" max="13955" width="3.85546875" style="40" customWidth="1"/>
    <col min="13956" max="13958" width="14.42578125" style="40" customWidth="1"/>
    <col min="13959" max="13959" width="4.140625" style="40" customWidth="1"/>
    <col min="13960" max="13960" width="15" style="40" customWidth="1"/>
    <col min="13961" max="13962" width="9.140625" style="40" customWidth="1"/>
    <col min="13963" max="13963" width="11.5703125" style="40" customWidth="1"/>
    <col min="13964" max="13964" width="18.140625" style="40" customWidth="1"/>
    <col min="13965" max="13965" width="13.140625" style="40" customWidth="1"/>
    <col min="13966" max="13966" width="12.28515625" style="40" customWidth="1"/>
    <col min="13967" max="14204" width="9.140625" style="40"/>
    <col min="14205" max="14205" width="1.42578125" style="40" customWidth="1"/>
    <col min="14206" max="14206" width="59.5703125" style="40" customWidth="1"/>
    <col min="14207" max="14207" width="9.140625" style="40" customWidth="1"/>
    <col min="14208" max="14209" width="3.85546875" style="40" customWidth="1"/>
    <col min="14210" max="14210" width="10.5703125" style="40" customWidth="1"/>
    <col min="14211" max="14211" width="3.85546875" style="40" customWidth="1"/>
    <col min="14212" max="14214" width="14.42578125" style="40" customWidth="1"/>
    <col min="14215" max="14215" width="4.140625" style="40" customWidth="1"/>
    <col min="14216" max="14216" width="15" style="40" customWidth="1"/>
    <col min="14217" max="14218" width="9.140625" style="40" customWidth="1"/>
    <col min="14219" max="14219" width="11.5703125" style="40" customWidth="1"/>
    <col min="14220" max="14220" width="18.140625" style="40" customWidth="1"/>
    <col min="14221" max="14221" width="13.140625" style="40" customWidth="1"/>
    <col min="14222" max="14222" width="12.28515625" style="40" customWidth="1"/>
    <col min="14223" max="14460" width="9.140625" style="40"/>
    <col min="14461" max="14461" width="1.42578125" style="40" customWidth="1"/>
    <col min="14462" max="14462" width="59.5703125" style="40" customWidth="1"/>
    <col min="14463" max="14463" width="9.140625" style="40" customWidth="1"/>
    <col min="14464" max="14465" width="3.85546875" style="40" customWidth="1"/>
    <col min="14466" max="14466" width="10.5703125" style="40" customWidth="1"/>
    <col min="14467" max="14467" width="3.85546875" style="40" customWidth="1"/>
    <col min="14468" max="14470" width="14.42578125" style="40" customWidth="1"/>
    <col min="14471" max="14471" width="4.140625" style="40" customWidth="1"/>
    <col min="14472" max="14472" width="15" style="40" customWidth="1"/>
    <col min="14473" max="14474" width="9.140625" style="40" customWidth="1"/>
    <col min="14475" max="14475" width="11.5703125" style="40" customWidth="1"/>
    <col min="14476" max="14476" width="18.140625" style="40" customWidth="1"/>
    <col min="14477" max="14477" width="13.140625" style="40" customWidth="1"/>
    <col min="14478" max="14478" width="12.28515625" style="40" customWidth="1"/>
    <col min="14479" max="14716" width="9.140625" style="40"/>
    <col min="14717" max="14717" width="1.42578125" style="40" customWidth="1"/>
    <col min="14718" max="14718" width="59.5703125" style="40" customWidth="1"/>
    <col min="14719" max="14719" width="9.140625" style="40" customWidth="1"/>
    <col min="14720" max="14721" width="3.85546875" style="40" customWidth="1"/>
    <col min="14722" max="14722" width="10.5703125" style="40" customWidth="1"/>
    <col min="14723" max="14723" width="3.85546875" style="40" customWidth="1"/>
    <col min="14724" max="14726" width="14.42578125" style="40" customWidth="1"/>
    <col min="14727" max="14727" width="4.140625" style="40" customWidth="1"/>
    <col min="14728" max="14728" width="15" style="40" customWidth="1"/>
    <col min="14729" max="14730" width="9.140625" style="40" customWidth="1"/>
    <col min="14731" max="14731" width="11.5703125" style="40" customWidth="1"/>
    <col min="14732" max="14732" width="18.140625" style="40" customWidth="1"/>
    <col min="14733" max="14733" width="13.140625" style="40" customWidth="1"/>
    <col min="14734" max="14734" width="12.28515625" style="40" customWidth="1"/>
    <col min="14735" max="14972" width="9.140625" style="40"/>
    <col min="14973" max="14973" width="1.42578125" style="40" customWidth="1"/>
    <col min="14974" max="14974" width="59.5703125" style="40" customWidth="1"/>
    <col min="14975" max="14975" width="9.140625" style="40" customWidth="1"/>
    <col min="14976" max="14977" width="3.85546875" style="40" customWidth="1"/>
    <col min="14978" max="14978" width="10.5703125" style="40" customWidth="1"/>
    <col min="14979" max="14979" width="3.85546875" style="40" customWidth="1"/>
    <col min="14980" max="14982" width="14.42578125" style="40" customWidth="1"/>
    <col min="14983" max="14983" width="4.140625" style="40" customWidth="1"/>
    <col min="14984" max="14984" width="15" style="40" customWidth="1"/>
    <col min="14985" max="14986" width="9.140625" style="40" customWidth="1"/>
    <col min="14987" max="14987" width="11.5703125" style="40" customWidth="1"/>
    <col min="14988" max="14988" width="18.140625" style="40" customWidth="1"/>
    <col min="14989" max="14989" width="13.140625" style="40" customWidth="1"/>
    <col min="14990" max="14990" width="12.28515625" style="40" customWidth="1"/>
    <col min="14991" max="15228" width="9.140625" style="40"/>
    <col min="15229" max="15229" width="1.42578125" style="40" customWidth="1"/>
    <col min="15230" max="15230" width="59.5703125" style="40" customWidth="1"/>
    <col min="15231" max="15231" width="9.140625" style="40" customWidth="1"/>
    <col min="15232" max="15233" width="3.85546875" style="40" customWidth="1"/>
    <col min="15234" max="15234" width="10.5703125" style="40" customWidth="1"/>
    <col min="15235" max="15235" width="3.85546875" style="40" customWidth="1"/>
    <col min="15236" max="15238" width="14.42578125" style="40" customWidth="1"/>
    <col min="15239" max="15239" width="4.140625" style="40" customWidth="1"/>
    <col min="15240" max="15240" width="15" style="40" customWidth="1"/>
    <col min="15241" max="15242" width="9.140625" style="40" customWidth="1"/>
    <col min="15243" max="15243" width="11.5703125" style="40" customWidth="1"/>
    <col min="15244" max="15244" width="18.140625" style="40" customWidth="1"/>
    <col min="15245" max="15245" width="13.140625" style="40" customWidth="1"/>
    <col min="15246" max="15246" width="12.28515625" style="40" customWidth="1"/>
    <col min="15247" max="15484" width="9.140625" style="40"/>
    <col min="15485" max="15485" width="1.42578125" style="40" customWidth="1"/>
    <col min="15486" max="15486" width="59.5703125" style="40" customWidth="1"/>
    <col min="15487" max="15487" width="9.140625" style="40" customWidth="1"/>
    <col min="15488" max="15489" width="3.85546875" style="40" customWidth="1"/>
    <col min="15490" max="15490" width="10.5703125" style="40" customWidth="1"/>
    <col min="15491" max="15491" width="3.85546875" style="40" customWidth="1"/>
    <col min="15492" max="15494" width="14.42578125" style="40" customWidth="1"/>
    <col min="15495" max="15495" width="4.140625" style="40" customWidth="1"/>
    <col min="15496" max="15496" width="15" style="40" customWidth="1"/>
    <col min="15497" max="15498" width="9.140625" style="40" customWidth="1"/>
    <col min="15499" max="15499" width="11.5703125" style="40" customWidth="1"/>
    <col min="15500" max="15500" width="18.140625" style="40" customWidth="1"/>
    <col min="15501" max="15501" width="13.140625" style="40" customWidth="1"/>
    <col min="15502" max="15502" width="12.28515625" style="40" customWidth="1"/>
    <col min="15503" max="15740" width="9.140625" style="40"/>
    <col min="15741" max="15741" width="1.42578125" style="40" customWidth="1"/>
    <col min="15742" max="15742" width="59.5703125" style="40" customWidth="1"/>
    <col min="15743" max="15743" width="9.140625" style="40" customWidth="1"/>
    <col min="15744" max="15745" width="3.85546875" style="40" customWidth="1"/>
    <col min="15746" max="15746" width="10.5703125" style="40" customWidth="1"/>
    <col min="15747" max="15747" width="3.85546875" style="40" customWidth="1"/>
    <col min="15748" max="15750" width="14.42578125" style="40" customWidth="1"/>
    <col min="15751" max="15751" width="4.140625" style="40" customWidth="1"/>
    <col min="15752" max="15752" width="15" style="40" customWidth="1"/>
    <col min="15753" max="15754" width="9.140625" style="40" customWidth="1"/>
    <col min="15755" max="15755" width="11.5703125" style="40" customWidth="1"/>
    <col min="15756" max="15756" width="18.140625" style="40" customWidth="1"/>
    <col min="15757" max="15757" width="13.140625" style="40" customWidth="1"/>
    <col min="15758" max="15758" width="12.28515625" style="40" customWidth="1"/>
    <col min="15759" max="15996" width="9.140625" style="40"/>
    <col min="15997" max="15997" width="1.42578125" style="40" customWidth="1"/>
    <col min="15998" max="15998" width="59.5703125" style="40" customWidth="1"/>
    <col min="15999" max="15999" width="9.140625" style="40" customWidth="1"/>
    <col min="16000" max="16001" width="3.85546875" style="40" customWidth="1"/>
    <col min="16002" max="16002" width="10.5703125" style="40" customWidth="1"/>
    <col min="16003" max="16003" width="3.85546875" style="40" customWidth="1"/>
    <col min="16004" max="16006" width="14.42578125" style="40" customWidth="1"/>
    <col min="16007" max="16007" width="4.140625" style="40" customWidth="1"/>
    <col min="16008" max="16008" width="15" style="40" customWidth="1"/>
    <col min="16009" max="16010" width="9.140625" style="40" customWidth="1"/>
    <col min="16011" max="16011" width="11.5703125" style="40" customWidth="1"/>
    <col min="16012" max="16012" width="18.140625" style="40" customWidth="1"/>
    <col min="16013" max="16013" width="13.140625" style="40" customWidth="1"/>
    <col min="16014" max="16014" width="12.28515625" style="40" customWidth="1"/>
    <col min="16015" max="16384" width="9.140625" style="40"/>
  </cols>
  <sheetData>
    <row r="1" spans="1:10" ht="32.25" customHeight="1" x14ac:dyDescent="0.25">
      <c r="A1" s="158" t="s">
        <v>396</v>
      </c>
      <c r="B1" s="158"/>
      <c r="C1" s="158"/>
      <c r="D1" s="158"/>
      <c r="E1" s="158"/>
      <c r="F1" s="158"/>
      <c r="G1" s="158"/>
      <c r="H1" s="158"/>
      <c r="I1" s="158"/>
      <c r="J1" s="158"/>
    </row>
    <row r="2" spans="1:10" s="48" customFormat="1" ht="19.5" customHeight="1" x14ac:dyDescent="0.25">
      <c r="A2" s="42"/>
      <c r="B2" s="43"/>
      <c r="C2" s="43"/>
      <c r="D2" s="43"/>
      <c r="E2" s="44"/>
      <c r="F2" s="44"/>
      <c r="G2" s="44"/>
      <c r="H2" s="42"/>
      <c r="I2" s="44"/>
      <c r="J2" s="45" t="s">
        <v>113</v>
      </c>
    </row>
    <row r="3" spans="1:10" ht="35.25" customHeight="1" x14ac:dyDescent="0.25">
      <c r="A3" s="49" t="s">
        <v>114</v>
      </c>
      <c r="B3" s="50"/>
      <c r="C3" s="50"/>
      <c r="D3" s="50"/>
      <c r="E3" s="50" t="s">
        <v>115</v>
      </c>
      <c r="F3" s="51" t="s">
        <v>116</v>
      </c>
      <c r="G3" s="51" t="s">
        <v>117</v>
      </c>
      <c r="H3" s="52" t="s">
        <v>118</v>
      </c>
      <c r="I3" s="51" t="s">
        <v>119</v>
      </c>
      <c r="J3" s="50" t="s">
        <v>394</v>
      </c>
    </row>
    <row r="4" spans="1:10" s="64" customFormat="1" ht="28.5" x14ac:dyDescent="0.25">
      <c r="A4" s="53" t="s">
        <v>248</v>
      </c>
      <c r="B4" s="54"/>
      <c r="C4" s="54"/>
      <c r="D4" s="54"/>
      <c r="E4" s="59">
        <v>854</v>
      </c>
      <c r="F4" s="59"/>
      <c r="G4" s="59"/>
      <c r="H4" s="105" t="s">
        <v>121</v>
      </c>
      <c r="I4" s="59"/>
      <c r="J4" s="60">
        <f t="shared" ref="J4:J6" si="0">J5</f>
        <v>392700</v>
      </c>
    </row>
    <row r="5" spans="1:10" x14ac:dyDescent="0.25">
      <c r="A5" s="75" t="s">
        <v>122</v>
      </c>
      <c r="B5" s="58"/>
      <c r="C5" s="58"/>
      <c r="D5" s="58"/>
      <c r="E5" s="110">
        <v>854</v>
      </c>
      <c r="F5" s="59" t="s">
        <v>123</v>
      </c>
      <c r="G5" s="59"/>
      <c r="H5" s="106" t="s">
        <v>121</v>
      </c>
      <c r="I5" s="59"/>
      <c r="J5" s="60">
        <f t="shared" si="0"/>
        <v>392700</v>
      </c>
    </row>
    <row r="6" spans="1:10" ht="57" customHeight="1" x14ac:dyDescent="0.25">
      <c r="A6" s="56" t="s">
        <v>24</v>
      </c>
      <c r="B6" s="62"/>
      <c r="C6" s="62"/>
      <c r="D6" s="62"/>
      <c r="E6" s="18">
        <v>854</v>
      </c>
      <c r="F6" s="63" t="s">
        <v>123</v>
      </c>
      <c r="G6" s="63" t="s">
        <v>156</v>
      </c>
      <c r="H6" s="106" t="s">
        <v>121</v>
      </c>
      <c r="I6" s="63"/>
      <c r="J6" s="10">
        <f t="shared" si="0"/>
        <v>392700</v>
      </c>
    </row>
    <row r="7" spans="1:10" ht="30" x14ac:dyDescent="0.25">
      <c r="A7" s="65" t="s">
        <v>131</v>
      </c>
      <c r="B7" s="1"/>
      <c r="C7" s="1"/>
      <c r="D7" s="1"/>
      <c r="E7" s="18">
        <v>854</v>
      </c>
      <c r="F7" s="55" t="s">
        <v>127</v>
      </c>
      <c r="G7" s="55" t="s">
        <v>156</v>
      </c>
      <c r="H7" s="106" t="s">
        <v>249</v>
      </c>
      <c r="I7" s="55"/>
      <c r="J7" s="11">
        <f t="shared" ref="J7" si="1">J8+J10</f>
        <v>392700</v>
      </c>
    </row>
    <row r="8" spans="1:10" ht="75" x14ac:dyDescent="0.25">
      <c r="A8" s="65" t="s">
        <v>126</v>
      </c>
      <c r="B8" s="1"/>
      <c r="C8" s="1"/>
      <c r="D8" s="1"/>
      <c r="E8" s="18">
        <v>854</v>
      </c>
      <c r="F8" s="55" t="s">
        <v>123</v>
      </c>
      <c r="G8" s="55" t="s">
        <v>156</v>
      </c>
      <c r="H8" s="106" t="s">
        <v>249</v>
      </c>
      <c r="I8" s="55" t="s">
        <v>128</v>
      </c>
      <c r="J8" s="11">
        <f t="shared" ref="J8" si="2">J9</f>
        <v>346100</v>
      </c>
    </row>
    <row r="9" spans="1:10" ht="30" x14ac:dyDescent="0.25">
      <c r="A9" s="65" t="s">
        <v>129</v>
      </c>
      <c r="B9" s="1"/>
      <c r="C9" s="1"/>
      <c r="D9" s="1"/>
      <c r="E9" s="18">
        <v>854</v>
      </c>
      <c r="F9" s="55" t="s">
        <v>123</v>
      </c>
      <c r="G9" s="55" t="s">
        <v>156</v>
      </c>
      <c r="H9" s="106" t="s">
        <v>249</v>
      </c>
      <c r="I9" s="55" t="s">
        <v>130</v>
      </c>
      <c r="J9" s="11">
        <v>346100</v>
      </c>
    </row>
    <row r="10" spans="1:10" ht="30" x14ac:dyDescent="0.25">
      <c r="A10" s="65" t="s">
        <v>132</v>
      </c>
      <c r="B10" s="1"/>
      <c r="C10" s="1"/>
      <c r="D10" s="1"/>
      <c r="E10" s="18">
        <v>854</v>
      </c>
      <c r="F10" s="55" t="s">
        <v>123</v>
      </c>
      <c r="G10" s="55" t="s">
        <v>156</v>
      </c>
      <c r="H10" s="106" t="s">
        <v>249</v>
      </c>
      <c r="I10" s="55" t="s">
        <v>133</v>
      </c>
      <c r="J10" s="11">
        <f t="shared" ref="J10" si="3">J11</f>
        <v>46600</v>
      </c>
    </row>
    <row r="11" spans="1:10" ht="45" x14ac:dyDescent="0.25">
      <c r="A11" s="65" t="s">
        <v>134</v>
      </c>
      <c r="B11" s="1"/>
      <c r="C11" s="1"/>
      <c r="D11" s="1"/>
      <c r="E11" s="18">
        <v>854</v>
      </c>
      <c r="F11" s="55" t="s">
        <v>123</v>
      </c>
      <c r="G11" s="55" t="s">
        <v>156</v>
      </c>
      <c r="H11" s="106" t="s">
        <v>249</v>
      </c>
      <c r="I11" s="55" t="s">
        <v>135</v>
      </c>
      <c r="J11" s="11">
        <v>46600</v>
      </c>
    </row>
    <row r="12" spans="1:10" x14ac:dyDescent="0.25">
      <c r="A12" s="40"/>
      <c r="E12" s="40"/>
      <c r="F12" s="40"/>
      <c r="G12" s="40"/>
      <c r="I12" s="40"/>
    </row>
    <row r="13" spans="1:10" s="64" customFormat="1" ht="30" customHeight="1" x14ac:dyDescent="0.25">
      <c r="A13" s="64" t="s">
        <v>259</v>
      </c>
      <c r="H13" s="158" t="s">
        <v>260</v>
      </c>
      <c r="I13" s="158"/>
      <c r="J13" s="158"/>
    </row>
    <row r="14" spans="1:10" x14ac:dyDescent="0.25">
      <c r="A14" s="40"/>
      <c r="E14" s="40"/>
      <c r="F14" s="40"/>
      <c r="G14" s="40"/>
      <c r="I14" s="40"/>
    </row>
    <row r="15" spans="1:10" x14ac:dyDescent="0.25">
      <c r="A15" s="40"/>
      <c r="E15" s="40"/>
      <c r="F15" s="40"/>
      <c r="G15" s="40"/>
      <c r="I15" s="40"/>
    </row>
    <row r="16" spans="1:10" x14ac:dyDescent="0.25">
      <c r="A16" s="40"/>
      <c r="E16" s="40"/>
      <c r="F16" s="40"/>
      <c r="G16" s="40"/>
      <c r="I16" s="40"/>
    </row>
    <row r="17" spans="1:9" x14ac:dyDescent="0.25">
      <c r="A17" s="40"/>
      <c r="E17" s="40"/>
      <c r="F17" s="40"/>
      <c r="G17" s="40"/>
      <c r="I17" s="40"/>
    </row>
    <row r="18" spans="1:9" x14ac:dyDescent="0.25">
      <c r="A18" s="40"/>
      <c r="E18" s="40"/>
      <c r="F18" s="40"/>
      <c r="G18" s="40"/>
      <c r="I18" s="40"/>
    </row>
    <row r="19" spans="1:9" x14ac:dyDescent="0.25">
      <c r="A19" s="40"/>
      <c r="E19" s="40"/>
      <c r="F19" s="40"/>
      <c r="G19" s="40"/>
      <c r="I19" s="40"/>
    </row>
    <row r="20" spans="1:9" x14ac:dyDescent="0.25">
      <c r="A20" s="40"/>
      <c r="E20" s="40"/>
      <c r="F20" s="40"/>
      <c r="G20" s="40"/>
      <c r="I20" s="40"/>
    </row>
    <row r="21" spans="1:9" x14ac:dyDescent="0.25">
      <c r="A21" s="40"/>
      <c r="E21" s="40"/>
      <c r="F21" s="40"/>
      <c r="G21" s="40"/>
      <c r="I21" s="40"/>
    </row>
    <row r="22" spans="1:9" x14ac:dyDescent="0.25">
      <c r="A22" s="40"/>
      <c r="E22" s="40"/>
      <c r="F22" s="40"/>
      <c r="G22" s="40"/>
      <c r="I22" s="40"/>
    </row>
    <row r="23" spans="1:9" x14ac:dyDescent="0.25">
      <c r="A23" s="40"/>
      <c r="E23" s="40"/>
      <c r="F23" s="40"/>
      <c r="G23" s="40"/>
      <c r="I23" s="40"/>
    </row>
    <row r="24" spans="1:9" x14ac:dyDescent="0.25">
      <c r="A24" s="40"/>
      <c r="E24" s="40"/>
      <c r="F24" s="40"/>
      <c r="G24" s="40"/>
      <c r="I24" s="40"/>
    </row>
    <row r="25" spans="1:9" x14ac:dyDescent="0.25">
      <c r="A25" s="40"/>
      <c r="E25" s="40"/>
      <c r="F25" s="40"/>
      <c r="G25" s="40"/>
      <c r="I25" s="40"/>
    </row>
    <row r="26" spans="1:9" x14ac:dyDescent="0.25">
      <c r="A26" s="40"/>
      <c r="E26" s="40"/>
      <c r="F26" s="40"/>
      <c r="G26" s="40"/>
      <c r="I26" s="40"/>
    </row>
    <row r="27" spans="1:9" x14ac:dyDescent="0.25">
      <c r="A27" s="40"/>
      <c r="E27" s="40"/>
      <c r="F27" s="40"/>
      <c r="G27" s="40"/>
      <c r="I27" s="40"/>
    </row>
    <row r="28" spans="1:9" x14ac:dyDescent="0.25">
      <c r="A28" s="40"/>
      <c r="E28" s="40"/>
      <c r="F28" s="40"/>
      <c r="G28" s="40"/>
      <c r="I28" s="40"/>
    </row>
    <row r="29" spans="1:9" x14ac:dyDescent="0.25">
      <c r="A29" s="40"/>
      <c r="E29" s="40"/>
      <c r="F29" s="40"/>
      <c r="G29" s="40"/>
      <c r="I29" s="40"/>
    </row>
    <row r="30" spans="1:9" x14ac:dyDescent="0.25">
      <c r="A30" s="40"/>
      <c r="E30" s="40"/>
      <c r="F30" s="40"/>
      <c r="G30" s="40"/>
      <c r="I30" s="40"/>
    </row>
    <row r="31" spans="1:9" x14ac:dyDescent="0.25">
      <c r="A31" s="40"/>
      <c r="E31" s="40"/>
      <c r="F31" s="40"/>
      <c r="G31" s="40"/>
      <c r="I31" s="40"/>
    </row>
    <row r="32" spans="1:9" x14ac:dyDescent="0.25">
      <c r="A32" s="40"/>
      <c r="E32" s="40"/>
      <c r="F32" s="40"/>
      <c r="G32" s="40"/>
      <c r="I32" s="40"/>
    </row>
    <row r="33" spans="1:9" x14ac:dyDescent="0.25">
      <c r="A33" s="40"/>
      <c r="E33" s="40"/>
      <c r="F33" s="40"/>
      <c r="G33" s="40"/>
      <c r="I33" s="40"/>
    </row>
    <row r="34" spans="1:9" x14ac:dyDescent="0.25">
      <c r="A34" s="40"/>
      <c r="E34" s="40"/>
      <c r="F34" s="40"/>
      <c r="G34" s="40"/>
      <c r="I34" s="40"/>
    </row>
    <row r="35" spans="1:9" x14ac:dyDescent="0.25">
      <c r="A35" s="40"/>
      <c r="E35" s="40"/>
      <c r="F35" s="40"/>
      <c r="G35" s="40"/>
      <c r="I35" s="40"/>
    </row>
    <row r="36" spans="1:9" x14ac:dyDescent="0.25">
      <c r="A36" s="40"/>
      <c r="E36" s="40"/>
      <c r="F36" s="40"/>
      <c r="G36" s="40"/>
      <c r="I36" s="40"/>
    </row>
    <row r="37" spans="1:9" x14ac:dyDescent="0.25">
      <c r="A37" s="40"/>
      <c r="E37" s="40"/>
      <c r="F37" s="40"/>
      <c r="G37" s="40"/>
      <c r="I37" s="40"/>
    </row>
    <row r="38" spans="1:9" x14ac:dyDescent="0.25">
      <c r="A38" s="40"/>
      <c r="E38" s="40"/>
      <c r="F38" s="40"/>
      <c r="G38" s="40"/>
      <c r="I38" s="40"/>
    </row>
    <row r="39" spans="1:9" x14ac:dyDescent="0.25">
      <c r="A39" s="40"/>
      <c r="E39" s="40"/>
      <c r="F39" s="40"/>
      <c r="G39" s="40"/>
      <c r="I39" s="40"/>
    </row>
    <row r="40" spans="1:9" x14ac:dyDescent="0.25">
      <c r="A40" s="40"/>
      <c r="E40" s="40"/>
      <c r="F40" s="40"/>
      <c r="G40" s="40"/>
      <c r="I40" s="40"/>
    </row>
    <row r="41" spans="1:9" x14ac:dyDescent="0.25">
      <c r="A41" s="40"/>
      <c r="E41" s="40"/>
      <c r="F41" s="40"/>
      <c r="G41" s="40"/>
      <c r="I41" s="40"/>
    </row>
    <row r="42" spans="1:9" x14ac:dyDescent="0.25">
      <c r="A42" s="40"/>
      <c r="E42" s="40"/>
      <c r="F42" s="40"/>
      <c r="G42" s="40"/>
      <c r="I42" s="40"/>
    </row>
    <row r="43" spans="1:9" x14ac:dyDescent="0.25">
      <c r="A43" s="40"/>
      <c r="E43" s="40"/>
      <c r="F43" s="40"/>
      <c r="G43" s="40"/>
      <c r="I43" s="40"/>
    </row>
    <row r="44" spans="1:9" x14ac:dyDescent="0.25">
      <c r="A44" s="40"/>
      <c r="E44" s="40"/>
      <c r="F44" s="40"/>
      <c r="G44" s="40"/>
      <c r="I44" s="40"/>
    </row>
    <row r="45" spans="1:9" x14ac:dyDescent="0.25">
      <c r="A45" s="40"/>
      <c r="E45" s="40"/>
      <c r="F45" s="40"/>
      <c r="G45" s="40"/>
      <c r="I45" s="40"/>
    </row>
    <row r="46" spans="1:9" x14ac:dyDescent="0.25">
      <c r="A46" s="40"/>
      <c r="E46" s="40"/>
      <c r="F46" s="40"/>
      <c r="G46" s="40"/>
      <c r="I46" s="40"/>
    </row>
    <row r="47" spans="1:9" x14ac:dyDescent="0.25">
      <c r="A47" s="40"/>
      <c r="E47" s="40"/>
      <c r="F47" s="40"/>
      <c r="G47" s="40"/>
      <c r="I47" s="40"/>
    </row>
    <row r="48" spans="1:9" x14ac:dyDescent="0.25">
      <c r="A48" s="40"/>
      <c r="E48" s="40"/>
      <c r="F48" s="40"/>
      <c r="G48" s="40"/>
      <c r="I48" s="40"/>
    </row>
    <row r="49" spans="1:9" x14ac:dyDescent="0.25">
      <c r="A49" s="40"/>
      <c r="E49" s="40"/>
      <c r="F49" s="40"/>
      <c r="G49" s="40"/>
      <c r="I49" s="40"/>
    </row>
    <row r="50" spans="1:9" x14ac:dyDescent="0.25">
      <c r="A50" s="40"/>
      <c r="E50" s="40"/>
      <c r="F50" s="40"/>
      <c r="G50" s="40"/>
      <c r="I50" s="40"/>
    </row>
    <row r="51" spans="1:9" x14ac:dyDescent="0.25">
      <c r="A51" s="40"/>
      <c r="E51" s="40"/>
      <c r="F51" s="40"/>
      <c r="G51" s="40"/>
      <c r="I51" s="40"/>
    </row>
    <row r="52" spans="1:9" x14ac:dyDescent="0.25">
      <c r="A52" s="40"/>
      <c r="E52" s="40"/>
      <c r="F52" s="40"/>
      <c r="G52" s="40"/>
      <c r="I52" s="40"/>
    </row>
    <row r="53" spans="1:9" x14ac:dyDescent="0.25">
      <c r="A53" s="40"/>
      <c r="E53" s="40"/>
      <c r="F53" s="40"/>
      <c r="G53" s="40"/>
      <c r="I53" s="40"/>
    </row>
    <row r="54" spans="1:9" x14ac:dyDescent="0.25">
      <c r="A54" s="40"/>
      <c r="E54" s="40"/>
      <c r="F54" s="40"/>
      <c r="G54" s="40"/>
      <c r="I54" s="40"/>
    </row>
    <row r="55" spans="1:9" x14ac:dyDescent="0.25">
      <c r="A55" s="40"/>
      <c r="E55" s="40"/>
      <c r="F55" s="40"/>
      <c r="G55" s="40"/>
      <c r="I55" s="40"/>
    </row>
    <row r="56" spans="1:9" x14ac:dyDescent="0.25">
      <c r="A56" s="40"/>
      <c r="E56" s="40"/>
      <c r="F56" s="40"/>
      <c r="G56" s="40"/>
      <c r="I56" s="40"/>
    </row>
    <row r="57" spans="1:9" x14ac:dyDescent="0.25">
      <c r="A57" s="40"/>
      <c r="E57" s="40"/>
      <c r="F57" s="40"/>
      <c r="G57" s="40"/>
      <c r="I57" s="40"/>
    </row>
    <row r="58" spans="1:9" x14ac:dyDescent="0.25">
      <c r="A58" s="40"/>
      <c r="E58" s="40"/>
      <c r="F58" s="40"/>
      <c r="G58" s="40"/>
      <c r="I58" s="40"/>
    </row>
    <row r="59" spans="1:9" x14ac:dyDescent="0.25">
      <c r="A59" s="40"/>
      <c r="E59" s="40"/>
      <c r="F59" s="40"/>
      <c r="G59" s="40"/>
      <c r="I59" s="40"/>
    </row>
    <row r="60" spans="1:9" x14ac:dyDescent="0.25">
      <c r="A60" s="40"/>
      <c r="E60" s="40"/>
      <c r="F60" s="40"/>
      <c r="G60" s="40"/>
      <c r="I60" s="40"/>
    </row>
    <row r="61" spans="1:9" x14ac:dyDescent="0.25">
      <c r="A61" s="40"/>
      <c r="E61" s="40"/>
      <c r="F61" s="40"/>
      <c r="G61" s="40"/>
      <c r="I61" s="40"/>
    </row>
    <row r="62" spans="1:9" x14ac:dyDescent="0.25">
      <c r="A62" s="40"/>
      <c r="E62" s="40"/>
      <c r="F62" s="40"/>
      <c r="G62" s="40"/>
      <c r="I62" s="40"/>
    </row>
    <row r="63" spans="1:9" x14ac:dyDescent="0.25">
      <c r="A63" s="40"/>
      <c r="E63" s="40"/>
      <c r="F63" s="40"/>
      <c r="G63" s="40"/>
      <c r="I63" s="40"/>
    </row>
    <row r="64" spans="1:9" x14ac:dyDescent="0.25">
      <c r="A64" s="40"/>
      <c r="E64" s="40"/>
      <c r="F64" s="40"/>
      <c r="G64" s="40"/>
      <c r="I64" s="40"/>
    </row>
    <row r="65" spans="1:9" x14ac:dyDescent="0.25">
      <c r="A65" s="40"/>
      <c r="E65" s="40"/>
      <c r="F65" s="40"/>
      <c r="G65" s="40"/>
      <c r="I65" s="40"/>
    </row>
    <row r="66" spans="1:9" x14ac:dyDescent="0.25">
      <c r="A66" s="40"/>
      <c r="E66" s="40"/>
      <c r="F66" s="40"/>
      <c r="G66" s="40"/>
      <c r="I66" s="40"/>
    </row>
    <row r="67" spans="1:9" x14ac:dyDescent="0.25">
      <c r="A67" s="40"/>
      <c r="E67" s="40"/>
      <c r="F67" s="40"/>
      <c r="G67" s="40"/>
      <c r="I67" s="40"/>
    </row>
    <row r="68" spans="1:9" x14ac:dyDescent="0.25">
      <c r="A68" s="40"/>
      <c r="E68" s="40"/>
      <c r="F68" s="40"/>
      <c r="G68" s="40"/>
      <c r="I68" s="40"/>
    </row>
    <row r="69" spans="1:9" x14ac:dyDescent="0.25">
      <c r="A69" s="40"/>
      <c r="E69" s="40"/>
      <c r="F69" s="40"/>
      <c r="G69" s="40"/>
      <c r="I69" s="40"/>
    </row>
    <row r="70" spans="1:9" x14ac:dyDescent="0.25">
      <c r="A70" s="40"/>
      <c r="E70" s="40"/>
      <c r="F70" s="40"/>
      <c r="G70" s="40"/>
      <c r="I70" s="40"/>
    </row>
    <row r="71" spans="1:9" x14ac:dyDescent="0.25">
      <c r="A71" s="40"/>
      <c r="E71" s="40"/>
      <c r="F71" s="40"/>
      <c r="G71" s="40"/>
      <c r="I71" s="40"/>
    </row>
    <row r="72" spans="1:9" x14ac:dyDescent="0.25">
      <c r="A72" s="40"/>
      <c r="E72" s="40"/>
      <c r="F72" s="40"/>
      <c r="G72" s="40"/>
      <c r="I72" s="40"/>
    </row>
    <row r="73" spans="1:9" x14ac:dyDescent="0.25">
      <c r="A73" s="40"/>
      <c r="E73" s="40"/>
      <c r="F73" s="40"/>
      <c r="G73" s="40"/>
      <c r="I73" s="40"/>
    </row>
    <row r="74" spans="1:9" x14ac:dyDescent="0.25">
      <c r="A74" s="40"/>
      <c r="E74" s="40"/>
      <c r="F74" s="40"/>
      <c r="G74" s="40"/>
      <c r="I74" s="40"/>
    </row>
    <row r="75" spans="1:9" x14ac:dyDescent="0.25">
      <c r="A75" s="40"/>
      <c r="E75" s="40"/>
      <c r="F75" s="40"/>
      <c r="G75" s="40"/>
      <c r="I75" s="40"/>
    </row>
    <row r="76" spans="1:9" x14ac:dyDescent="0.25">
      <c r="A76" s="40"/>
      <c r="E76" s="40"/>
      <c r="F76" s="40"/>
      <c r="G76" s="40"/>
      <c r="I76" s="40"/>
    </row>
    <row r="77" spans="1:9" x14ac:dyDescent="0.25">
      <c r="A77" s="40"/>
      <c r="E77" s="40"/>
      <c r="F77" s="40"/>
      <c r="G77" s="40"/>
      <c r="I77" s="40"/>
    </row>
    <row r="78" spans="1:9" x14ac:dyDescent="0.25">
      <c r="A78" s="40"/>
      <c r="E78" s="40"/>
      <c r="F78" s="40"/>
      <c r="G78" s="40"/>
      <c r="I78" s="40"/>
    </row>
    <row r="79" spans="1:9" x14ac:dyDescent="0.25">
      <c r="A79" s="40"/>
      <c r="E79" s="40"/>
      <c r="F79" s="40"/>
      <c r="G79" s="40"/>
      <c r="I79" s="40"/>
    </row>
    <row r="80" spans="1:9" x14ac:dyDescent="0.25">
      <c r="A80" s="40"/>
      <c r="E80" s="40"/>
      <c r="F80" s="40"/>
      <c r="G80" s="40"/>
      <c r="I80" s="40"/>
    </row>
    <row r="81" spans="1:9" x14ac:dyDescent="0.25">
      <c r="A81" s="40"/>
      <c r="E81" s="40"/>
      <c r="F81" s="40"/>
      <c r="G81" s="40"/>
      <c r="I81" s="40"/>
    </row>
    <row r="82" spans="1:9" x14ac:dyDescent="0.25">
      <c r="A82" s="40"/>
      <c r="E82" s="40"/>
      <c r="F82" s="40"/>
      <c r="G82" s="40"/>
      <c r="I82" s="40"/>
    </row>
    <row r="83" spans="1:9" x14ac:dyDescent="0.25">
      <c r="A83" s="40"/>
      <c r="E83" s="40"/>
      <c r="F83" s="40"/>
      <c r="G83" s="40"/>
      <c r="I83" s="40"/>
    </row>
    <row r="84" spans="1:9" x14ac:dyDescent="0.25">
      <c r="A84" s="40"/>
      <c r="E84" s="40"/>
      <c r="F84" s="40"/>
      <c r="G84" s="40"/>
      <c r="I84" s="40"/>
    </row>
    <row r="85" spans="1:9" x14ac:dyDescent="0.25">
      <c r="A85" s="40"/>
      <c r="E85" s="40"/>
      <c r="F85" s="40"/>
      <c r="G85" s="40"/>
      <c r="I85" s="40"/>
    </row>
    <row r="86" spans="1:9" x14ac:dyDescent="0.25">
      <c r="A86" s="40"/>
      <c r="E86" s="40"/>
      <c r="F86" s="40"/>
      <c r="G86" s="40"/>
      <c r="I86" s="40"/>
    </row>
    <row r="87" spans="1:9" x14ac:dyDescent="0.25">
      <c r="A87" s="40"/>
      <c r="E87" s="40"/>
      <c r="F87" s="40"/>
      <c r="G87" s="40"/>
      <c r="I87" s="40"/>
    </row>
    <row r="88" spans="1:9" x14ac:dyDescent="0.25">
      <c r="A88" s="40"/>
      <c r="E88" s="40"/>
      <c r="F88" s="40"/>
      <c r="G88" s="40"/>
      <c r="I88" s="40"/>
    </row>
    <row r="89" spans="1:9" x14ac:dyDescent="0.25">
      <c r="A89" s="40"/>
      <c r="E89" s="40"/>
      <c r="F89" s="40"/>
      <c r="G89" s="40"/>
      <c r="I89" s="40"/>
    </row>
    <row r="90" spans="1:9" x14ac:dyDescent="0.25">
      <c r="A90" s="40"/>
      <c r="E90" s="40"/>
      <c r="F90" s="40"/>
      <c r="G90" s="40"/>
      <c r="I90" s="40"/>
    </row>
    <row r="91" spans="1:9" x14ac:dyDescent="0.25">
      <c r="A91" s="40"/>
      <c r="E91" s="40"/>
      <c r="F91" s="40"/>
      <c r="G91" s="40"/>
      <c r="I91" s="40"/>
    </row>
    <row r="92" spans="1:9" x14ac:dyDescent="0.25">
      <c r="A92" s="40"/>
      <c r="E92" s="40"/>
      <c r="F92" s="40"/>
      <c r="G92" s="40"/>
      <c r="I92" s="40"/>
    </row>
    <row r="93" spans="1:9" x14ac:dyDescent="0.25">
      <c r="A93" s="40"/>
      <c r="E93" s="40"/>
      <c r="F93" s="40"/>
      <c r="G93" s="40"/>
      <c r="I93" s="40"/>
    </row>
    <row r="94" spans="1:9" x14ac:dyDescent="0.25">
      <c r="A94" s="40"/>
      <c r="E94" s="40"/>
      <c r="F94" s="40"/>
      <c r="G94" s="40"/>
      <c r="I94" s="40"/>
    </row>
    <row r="95" spans="1:9" x14ac:dyDescent="0.25">
      <c r="A95" s="40"/>
      <c r="E95" s="40"/>
      <c r="F95" s="40"/>
      <c r="G95" s="40"/>
      <c r="I95" s="40"/>
    </row>
    <row r="96" spans="1:9" x14ac:dyDescent="0.25">
      <c r="A96" s="40"/>
      <c r="E96" s="40"/>
      <c r="F96" s="40"/>
      <c r="G96" s="40"/>
      <c r="I96" s="40"/>
    </row>
    <row r="97" spans="1:9" x14ac:dyDescent="0.25">
      <c r="A97" s="40"/>
      <c r="E97" s="40"/>
      <c r="F97" s="40"/>
      <c r="G97" s="40"/>
      <c r="I97" s="40"/>
    </row>
    <row r="98" spans="1:9" x14ac:dyDescent="0.25">
      <c r="A98" s="40"/>
      <c r="E98" s="40"/>
      <c r="F98" s="40"/>
      <c r="G98" s="40"/>
      <c r="I98" s="40"/>
    </row>
    <row r="99" spans="1:9" x14ac:dyDescent="0.25">
      <c r="A99" s="40"/>
      <c r="E99" s="40"/>
      <c r="F99" s="40"/>
      <c r="G99" s="40"/>
      <c r="I99" s="40"/>
    </row>
    <row r="100" spans="1:9" x14ac:dyDescent="0.25">
      <c r="A100" s="40"/>
      <c r="E100" s="40"/>
      <c r="F100" s="40"/>
      <c r="G100" s="40"/>
      <c r="I100" s="40"/>
    </row>
    <row r="101" spans="1:9" x14ac:dyDescent="0.25">
      <c r="A101" s="40"/>
      <c r="E101" s="40"/>
      <c r="F101" s="40"/>
      <c r="G101" s="40"/>
      <c r="I101" s="40"/>
    </row>
    <row r="102" spans="1:9" x14ac:dyDescent="0.25">
      <c r="A102" s="40"/>
      <c r="E102" s="40"/>
      <c r="F102" s="40"/>
      <c r="G102" s="40"/>
      <c r="I102" s="40"/>
    </row>
    <row r="103" spans="1:9" x14ac:dyDescent="0.25">
      <c r="A103" s="40"/>
      <c r="E103" s="40"/>
      <c r="F103" s="40"/>
      <c r="G103" s="40"/>
      <c r="I103" s="40"/>
    </row>
    <row r="104" spans="1:9" x14ac:dyDescent="0.25">
      <c r="A104" s="40"/>
      <c r="E104" s="40"/>
      <c r="F104" s="40"/>
      <c r="G104" s="40"/>
      <c r="I104" s="40"/>
    </row>
    <row r="105" spans="1:9" x14ac:dyDescent="0.25">
      <c r="A105" s="40"/>
      <c r="E105" s="40"/>
      <c r="F105" s="40"/>
      <c r="G105" s="40"/>
      <c r="I105" s="40"/>
    </row>
    <row r="106" spans="1:9" x14ac:dyDescent="0.25">
      <c r="A106" s="40"/>
      <c r="E106" s="40"/>
      <c r="F106" s="40"/>
      <c r="G106" s="40"/>
      <c r="I106" s="40"/>
    </row>
    <row r="107" spans="1:9" x14ac:dyDescent="0.25">
      <c r="A107" s="40"/>
      <c r="E107" s="40"/>
      <c r="F107" s="40"/>
      <c r="G107" s="40"/>
      <c r="I107" s="40"/>
    </row>
    <row r="108" spans="1:9" x14ac:dyDescent="0.25">
      <c r="A108" s="40"/>
      <c r="E108" s="40"/>
      <c r="F108" s="40"/>
      <c r="G108" s="40"/>
      <c r="I108" s="40"/>
    </row>
    <row r="109" spans="1:9" x14ac:dyDescent="0.25">
      <c r="A109" s="40"/>
      <c r="E109" s="40"/>
      <c r="F109" s="40"/>
      <c r="G109" s="40"/>
      <c r="I109" s="40"/>
    </row>
    <row r="110" spans="1:9" x14ac:dyDescent="0.25">
      <c r="A110" s="40"/>
      <c r="E110" s="40"/>
      <c r="F110" s="40"/>
      <c r="G110" s="40"/>
      <c r="I110" s="40"/>
    </row>
    <row r="111" spans="1:9" x14ac:dyDescent="0.25">
      <c r="A111" s="40"/>
      <c r="E111" s="40"/>
      <c r="F111" s="40"/>
      <c r="G111" s="40"/>
      <c r="I111" s="40"/>
    </row>
    <row r="112" spans="1:9" x14ac:dyDescent="0.25">
      <c r="A112" s="40"/>
      <c r="E112" s="40"/>
      <c r="F112" s="40"/>
      <c r="G112" s="40"/>
      <c r="I112" s="40"/>
    </row>
    <row r="113" spans="1:9" x14ac:dyDescent="0.25">
      <c r="A113" s="40"/>
      <c r="E113" s="40"/>
      <c r="F113" s="40"/>
      <c r="G113" s="40"/>
      <c r="I113" s="40"/>
    </row>
    <row r="114" spans="1:9" x14ac:dyDescent="0.25">
      <c r="A114" s="40"/>
      <c r="E114" s="40"/>
      <c r="F114" s="40"/>
      <c r="G114" s="40"/>
      <c r="I114" s="40"/>
    </row>
    <row r="115" spans="1:9" x14ac:dyDescent="0.25">
      <c r="A115" s="40"/>
      <c r="E115" s="40"/>
      <c r="F115" s="40"/>
      <c r="G115" s="40"/>
      <c r="I115" s="40"/>
    </row>
    <row r="116" spans="1:9" x14ac:dyDescent="0.25">
      <c r="A116" s="40"/>
      <c r="E116" s="40"/>
      <c r="F116" s="40"/>
      <c r="G116" s="40"/>
      <c r="I116" s="40"/>
    </row>
    <row r="117" spans="1:9" x14ac:dyDescent="0.25">
      <c r="A117" s="40"/>
      <c r="E117" s="40"/>
      <c r="F117" s="40"/>
      <c r="G117" s="40"/>
      <c r="I117" s="40"/>
    </row>
    <row r="118" spans="1:9" x14ac:dyDescent="0.25">
      <c r="A118" s="40"/>
      <c r="E118" s="40"/>
      <c r="F118" s="40"/>
      <c r="G118" s="40"/>
      <c r="I118" s="40"/>
    </row>
    <row r="119" spans="1:9" x14ac:dyDescent="0.25">
      <c r="A119" s="40"/>
      <c r="E119" s="40"/>
      <c r="F119" s="40"/>
      <c r="G119" s="40"/>
      <c r="I119" s="40"/>
    </row>
    <row r="120" spans="1:9" x14ac:dyDescent="0.25">
      <c r="A120" s="40"/>
      <c r="E120" s="40"/>
      <c r="F120" s="40"/>
      <c r="G120" s="40"/>
      <c r="I120" s="40"/>
    </row>
    <row r="121" spans="1:9" x14ac:dyDescent="0.25">
      <c r="A121" s="40"/>
      <c r="E121" s="40"/>
      <c r="F121" s="40"/>
      <c r="G121" s="40"/>
      <c r="I121" s="40"/>
    </row>
    <row r="122" spans="1:9" x14ac:dyDescent="0.25">
      <c r="A122" s="40"/>
      <c r="E122" s="40"/>
      <c r="F122" s="40"/>
      <c r="G122" s="40"/>
      <c r="I122" s="40"/>
    </row>
    <row r="123" spans="1:9" x14ac:dyDescent="0.25">
      <c r="A123" s="40"/>
      <c r="E123" s="40"/>
      <c r="F123" s="40"/>
      <c r="G123" s="40"/>
      <c r="I123" s="40"/>
    </row>
    <row r="124" spans="1:9" x14ac:dyDescent="0.25">
      <c r="A124" s="40"/>
      <c r="E124" s="40"/>
      <c r="F124" s="40"/>
      <c r="G124" s="40"/>
      <c r="I124" s="40"/>
    </row>
    <row r="125" spans="1:9" x14ac:dyDescent="0.25">
      <c r="A125" s="40"/>
      <c r="E125" s="40"/>
      <c r="F125" s="40"/>
      <c r="G125" s="40"/>
      <c r="I125" s="40"/>
    </row>
    <row r="126" spans="1:9" x14ac:dyDescent="0.25">
      <c r="A126" s="40"/>
      <c r="E126" s="40"/>
      <c r="F126" s="40"/>
      <c r="G126" s="40"/>
      <c r="I126" s="40"/>
    </row>
    <row r="127" spans="1:9" x14ac:dyDescent="0.25">
      <c r="A127" s="40"/>
      <c r="E127" s="40"/>
      <c r="F127" s="40"/>
      <c r="G127" s="40"/>
      <c r="I127" s="40"/>
    </row>
    <row r="128" spans="1:9" x14ac:dyDescent="0.25">
      <c r="A128" s="40"/>
      <c r="E128" s="40"/>
      <c r="F128" s="40"/>
      <c r="G128" s="40"/>
      <c r="I128" s="40"/>
    </row>
    <row r="129" spans="1:9" x14ac:dyDescent="0.25">
      <c r="A129" s="40"/>
      <c r="E129" s="40"/>
      <c r="F129" s="40"/>
      <c r="G129" s="40"/>
      <c r="I129" s="40"/>
    </row>
    <row r="130" spans="1:9" x14ac:dyDescent="0.25">
      <c r="A130" s="40"/>
      <c r="E130" s="40"/>
      <c r="F130" s="40"/>
      <c r="G130" s="40"/>
      <c r="I130" s="40"/>
    </row>
    <row r="131" spans="1:9" x14ac:dyDescent="0.25">
      <c r="A131" s="40"/>
      <c r="E131" s="40"/>
      <c r="F131" s="40"/>
      <c r="G131" s="40"/>
      <c r="I131" s="40"/>
    </row>
    <row r="132" spans="1:9" x14ac:dyDescent="0.25">
      <c r="A132" s="40"/>
      <c r="E132" s="40"/>
      <c r="F132" s="40"/>
      <c r="G132" s="40"/>
      <c r="I132" s="40"/>
    </row>
    <row r="133" spans="1:9" x14ac:dyDescent="0.25">
      <c r="A133" s="40"/>
      <c r="E133" s="40"/>
      <c r="F133" s="40"/>
      <c r="G133" s="40"/>
      <c r="I133" s="40"/>
    </row>
    <row r="134" spans="1:9" x14ac:dyDescent="0.25">
      <c r="A134" s="40"/>
      <c r="E134" s="40"/>
      <c r="F134" s="40"/>
      <c r="G134" s="40"/>
      <c r="I134" s="40"/>
    </row>
    <row r="135" spans="1:9" x14ac:dyDescent="0.25">
      <c r="A135" s="40"/>
      <c r="E135" s="40"/>
      <c r="F135" s="40"/>
      <c r="G135" s="40"/>
      <c r="I135" s="40"/>
    </row>
    <row r="136" spans="1:9" x14ac:dyDescent="0.25">
      <c r="A136" s="40"/>
      <c r="E136" s="40"/>
      <c r="F136" s="40"/>
      <c r="G136" s="40"/>
      <c r="I136" s="40"/>
    </row>
    <row r="137" spans="1:9" x14ac:dyDescent="0.25">
      <c r="A137" s="40"/>
      <c r="E137" s="40"/>
      <c r="F137" s="40"/>
      <c r="G137" s="40"/>
      <c r="I137" s="40"/>
    </row>
    <row r="138" spans="1:9" x14ac:dyDescent="0.25">
      <c r="A138" s="40"/>
      <c r="E138" s="40"/>
      <c r="F138" s="40"/>
      <c r="G138" s="40"/>
      <c r="I138" s="40"/>
    </row>
    <row r="139" spans="1:9" x14ac:dyDescent="0.25">
      <c r="A139" s="40"/>
      <c r="E139" s="40"/>
      <c r="F139" s="40"/>
      <c r="G139" s="40"/>
      <c r="I139" s="40"/>
    </row>
    <row r="140" spans="1:9" x14ac:dyDescent="0.25">
      <c r="A140" s="40"/>
      <c r="E140" s="40"/>
      <c r="F140" s="40"/>
      <c r="G140" s="40"/>
      <c r="I140" s="40"/>
    </row>
    <row r="141" spans="1:9" x14ac:dyDescent="0.25">
      <c r="A141" s="40"/>
      <c r="E141" s="40"/>
      <c r="F141" s="40"/>
      <c r="G141" s="40"/>
      <c r="I141" s="40"/>
    </row>
    <row r="142" spans="1:9" x14ac:dyDescent="0.25">
      <c r="A142" s="40"/>
      <c r="E142" s="40"/>
      <c r="F142" s="40"/>
      <c r="G142" s="40"/>
      <c r="I142" s="40"/>
    </row>
    <row r="143" spans="1:9" x14ac:dyDescent="0.25">
      <c r="A143" s="40"/>
      <c r="E143" s="40"/>
      <c r="F143" s="40"/>
      <c r="G143" s="40"/>
      <c r="I143" s="40"/>
    </row>
    <row r="144" spans="1:9" x14ac:dyDescent="0.25">
      <c r="A144" s="40"/>
      <c r="E144" s="40"/>
      <c r="F144" s="40"/>
      <c r="G144" s="40"/>
      <c r="I144" s="40"/>
    </row>
    <row r="145" spans="1:9" x14ac:dyDescent="0.25">
      <c r="A145" s="40"/>
      <c r="E145" s="40"/>
      <c r="F145" s="40"/>
      <c r="G145" s="40"/>
      <c r="I145" s="40"/>
    </row>
    <row r="146" spans="1:9" x14ac:dyDescent="0.25">
      <c r="A146" s="40"/>
      <c r="E146" s="40"/>
      <c r="F146" s="40"/>
      <c r="G146" s="40"/>
      <c r="I146" s="40"/>
    </row>
    <row r="147" spans="1:9" x14ac:dyDescent="0.25">
      <c r="A147" s="40"/>
      <c r="E147" s="40"/>
      <c r="F147" s="40"/>
      <c r="G147" s="40"/>
      <c r="I147" s="40"/>
    </row>
    <row r="148" spans="1:9" x14ac:dyDescent="0.25">
      <c r="A148" s="40"/>
      <c r="E148" s="40"/>
      <c r="F148" s="40"/>
      <c r="G148" s="40"/>
      <c r="I148" s="40"/>
    </row>
    <row r="149" spans="1:9" x14ac:dyDescent="0.25">
      <c r="A149" s="40"/>
      <c r="E149" s="40"/>
      <c r="F149" s="40"/>
      <c r="G149" s="40"/>
      <c r="I149" s="40"/>
    </row>
    <row r="150" spans="1:9" x14ac:dyDescent="0.25">
      <c r="A150" s="40"/>
      <c r="E150" s="40"/>
      <c r="F150" s="40"/>
      <c r="G150" s="40"/>
      <c r="I150" s="40"/>
    </row>
    <row r="151" spans="1:9" x14ac:dyDescent="0.25">
      <c r="A151" s="40"/>
      <c r="E151" s="40"/>
      <c r="F151" s="40"/>
      <c r="G151" s="40"/>
      <c r="I151" s="40"/>
    </row>
    <row r="152" spans="1:9" x14ac:dyDescent="0.25">
      <c r="A152" s="40"/>
      <c r="E152" s="40"/>
      <c r="F152" s="40"/>
      <c r="G152" s="40"/>
      <c r="I152" s="40"/>
    </row>
    <row r="153" spans="1:9" x14ac:dyDescent="0.25">
      <c r="A153" s="40"/>
      <c r="E153" s="40"/>
      <c r="F153" s="40"/>
      <c r="G153" s="40"/>
      <c r="I153" s="40"/>
    </row>
    <row r="154" spans="1:9" x14ac:dyDescent="0.25">
      <c r="A154" s="40"/>
      <c r="E154" s="40"/>
      <c r="F154" s="40"/>
      <c r="G154" s="40"/>
      <c r="I154" s="40"/>
    </row>
    <row r="155" spans="1:9" x14ac:dyDescent="0.25">
      <c r="A155" s="40"/>
      <c r="E155" s="40"/>
      <c r="F155" s="40"/>
      <c r="G155" s="40"/>
      <c r="I155" s="40"/>
    </row>
    <row r="156" spans="1:9" x14ac:dyDescent="0.25">
      <c r="A156" s="40"/>
      <c r="E156" s="40"/>
      <c r="F156" s="40"/>
      <c r="G156" s="40"/>
      <c r="I156" s="40"/>
    </row>
    <row r="157" spans="1:9" x14ac:dyDescent="0.25">
      <c r="A157" s="40"/>
      <c r="E157" s="40"/>
      <c r="F157" s="40"/>
      <c r="G157" s="40"/>
      <c r="I157" s="40"/>
    </row>
    <row r="158" spans="1:9" x14ac:dyDescent="0.25">
      <c r="A158" s="40"/>
      <c r="E158" s="40"/>
      <c r="F158" s="40"/>
      <c r="G158" s="40"/>
      <c r="I158" s="40"/>
    </row>
    <row r="159" spans="1:9" x14ac:dyDescent="0.25">
      <c r="A159" s="40"/>
      <c r="E159" s="40"/>
      <c r="F159" s="40"/>
      <c r="G159" s="40"/>
      <c r="I159" s="40"/>
    </row>
    <row r="160" spans="1:9" x14ac:dyDescent="0.25">
      <c r="A160" s="40"/>
      <c r="E160" s="40"/>
      <c r="F160" s="40"/>
      <c r="G160" s="40"/>
      <c r="I160" s="40"/>
    </row>
    <row r="161" spans="1:9" x14ac:dyDescent="0.25">
      <c r="A161" s="40"/>
      <c r="E161" s="40"/>
      <c r="F161" s="40"/>
      <c r="G161" s="40"/>
      <c r="I161" s="40"/>
    </row>
    <row r="162" spans="1:9" x14ac:dyDescent="0.25">
      <c r="A162" s="40"/>
      <c r="E162" s="40"/>
      <c r="F162" s="40"/>
      <c r="G162" s="40"/>
      <c r="I162" s="40"/>
    </row>
    <row r="163" spans="1:9" x14ac:dyDescent="0.25">
      <c r="A163" s="40"/>
      <c r="E163" s="40"/>
      <c r="F163" s="40"/>
      <c r="G163" s="40"/>
      <c r="I163" s="40"/>
    </row>
    <row r="164" spans="1:9" x14ac:dyDescent="0.25">
      <c r="A164" s="40"/>
      <c r="E164" s="40"/>
      <c r="F164" s="40"/>
      <c r="G164" s="40"/>
      <c r="I164" s="40"/>
    </row>
    <row r="165" spans="1:9" x14ac:dyDescent="0.25">
      <c r="A165" s="40"/>
      <c r="E165" s="40"/>
      <c r="F165" s="40"/>
      <c r="G165" s="40"/>
      <c r="I165" s="40"/>
    </row>
    <row r="166" spans="1:9" x14ac:dyDescent="0.25">
      <c r="A166" s="40"/>
      <c r="E166" s="40"/>
      <c r="F166" s="40"/>
      <c r="G166" s="40"/>
      <c r="I166" s="40"/>
    </row>
    <row r="167" spans="1:9" x14ac:dyDescent="0.25">
      <c r="A167" s="40"/>
      <c r="E167" s="40"/>
      <c r="F167" s="40"/>
      <c r="G167" s="40"/>
      <c r="I167" s="40"/>
    </row>
    <row r="168" spans="1:9" x14ac:dyDescent="0.25">
      <c r="A168" s="40"/>
      <c r="E168" s="40"/>
      <c r="F168" s="40"/>
      <c r="G168" s="40"/>
      <c r="I168" s="40"/>
    </row>
    <row r="169" spans="1:9" x14ac:dyDescent="0.25">
      <c r="A169" s="40"/>
      <c r="E169" s="40"/>
      <c r="F169" s="40"/>
      <c r="G169" s="40"/>
      <c r="I169" s="40"/>
    </row>
    <row r="170" spans="1:9" x14ac:dyDescent="0.25">
      <c r="A170" s="40"/>
      <c r="E170" s="40"/>
      <c r="F170" s="40"/>
      <c r="G170" s="40"/>
      <c r="I170" s="40"/>
    </row>
    <row r="171" spans="1:9" x14ac:dyDescent="0.25">
      <c r="A171" s="40"/>
      <c r="E171" s="40"/>
      <c r="F171" s="40"/>
      <c r="G171" s="40"/>
      <c r="I171" s="40"/>
    </row>
    <row r="172" spans="1:9" x14ac:dyDescent="0.25">
      <c r="A172" s="40"/>
      <c r="E172" s="40"/>
      <c r="F172" s="40"/>
      <c r="G172" s="40"/>
      <c r="I172" s="40"/>
    </row>
    <row r="173" spans="1:9" x14ac:dyDescent="0.25">
      <c r="A173" s="40"/>
      <c r="E173" s="40"/>
      <c r="F173" s="40"/>
      <c r="G173" s="40"/>
      <c r="I173" s="40"/>
    </row>
    <row r="174" spans="1:9" x14ac:dyDescent="0.25">
      <c r="A174" s="40"/>
      <c r="E174" s="40"/>
      <c r="F174" s="40"/>
      <c r="G174" s="40"/>
      <c r="I174" s="40"/>
    </row>
    <row r="175" spans="1:9" x14ac:dyDescent="0.25">
      <c r="A175" s="40"/>
      <c r="E175" s="40"/>
      <c r="F175" s="40"/>
      <c r="G175" s="40"/>
      <c r="I175" s="40"/>
    </row>
    <row r="176" spans="1:9" x14ac:dyDescent="0.25">
      <c r="A176" s="40"/>
      <c r="E176" s="40"/>
      <c r="F176" s="40"/>
      <c r="G176" s="40"/>
      <c r="I176" s="40"/>
    </row>
    <row r="177" spans="1:9" x14ac:dyDescent="0.25">
      <c r="A177" s="40"/>
      <c r="E177" s="40"/>
      <c r="F177" s="40"/>
      <c r="G177" s="40"/>
      <c r="I177" s="40"/>
    </row>
    <row r="178" spans="1:9" x14ac:dyDescent="0.25">
      <c r="A178" s="40"/>
      <c r="E178" s="40"/>
      <c r="F178" s="40"/>
      <c r="G178" s="40"/>
      <c r="I178" s="40"/>
    </row>
    <row r="179" spans="1:9" x14ac:dyDescent="0.25">
      <c r="A179" s="40"/>
      <c r="E179" s="40"/>
      <c r="F179" s="40"/>
      <c r="G179" s="40"/>
      <c r="I179" s="40"/>
    </row>
    <row r="180" spans="1:9" x14ac:dyDescent="0.25">
      <c r="A180" s="40"/>
      <c r="E180" s="40"/>
      <c r="F180" s="40"/>
      <c r="G180" s="40"/>
      <c r="I180" s="40"/>
    </row>
    <row r="181" spans="1:9" x14ac:dyDescent="0.25">
      <c r="A181" s="40"/>
      <c r="E181" s="40"/>
      <c r="F181" s="40"/>
      <c r="G181" s="40"/>
      <c r="I181" s="40"/>
    </row>
    <row r="182" spans="1:9" x14ac:dyDescent="0.25">
      <c r="A182" s="40"/>
      <c r="E182" s="40"/>
      <c r="F182" s="40"/>
      <c r="G182" s="40"/>
      <c r="I182" s="40"/>
    </row>
    <row r="183" spans="1:9" x14ac:dyDescent="0.25">
      <c r="A183" s="40"/>
      <c r="E183" s="40"/>
      <c r="F183" s="40"/>
      <c r="G183" s="40"/>
      <c r="I183" s="40"/>
    </row>
    <row r="184" spans="1:9" x14ac:dyDescent="0.25">
      <c r="A184" s="40"/>
      <c r="E184" s="40"/>
      <c r="F184" s="40"/>
      <c r="G184" s="40"/>
      <c r="I184" s="40"/>
    </row>
    <row r="185" spans="1:9" x14ac:dyDescent="0.25">
      <c r="A185" s="40"/>
      <c r="E185" s="40"/>
      <c r="F185" s="40"/>
      <c r="G185" s="40"/>
      <c r="I185" s="40"/>
    </row>
    <row r="186" spans="1:9" x14ac:dyDescent="0.25">
      <c r="A186" s="40"/>
      <c r="E186" s="40"/>
      <c r="F186" s="40"/>
      <c r="G186" s="40"/>
      <c r="I186" s="40"/>
    </row>
    <row r="187" spans="1:9" x14ac:dyDescent="0.25">
      <c r="A187" s="40"/>
      <c r="E187" s="40"/>
      <c r="F187" s="40"/>
      <c r="G187" s="40"/>
      <c r="I187" s="40"/>
    </row>
    <row r="188" spans="1:9" x14ac:dyDescent="0.25">
      <c r="A188" s="40"/>
      <c r="E188" s="40"/>
      <c r="F188" s="40"/>
      <c r="G188" s="40"/>
      <c r="I188" s="40"/>
    </row>
    <row r="189" spans="1:9" x14ac:dyDescent="0.25">
      <c r="A189" s="40"/>
      <c r="E189" s="40"/>
      <c r="F189" s="40"/>
      <c r="G189" s="40"/>
      <c r="I189" s="40"/>
    </row>
    <row r="190" spans="1:9" x14ac:dyDescent="0.25">
      <c r="A190" s="40"/>
      <c r="E190" s="40"/>
      <c r="F190" s="40"/>
      <c r="G190" s="40"/>
      <c r="I190" s="40"/>
    </row>
    <row r="191" spans="1:9" x14ac:dyDescent="0.25">
      <c r="A191" s="40"/>
      <c r="E191" s="40"/>
      <c r="F191" s="40"/>
      <c r="G191" s="40"/>
      <c r="I191" s="40"/>
    </row>
    <row r="192" spans="1:9" x14ac:dyDescent="0.25">
      <c r="A192" s="40"/>
      <c r="E192" s="40"/>
      <c r="F192" s="40"/>
      <c r="G192" s="40"/>
      <c r="I192" s="40"/>
    </row>
    <row r="193" spans="1:9" x14ac:dyDescent="0.25">
      <c r="A193" s="40"/>
      <c r="E193" s="40"/>
      <c r="F193" s="40"/>
      <c r="G193" s="40"/>
      <c r="I193" s="40"/>
    </row>
    <row r="194" spans="1:9" x14ac:dyDescent="0.25">
      <c r="A194" s="40"/>
      <c r="E194" s="40"/>
      <c r="F194" s="40"/>
      <c r="G194" s="40"/>
      <c r="I194" s="40"/>
    </row>
    <row r="195" spans="1:9" x14ac:dyDescent="0.25">
      <c r="A195" s="40"/>
      <c r="E195" s="40"/>
      <c r="F195" s="40"/>
      <c r="G195" s="40"/>
      <c r="I195" s="40"/>
    </row>
    <row r="196" spans="1:9" x14ac:dyDescent="0.25">
      <c r="A196" s="40"/>
      <c r="E196" s="40"/>
      <c r="F196" s="40"/>
      <c r="G196" s="40"/>
      <c r="I196" s="40"/>
    </row>
    <row r="197" spans="1:9" x14ac:dyDescent="0.25">
      <c r="A197" s="40"/>
      <c r="E197" s="40"/>
      <c r="F197" s="40"/>
      <c r="G197" s="40"/>
      <c r="I197" s="40"/>
    </row>
    <row r="198" spans="1:9" x14ac:dyDescent="0.25">
      <c r="A198" s="40"/>
      <c r="E198" s="40"/>
      <c r="F198" s="40"/>
      <c r="G198" s="40"/>
      <c r="I198" s="40"/>
    </row>
    <row r="199" spans="1:9" x14ac:dyDescent="0.25">
      <c r="A199" s="40"/>
      <c r="E199" s="40"/>
      <c r="F199" s="40"/>
      <c r="G199" s="40"/>
      <c r="I199" s="40"/>
    </row>
    <row r="200" spans="1:9" x14ac:dyDescent="0.25">
      <c r="A200" s="40"/>
      <c r="E200" s="40"/>
      <c r="F200" s="40"/>
      <c r="G200" s="40"/>
      <c r="I200" s="40"/>
    </row>
    <row r="201" spans="1:9" x14ac:dyDescent="0.25">
      <c r="A201" s="40"/>
      <c r="E201" s="40"/>
      <c r="F201" s="40"/>
      <c r="G201" s="40"/>
      <c r="I201" s="40"/>
    </row>
    <row r="202" spans="1:9" x14ac:dyDescent="0.25">
      <c r="A202" s="40"/>
      <c r="E202" s="40"/>
      <c r="F202" s="40"/>
      <c r="G202" s="40"/>
      <c r="I202" s="40"/>
    </row>
    <row r="203" spans="1:9" x14ac:dyDescent="0.25">
      <c r="A203" s="40"/>
      <c r="E203" s="40"/>
      <c r="F203" s="40"/>
      <c r="G203" s="40"/>
      <c r="I203" s="40"/>
    </row>
    <row r="204" spans="1:9" x14ac:dyDescent="0.25">
      <c r="A204" s="40"/>
      <c r="E204" s="40"/>
      <c r="F204" s="40"/>
      <c r="G204" s="40"/>
      <c r="I204" s="40"/>
    </row>
    <row r="205" spans="1:9" x14ac:dyDescent="0.25">
      <c r="A205" s="40"/>
      <c r="E205" s="40"/>
      <c r="F205" s="40"/>
      <c r="G205" s="40"/>
      <c r="I205" s="40"/>
    </row>
    <row r="206" spans="1:9" x14ac:dyDescent="0.25">
      <c r="A206" s="40"/>
      <c r="E206" s="40"/>
      <c r="F206" s="40"/>
      <c r="G206" s="40"/>
      <c r="I206" s="40"/>
    </row>
    <row r="207" spans="1:9" x14ac:dyDescent="0.25">
      <c r="A207" s="40"/>
      <c r="E207" s="40"/>
      <c r="F207" s="40"/>
      <c r="G207" s="40"/>
      <c r="I207" s="40"/>
    </row>
    <row r="208" spans="1:9" x14ac:dyDescent="0.25">
      <c r="A208" s="40"/>
      <c r="E208" s="40"/>
      <c r="F208" s="40"/>
      <c r="G208" s="40"/>
      <c r="I208" s="40"/>
    </row>
    <row r="209" spans="1:9" x14ac:dyDescent="0.25">
      <c r="A209" s="40"/>
      <c r="E209" s="40"/>
      <c r="F209" s="40"/>
      <c r="G209" s="40"/>
      <c r="I209" s="40"/>
    </row>
    <row r="210" spans="1:9" x14ac:dyDescent="0.25">
      <c r="A210" s="40"/>
      <c r="E210" s="40"/>
      <c r="F210" s="40"/>
      <c r="G210" s="40"/>
      <c r="I210" s="40"/>
    </row>
    <row r="211" spans="1:9" x14ac:dyDescent="0.25">
      <c r="A211" s="40"/>
      <c r="E211" s="40"/>
      <c r="F211" s="40"/>
      <c r="G211" s="40"/>
      <c r="I211" s="40"/>
    </row>
    <row r="212" spans="1:9" x14ac:dyDescent="0.25">
      <c r="A212" s="40"/>
      <c r="E212" s="40"/>
      <c r="F212" s="40"/>
      <c r="G212" s="40"/>
      <c r="I212" s="40"/>
    </row>
    <row r="213" spans="1:9" x14ac:dyDescent="0.25">
      <c r="A213" s="40"/>
      <c r="E213" s="40"/>
      <c r="F213" s="40"/>
      <c r="G213" s="40"/>
      <c r="I213" s="40"/>
    </row>
    <row r="214" spans="1:9" x14ac:dyDescent="0.25">
      <c r="A214" s="40"/>
      <c r="E214" s="40"/>
      <c r="F214" s="40"/>
      <c r="G214" s="40"/>
      <c r="I214" s="40"/>
    </row>
    <row r="215" spans="1:9" x14ac:dyDescent="0.25">
      <c r="A215" s="40"/>
      <c r="E215" s="40"/>
      <c r="F215" s="40"/>
      <c r="G215" s="40"/>
      <c r="I215" s="40"/>
    </row>
    <row r="216" spans="1:9" x14ac:dyDescent="0.25">
      <c r="A216" s="40"/>
      <c r="E216" s="40"/>
      <c r="F216" s="40"/>
      <c r="G216" s="40"/>
      <c r="I216" s="40"/>
    </row>
    <row r="217" spans="1:9" x14ac:dyDescent="0.25">
      <c r="A217" s="40"/>
      <c r="E217" s="40"/>
      <c r="F217" s="40"/>
      <c r="G217" s="40"/>
      <c r="I217" s="40"/>
    </row>
    <row r="218" spans="1:9" x14ac:dyDescent="0.25">
      <c r="A218" s="40"/>
      <c r="E218" s="40"/>
      <c r="F218" s="40"/>
      <c r="G218" s="40"/>
      <c r="I218" s="40"/>
    </row>
    <row r="219" spans="1:9" x14ac:dyDescent="0.25">
      <c r="A219" s="40"/>
      <c r="E219" s="40"/>
      <c r="F219" s="40"/>
      <c r="G219" s="40"/>
      <c r="I219" s="40"/>
    </row>
    <row r="220" spans="1:9" x14ac:dyDescent="0.25">
      <c r="A220" s="40"/>
      <c r="E220" s="40"/>
      <c r="F220" s="40"/>
      <c r="G220" s="40"/>
      <c r="I220" s="40"/>
    </row>
    <row r="221" spans="1:9" x14ac:dyDescent="0.25">
      <c r="A221" s="40"/>
      <c r="E221" s="40"/>
      <c r="F221" s="40"/>
      <c r="G221" s="40"/>
      <c r="I221" s="40"/>
    </row>
    <row r="222" spans="1:9" x14ac:dyDescent="0.25">
      <c r="A222" s="40"/>
      <c r="E222" s="40"/>
      <c r="F222" s="40"/>
      <c r="G222" s="40"/>
      <c r="I222" s="40"/>
    </row>
    <row r="223" spans="1:9" x14ac:dyDescent="0.25">
      <c r="A223" s="40"/>
      <c r="E223" s="40"/>
      <c r="F223" s="40"/>
      <c r="G223" s="40"/>
      <c r="I223" s="40"/>
    </row>
    <row r="224" spans="1:9" x14ac:dyDescent="0.25">
      <c r="A224" s="40"/>
      <c r="E224" s="40"/>
      <c r="F224" s="40"/>
      <c r="G224" s="40"/>
      <c r="I224" s="40"/>
    </row>
    <row r="225" spans="1:9" x14ac:dyDescent="0.25">
      <c r="A225" s="40"/>
      <c r="E225" s="40"/>
      <c r="F225" s="40"/>
      <c r="G225" s="40"/>
      <c r="I225" s="40"/>
    </row>
    <row r="226" spans="1:9" x14ac:dyDescent="0.25">
      <c r="A226" s="40"/>
      <c r="E226" s="40"/>
      <c r="F226" s="40"/>
      <c r="G226" s="40"/>
      <c r="I226" s="40"/>
    </row>
    <row r="227" spans="1:9" x14ac:dyDescent="0.25">
      <c r="A227" s="40"/>
      <c r="E227" s="40"/>
      <c r="F227" s="40"/>
      <c r="G227" s="40"/>
      <c r="I227" s="40"/>
    </row>
    <row r="228" spans="1:9" x14ac:dyDescent="0.25">
      <c r="A228" s="40"/>
      <c r="E228" s="40"/>
      <c r="F228" s="40"/>
      <c r="G228" s="40"/>
      <c r="I228" s="40"/>
    </row>
    <row r="229" spans="1:9" x14ac:dyDescent="0.25">
      <c r="A229" s="40"/>
      <c r="E229" s="40"/>
      <c r="F229" s="40"/>
      <c r="G229" s="40"/>
      <c r="I229" s="40"/>
    </row>
    <row r="230" spans="1:9" x14ac:dyDescent="0.25">
      <c r="A230" s="40"/>
      <c r="E230" s="40"/>
      <c r="F230" s="40"/>
      <c r="G230" s="40"/>
      <c r="I230" s="40"/>
    </row>
    <row r="231" spans="1:9" x14ac:dyDescent="0.25">
      <c r="A231" s="40"/>
      <c r="E231" s="40"/>
      <c r="F231" s="40"/>
      <c r="G231" s="40"/>
      <c r="I231" s="40"/>
    </row>
    <row r="232" spans="1:9" x14ac:dyDescent="0.25">
      <c r="A232" s="40"/>
      <c r="E232" s="40"/>
      <c r="F232" s="40"/>
      <c r="G232" s="40"/>
      <c r="I232" s="40"/>
    </row>
    <row r="233" spans="1:9" x14ac:dyDescent="0.25">
      <c r="A233" s="40"/>
      <c r="E233" s="40"/>
      <c r="F233" s="40"/>
      <c r="G233" s="40"/>
      <c r="I233" s="40"/>
    </row>
    <row r="234" spans="1:9" x14ac:dyDescent="0.25">
      <c r="A234" s="40"/>
      <c r="E234" s="40"/>
      <c r="F234" s="40"/>
      <c r="G234" s="40"/>
      <c r="I234" s="40"/>
    </row>
    <row r="235" spans="1:9" x14ac:dyDescent="0.25">
      <c r="A235" s="40"/>
      <c r="E235" s="40"/>
      <c r="F235" s="40"/>
      <c r="G235" s="40"/>
      <c r="I235" s="40"/>
    </row>
    <row r="236" spans="1:9" x14ac:dyDescent="0.25">
      <c r="A236" s="40"/>
      <c r="E236" s="40"/>
      <c r="F236" s="40"/>
      <c r="G236" s="40"/>
      <c r="I236" s="40"/>
    </row>
    <row r="237" spans="1:9" x14ac:dyDescent="0.25">
      <c r="A237" s="40"/>
      <c r="E237" s="40"/>
      <c r="F237" s="40"/>
      <c r="G237" s="40"/>
      <c r="I237" s="40"/>
    </row>
    <row r="238" spans="1:9" x14ac:dyDescent="0.25">
      <c r="A238" s="40"/>
      <c r="E238" s="40"/>
      <c r="F238" s="40"/>
      <c r="G238" s="40"/>
      <c r="I238" s="40"/>
    </row>
    <row r="239" spans="1:9" x14ac:dyDescent="0.25">
      <c r="A239" s="40"/>
      <c r="E239" s="40"/>
      <c r="F239" s="40"/>
      <c r="G239" s="40"/>
      <c r="I239" s="40"/>
    </row>
    <row r="240" spans="1:9" x14ac:dyDescent="0.25">
      <c r="A240" s="40"/>
      <c r="E240" s="40"/>
      <c r="F240" s="40"/>
      <c r="G240" s="40"/>
      <c r="I240" s="40"/>
    </row>
    <row r="241" spans="1:9" x14ac:dyDescent="0.25">
      <c r="A241" s="40"/>
      <c r="E241" s="40"/>
      <c r="F241" s="40"/>
      <c r="G241" s="40"/>
      <c r="I241" s="40"/>
    </row>
    <row r="242" spans="1:9" x14ac:dyDescent="0.25">
      <c r="A242" s="40"/>
      <c r="E242" s="40"/>
      <c r="F242" s="40"/>
      <c r="G242" s="40"/>
      <c r="I242" s="40"/>
    </row>
    <row r="243" spans="1:9" x14ac:dyDescent="0.25">
      <c r="A243" s="40"/>
      <c r="E243" s="40"/>
      <c r="F243" s="40"/>
      <c r="G243" s="40"/>
      <c r="I243" s="40"/>
    </row>
    <row r="244" spans="1:9" x14ac:dyDescent="0.25">
      <c r="A244" s="40"/>
      <c r="E244" s="40"/>
      <c r="F244" s="40"/>
      <c r="G244" s="40"/>
      <c r="I244" s="40"/>
    </row>
    <row r="245" spans="1:9" x14ac:dyDescent="0.25">
      <c r="A245" s="40"/>
      <c r="E245" s="40"/>
      <c r="F245" s="40"/>
      <c r="G245" s="40"/>
      <c r="I245" s="40"/>
    </row>
    <row r="246" spans="1:9" x14ac:dyDescent="0.25">
      <c r="A246" s="40"/>
      <c r="E246" s="40"/>
      <c r="F246" s="40"/>
      <c r="G246" s="40"/>
      <c r="I246" s="40"/>
    </row>
    <row r="247" spans="1:9" x14ac:dyDescent="0.25">
      <c r="A247" s="40"/>
      <c r="E247" s="40"/>
      <c r="F247" s="40"/>
      <c r="G247" s="40"/>
      <c r="I247" s="40"/>
    </row>
    <row r="248" spans="1:9" x14ac:dyDescent="0.25">
      <c r="A248" s="40"/>
      <c r="E248" s="40"/>
      <c r="F248" s="40"/>
      <c r="G248" s="40"/>
      <c r="I248" s="40"/>
    </row>
    <row r="249" spans="1:9" x14ac:dyDescent="0.25">
      <c r="A249" s="40"/>
      <c r="E249" s="40"/>
      <c r="F249" s="40"/>
      <c r="G249" s="40"/>
      <c r="I249" s="40"/>
    </row>
    <row r="250" spans="1:9" x14ac:dyDescent="0.25">
      <c r="A250" s="40"/>
      <c r="E250" s="40"/>
      <c r="F250" s="40"/>
      <c r="G250" s="40"/>
      <c r="I250" s="40"/>
    </row>
    <row r="251" spans="1:9" x14ac:dyDescent="0.25">
      <c r="A251" s="40"/>
      <c r="E251" s="40"/>
      <c r="F251" s="40"/>
      <c r="G251" s="40"/>
      <c r="I251" s="40"/>
    </row>
    <row r="252" spans="1:9" x14ac:dyDescent="0.25">
      <c r="A252" s="40"/>
      <c r="E252" s="40"/>
      <c r="F252" s="40"/>
      <c r="G252" s="40"/>
      <c r="I252" s="40"/>
    </row>
    <row r="253" spans="1:9" x14ac:dyDescent="0.25">
      <c r="A253" s="40"/>
      <c r="E253" s="40"/>
      <c r="F253" s="40"/>
      <c r="G253" s="40"/>
      <c r="I253" s="40"/>
    </row>
    <row r="254" spans="1:9" x14ac:dyDescent="0.25">
      <c r="A254" s="40"/>
      <c r="E254" s="40"/>
      <c r="F254" s="40"/>
      <c r="G254" s="40"/>
      <c r="I254" s="40"/>
    </row>
    <row r="255" spans="1:9" x14ac:dyDescent="0.25">
      <c r="A255" s="40"/>
      <c r="E255" s="40"/>
      <c r="F255" s="40"/>
      <c r="G255" s="40"/>
      <c r="I255" s="40"/>
    </row>
    <row r="256" spans="1:9" x14ac:dyDescent="0.25">
      <c r="A256" s="40"/>
      <c r="E256" s="40"/>
      <c r="F256" s="40"/>
      <c r="G256" s="40"/>
      <c r="I256" s="40"/>
    </row>
    <row r="257" spans="1:9" x14ac:dyDescent="0.25">
      <c r="A257" s="40"/>
      <c r="E257" s="40"/>
      <c r="F257" s="40"/>
      <c r="G257" s="40"/>
      <c r="I257" s="40"/>
    </row>
    <row r="258" spans="1:9" x14ac:dyDescent="0.25">
      <c r="A258" s="40"/>
      <c r="E258" s="40"/>
      <c r="F258" s="40"/>
      <c r="G258" s="40"/>
      <c r="I258" s="40"/>
    </row>
    <row r="259" spans="1:9" x14ac:dyDescent="0.25">
      <c r="A259" s="40"/>
      <c r="E259" s="40"/>
      <c r="F259" s="40"/>
      <c r="G259" s="40"/>
      <c r="I259" s="40"/>
    </row>
    <row r="260" spans="1:9" x14ac:dyDescent="0.25">
      <c r="A260" s="40"/>
      <c r="E260" s="40"/>
      <c r="F260" s="40"/>
      <c r="G260" s="40"/>
      <c r="I260" s="40"/>
    </row>
    <row r="261" spans="1:9" x14ac:dyDescent="0.25">
      <c r="A261" s="40"/>
      <c r="E261" s="40"/>
      <c r="F261" s="40"/>
      <c r="G261" s="40"/>
      <c r="I261" s="40"/>
    </row>
    <row r="262" spans="1:9" x14ac:dyDescent="0.25">
      <c r="A262" s="40"/>
      <c r="E262" s="40"/>
      <c r="F262" s="40"/>
      <c r="G262" s="40"/>
      <c r="I262" s="40"/>
    </row>
    <row r="263" spans="1:9" x14ac:dyDescent="0.25">
      <c r="A263" s="40"/>
      <c r="E263" s="40"/>
      <c r="F263" s="40"/>
      <c r="G263" s="40"/>
      <c r="I263" s="40"/>
    </row>
    <row r="264" spans="1:9" x14ac:dyDescent="0.25">
      <c r="A264" s="40"/>
      <c r="E264" s="40"/>
      <c r="F264" s="40"/>
      <c r="G264" s="40"/>
      <c r="I264" s="40"/>
    </row>
    <row r="265" spans="1:9" x14ac:dyDescent="0.25">
      <c r="A265" s="40"/>
      <c r="E265" s="40"/>
      <c r="F265" s="40"/>
      <c r="G265" s="40"/>
      <c r="I265" s="40"/>
    </row>
    <row r="266" spans="1:9" x14ac:dyDescent="0.25">
      <c r="A266" s="40"/>
      <c r="E266" s="40"/>
      <c r="F266" s="40"/>
      <c r="G266" s="40"/>
      <c r="I266" s="40"/>
    </row>
    <row r="267" spans="1:9" x14ac:dyDescent="0.25">
      <c r="A267" s="40"/>
      <c r="E267" s="40"/>
      <c r="F267" s="40"/>
      <c r="G267" s="40"/>
      <c r="I267" s="40"/>
    </row>
    <row r="268" spans="1:9" x14ac:dyDescent="0.25">
      <c r="A268" s="40"/>
      <c r="E268" s="40"/>
      <c r="F268" s="40"/>
      <c r="G268" s="40"/>
      <c r="I268" s="40"/>
    </row>
    <row r="269" spans="1:9" x14ac:dyDescent="0.25">
      <c r="A269" s="40"/>
      <c r="E269" s="40"/>
      <c r="F269" s="40"/>
      <c r="G269" s="40"/>
      <c r="I269" s="40"/>
    </row>
    <row r="270" spans="1:9" x14ac:dyDescent="0.25">
      <c r="A270" s="40"/>
      <c r="E270" s="40"/>
      <c r="F270" s="40"/>
      <c r="G270" s="40"/>
      <c r="I270" s="40"/>
    </row>
    <row r="271" spans="1:9" x14ac:dyDescent="0.25">
      <c r="A271" s="40"/>
      <c r="E271" s="40"/>
      <c r="F271" s="40"/>
      <c r="G271" s="40"/>
      <c r="I271" s="40"/>
    </row>
    <row r="272" spans="1:9" x14ac:dyDescent="0.25">
      <c r="A272" s="40"/>
      <c r="E272" s="40"/>
      <c r="F272" s="40"/>
      <c r="G272" s="40"/>
      <c r="I272" s="40"/>
    </row>
    <row r="273" spans="1:9" x14ac:dyDescent="0.25">
      <c r="A273" s="40"/>
      <c r="E273" s="40"/>
      <c r="F273" s="40"/>
      <c r="G273" s="40"/>
      <c r="I273" s="40"/>
    </row>
    <row r="274" spans="1:9" x14ac:dyDescent="0.25">
      <c r="A274" s="40"/>
      <c r="E274" s="40"/>
      <c r="F274" s="40"/>
      <c r="G274" s="40"/>
      <c r="I274" s="40"/>
    </row>
    <row r="275" spans="1:9" x14ac:dyDescent="0.25">
      <c r="A275" s="40"/>
      <c r="E275" s="40"/>
      <c r="F275" s="40"/>
      <c r="G275" s="40"/>
      <c r="I275" s="40"/>
    </row>
    <row r="276" spans="1:9" x14ac:dyDescent="0.25">
      <c r="A276" s="40"/>
      <c r="E276" s="40"/>
      <c r="F276" s="40"/>
      <c r="G276" s="40"/>
      <c r="I276" s="40"/>
    </row>
    <row r="277" spans="1:9" x14ac:dyDescent="0.25">
      <c r="A277" s="40"/>
      <c r="E277" s="40"/>
      <c r="F277" s="40"/>
      <c r="G277" s="40"/>
      <c r="I277" s="40"/>
    </row>
    <row r="278" spans="1:9" x14ac:dyDescent="0.25">
      <c r="A278" s="40"/>
      <c r="E278" s="40"/>
      <c r="F278" s="40"/>
      <c r="G278" s="40"/>
      <c r="I278" s="40"/>
    </row>
    <row r="279" spans="1:9" x14ac:dyDescent="0.25">
      <c r="A279" s="40"/>
      <c r="E279" s="40"/>
      <c r="F279" s="40"/>
      <c r="G279" s="40"/>
      <c r="I279" s="40"/>
    </row>
    <row r="280" spans="1:9" x14ac:dyDescent="0.25">
      <c r="A280" s="40"/>
      <c r="E280" s="40"/>
      <c r="F280" s="40"/>
      <c r="G280" s="40"/>
      <c r="I280" s="40"/>
    </row>
    <row r="281" spans="1:9" x14ac:dyDescent="0.25">
      <c r="A281" s="40"/>
      <c r="E281" s="40"/>
      <c r="F281" s="40"/>
      <c r="G281" s="40"/>
      <c r="I281" s="40"/>
    </row>
    <row r="282" spans="1:9" x14ac:dyDescent="0.25">
      <c r="A282" s="40"/>
      <c r="E282" s="40"/>
      <c r="F282" s="40"/>
      <c r="G282" s="40"/>
      <c r="I282" s="40"/>
    </row>
    <row r="283" spans="1:9" x14ac:dyDescent="0.25">
      <c r="A283" s="40"/>
      <c r="E283" s="40"/>
      <c r="F283" s="40"/>
      <c r="G283" s="40"/>
      <c r="I283" s="40"/>
    </row>
    <row r="284" spans="1:9" x14ac:dyDescent="0.25">
      <c r="A284" s="40"/>
      <c r="E284" s="40"/>
      <c r="F284" s="40"/>
      <c r="G284" s="40"/>
      <c r="I284" s="40"/>
    </row>
    <row r="285" spans="1:9" x14ac:dyDescent="0.25">
      <c r="A285" s="40"/>
      <c r="E285" s="40"/>
      <c r="F285" s="40"/>
      <c r="G285" s="40"/>
      <c r="I285" s="40"/>
    </row>
    <row r="286" spans="1:9" x14ac:dyDescent="0.25">
      <c r="A286" s="40"/>
      <c r="E286" s="40"/>
      <c r="F286" s="40"/>
      <c r="G286" s="40"/>
      <c r="I286" s="40"/>
    </row>
    <row r="287" spans="1:9" x14ac:dyDescent="0.25">
      <c r="A287" s="40"/>
      <c r="E287" s="40"/>
      <c r="F287" s="40"/>
      <c r="G287" s="40"/>
      <c r="I287" s="40"/>
    </row>
    <row r="288" spans="1:9" x14ac:dyDescent="0.25">
      <c r="A288" s="40"/>
      <c r="E288" s="40"/>
      <c r="F288" s="40"/>
      <c r="G288" s="40"/>
      <c r="I288" s="40"/>
    </row>
    <row r="289" spans="1:9" x14ac:dyDescent="0.25">
      <c r="A289" s="40"/>
      <c r="E289" s="40"/>
      <c r="F289" s="40"/>
      <c r="G289" s="40"/>
      <c r="I289" s="40"/>
    </row>
    <row r="290" spans="1:9" x14ac:dyDescent="0.25">
      <c r="A290" s="40"/>
      <c r="E290" s="40"/>
      <c r="F290" s="40"/>
      <c r="G290" s="40"/>
      <c r="I290" s="40"/>
    </row>
    <row r="291" spans="1:9" x14ac:dyDescent="0.25">
      <c r="A291" s="40"/>
      <c r="E291" s="40"/>
      <c r="F291" s="40"/>
      <c r="G291" s="40"/>
      <c r="I291" s="40"/>
    </row>
    <row r="292" spans="1:9" x14ac:dyDescent="0.25">
      <c r="A292" s="40"/>
      <c r="E292" s="40"/>
      <c r="F292" s="40"/>
      <c r="G292" s="40"/>
      <c r="I292" s="40"/>
    </row>
    <row r="293" spans="1:9" x14ac:dyDescent="0.25">
      <c r="A293" s="40"/>
      <c r="E293" s="40"/>
      <c r="F293" s="40"/>
      <c r="G293" s="40"/>
      <c r="I293" s="40"/>
    </row>
    <row r="294" spans="1:9" x14ac:dyDescent="0.25">
      <c r="A294" s="40"/>
      <c r="E294" s="40"/>
      <c r="F294" s="40"/>
      <c r="G294" s="40"/>
      <c r="I294" s="40"/>
    </row>
    <row r="295" spans="1:9" x14ac:dyDescent="0.25">
      <c r="A295" s="40"/>
      <c r="E295" s="40"/>
      <c r="F295" s="40"/>
      <c r="G295" s="40"/>
      <c r="I295" s="40"/>
    </row>
    <row r="296" spans="1:9" x14ac:dyDescent="0.25">
      <c r="A296" s="40"/>
      <c r="E296" s="40"/>
      <c r="F296" s="40"/>
      <c r="G296" s="40"/>
      <c r="I296" s="40"/>
    </row>
    <row r="297" spans="1:9" x14ac:dyDescent="0.25">
      <c r="A297" s="40"/>
      <c r="E297" s="40"/>
      <c r="F297" s="40"/>
      <c r="G297" s="40"/>
      <c r="I297" s="40"/>
    </row>
    <row r="298" spans="1:9" x14ac:dyDescent="0.25">
      <c r="A298" s="40"/>
      <c r="E298" s="40"/>
      <c r="F298" s="40"/>
      <c r="G298" s="40"/>
      <c r="I298" s="40"/>
    </row>
    <row r="299" spans="1:9" x14ac:dyDescent="0.25">
      <c r="A299" s="40"/>
      <c r="E299" s="40"/>
      <c r="F299" s="40"/>
      <c r="G299" s="40"/>
      <c r="I299" s="40"/>
    </row>
    <row r="300" spans="1:9" x14ac:dyDescent="0.25">
      <c r="A300" s="40"/>
      <c r="E300" s="40"/>
      <c r="F300" s="40"/>
      <c r="G300" s="40"/>
      <c r="I300" s="40"/>
    </row>
    <row r="301" spans="1:9" x14ac:dyDescent="0.25">
      <c r="A301" s="40"/>
      <c r="E301" s="40"/>
      <c r="F301" s="40"/>
      <c r="G301" s="40"/>
      <c r="I301" s="40"/>
    </row>
    <row r="302" spans="1:9" x14ac:dyDescent="0.25">
      <c r="A302" s="40"/>
      <c r="E302" s="40"/>
      <c r="F302" s="40"/>
      <c r="G302" s="40"/>
      <c r="I302" s="40"/>
    </row>
    <row r="303" spans="1:9" x14ac:dyDescent="0.25">
      <c r="A303" s="40"/>
      <c r="E303" s="40"/>
      <c r="F303" s="40"/>
      <c r="G303" s="40"/>
      <c r="I303" s="40"/>
    </row>
    <row r="304" spans="1:9" x14ac:dyDescent="0.25">
      <c r="A304" s="40"/>
      <c r="E304" s="40"/>
      <c r="F304" s="40"/>
      <c r="G304" s="40"/>
      <c r="I304" s="40"/>
    </row>
    <row r="305" spans="1:9" x14ac:dyDescent="0.25">
      <c r="A305" s="40"/>
      <c r="E305" s="40"/>
      <c r="F305" s="40"/>
      <c r="G305" s="40"/>
      <c r="I305" s="40"/>
    </row>
    <row r="306" spans="1:9" x14ac:dyDescent="0.25">
      <c r="A306" s="40"/>
      <c r="E306" s="40"/>
      <c r="F306" s="40"/>
      <c r="G306" s="40"/>
      <c r="I306" s="40"/>
    </row>
    <row r="307" spans="1:9" x14ac:dyDescent="0.25">
      <c r="A307" s="40"/>
      <c r="E307" s="40"/>
      <c r="F307" s="40"/>
      <c r="G307" s="40"/>
      <c r="I307" s="40"/>
    </row>
    <row r="308" spans="1:9" x14ac:dyDescent="0.25">
      <c r="A308" s="40"/>
      <c r="E308" s="40"/>
      <c r="F308" s="40"/>
      <c r="G308" s="40"/>
      <c r="I308" s="40"/>
    </row>
    <row r="309" spans="1:9" x14ac:dyDescent="0.25">
      <c r="A309" s="40"/>
      <c r="E309" s="40"/>
      <c r="F309" s="40"/>
      <c r="G309" s="40"/>
      <c r="I309" s="40"/>
    </row>
    <row r="310" spans="1:9" x14ac:dyDescent="0.25">
      <c r="A310" s="40"/>
      <c r="E310" s="40"/>
      <c r="F310" s="40"/>
      <c r="G310" s="40"/>
      <c r="I310" s="40"/>
    </row>
    <row r="311" spans="1:9" x14ac:dyDescent="0.25">
      <c r="A311" s="40"/>
      <c r="E311" s="40"/>
      <c r="F311" s="40"/>
      <c r="G311" s="40"/>
      <c r="I311" s="40"/>
    </row>
    <row r="312" spans="1:9" x14ac:dyDescent="0.25">
      <c r="A312" s="40"/>
      <c r="E312" s="40"/>
      <c r="F312" s="40"/>
      <c r="G312" s="40"/>
      <c r="I312" s="40"/>
    </row>
    <row r="313" spans="1:9" x14ac:dyDescent="0.25">
      <c r="A313" s="40"/>
      <c r="E313" s="40"/>
      <c r="F313" s="40"/>
      <c r="G313" s="40"/>
      <c r="I313" s="40"/>
    </row>
    <row r="314" spans="1:9" x14ac:dyDescent="0.25">
      <c r="A314" s="40"/>
      <c r="E314" s="40"/>
      <c r="F314" s="40"/>
      <c r="G314" s="40"/>
      <c r="I314" s="40"/>
    </row>
    <row r="315" spans="1:9" x14ac:dyDescent="0.25">
      <c r="A315" s="40"/>
      <c r="E315" s="40"/>
      <c r="F315" s="40"/>
      <c r="G315" s="40"/>
      <c r="I315" s="40"/>
    </row>
    <row r="316" spans="1:9" x14ac:dyDescent="0.25">
      <c r="A316" s="40"/>
      <c r="E316" s="40"/>
      <c r="F316" s="40"/>
      <c r="G316" s="40"/>
      <c r="I316" s="40"/>
    </row>
    <row r="317" spans="1:9" x14ac:dyDescent="0.25">
      <c r="A317" s="40"/>
      <c r="E317" s="40"/>
      <c r="F317" s="40"/>
      <c r="G317" s="40"/>
      <c r="I317" s="40"/>
    </row>
    <row r="318" spans="1:9" x14ac:dyDescent="0.25">
      <c r="A318" s="40"/>
      <c r="E318" s="40"/>
      <c r="F318" s="40"/>
      <c r="G318" s="40"/>
      <c r="I318" s="40"/>
    </row>
    <row r="319" spans="1:9" x14ac:dyDescent="0.25">
      <c r="A319" s="40"/>
      <c r="E319" s="40"/>
      <c r="F319" s="40"/>
      <c r="G319" s="40"/>
      <c r="I319" s="40"/>
    </row>
    <row r="320" spans="1:9" x14ac:dyDescent="0.25">
      <c r="A320" s="40"/>
      <c r="E320" s="40"/>
      <c r="F320" s="40"/>
      <c r="G320" s="40"/>
      <c r="I320" s="40"/>
    </row>
    <row r="321" spans="1:9" x14ac:dyDescent="0.25">
      <c r="A321" s="40"/>
      <c r="E321" s="40"/>
      <c r="F321" s="40"/>
      <c r="G321" s="40"/>
      <c r="I321" s="40"/>
    </row>
    <row r="322" spans="1:9" x14ac:dyDescent="0.25">
      <c r="A322" s="40"/>
      <c r="E322" s="40"/>
      <c r="F322" s="40"/>
      <c r="G322" s="40"/>
      <c r="I322" s="40"/>
    </row>
    <row r="323" spans="1:9" x14ac:dyDescent="0.25">
      <c r="A323" s="40"/>
      <c r="E323" s="40"/>
      <c r="F323" s="40"/>
      <c r="G323" s="40"/>
      <c r="I323" s="40"/>
    </row>
    <row r="324" spans="1:9" x14ac:dyDescent="0.25">
      <c r="A324" s="40"/>
      <c r="E324" s="40"/>
      <c r="F324" s="40"/>
      <c r="G324" s="40"/>
      <c r="I324" s="40"/>
    </row>
    <row r="325" spans="1:9" x14ac:dyDescent="0.25">
      <c r="A325" s="40"/>
      <c r="E325" s="40"/>
      <c r="F325" s="40"/>
      <c r="G325" s="40"/>
      <c r="I325" s="40"/>
    </row>
    <row r="326" spans="1:9" x14ac:dyDescent="0.25">
      <c r="A326" s="40"/>
      <c r="E326" s="40"/>
      <c r="F326" s="40"/>
      <c r="G326" s="40"/>
      <c r="I326" s="40"/>
    </row>
    <row r="327" spans="1:9" x14ac:dyDescent="0.25">
      <c r="A327" s="40"/>
      <c r="E327" s="40"/>
      <c r="F327" s="40"/>
      <c r="G327" s="40"/>
      <c r="I327" s="40"/>
    </row>
    <row r="328" spans="1:9" x14ac:dyDescent="0.25">
      <c r="A328" s="40"/>
      <c r="E328" s="40"/>
      <c r="F328" s="40"/>
      <c r="G328" s="40"/>
      <c r="I328" s="40"/>
    </row>
    <row r="329" spans="1:9" x14ac:dyDescent="0.25">
      <c r="A329" s="40"/>
      <c r="E329" s="40"/>
      <c r="F329" s="40"/>
      <c r="G329" s="40"/>
      <c r="I329" s="40"/>
    </row>
    <row r="330" spans="1:9" x14ac:dyDescent="0.25">
      <c r="A330" s="40"/>
      <c r="E330" s="40"/>
      <c r="F330" s="40"/>
      <c r="G330" s="40"/>
      <c r="I330" s="40"/>
    </row>
    <row r="331" spans="1:9" x14ac:dyDescent="0.25">
      <c r="A331" s="40"/>
      <c r="E331" s="40"/>
      <c r="F331" s="40"/>
      <c r="G331" s="40"/>
      <c r="I331" s="40"/>
    </row>
    <row r="332" spans="1:9" x14ac:dyDescent="0.25">
      <c r="A332" s="40"/>
      <c r="E332" s="40"/>
      <c r="F332" s="40"/>
      <c r="G332" s="40"/>
      <c r="I332" s="40"/>
    </row>
    <row r="333" spans="1:9" x14ac:dyDescent="0.25">
      <c r="A333" s="40"/>
      <c r="E333" s="40"/>
      <c r="F333" s="40"/>
      <c r="G333" s="40"/>
      <c r="I333" s="40"/>
    </row>
    <row r="334" spans="1:9" x14ac:dyDescent="0.25">
      <c r="A334" s="40"/>
      <c r="E334" s="40"/>
      <c r="F334" s="40"/>
      <c r="G334" s="40"/>
      <c r="I334" s="40"/>
    </row>
    <row r="335" spans="1:9" x14ac:dyDescent="0.25">
      <c r="A335" s="40"/>
      <c r="E335" s="40"/>
      <c r="F335" s="40"/>
      <c r="G335" s="40"/>
      <c r="I335" s="40"/>
    </row>
    <row r="336" spans="1:9" x14ac:dyDescent="0.25">
      <c r="A336" s="40"/>
      <c r="E336" s="40"/>
      <c r="F336" s="40"/>
      <c r="G336" s="40"/>
      <c r="I336" s="40"/>
    </row>
    <row r="337" spans="1:9" x14ac:dyDescent="0.25">
      <c r="A337" s="40"/>
      <c r="E337" s="40"/>
      <c r="F337" s="40"/>
      <c r="G337" s="40"/>
      <c r="I337" s="40"/>
    </row>
    <row r="338" spans="1:9" x14ac:dyDescent="0.25">
      <c r="A338" s="40"/>
      <c r="E338" s="40"/>
      <c r="F338" s="40"/>
      <c r="G338" s="40"/>
      <c r="I338" s="40"/>
    </row>
    <row r="339" spans="1:9" x14ac:dyDescent="0.25">
      <c r="A339" s="40"/>
      <c r="E339" s="40"/>
      <c r="F339" s="40"/>
      <c r="G339" s="40"/>
      <c r="I339" s="40"/>
    </row>
    <row r="340" spans="1:9" x14ac:dyDescent="0.25">
      <c r="A340" s="40"/>
      <c r="E340" s="40"/>
      <c r="F340" s="40"/>
      <c r="G340" s="40"/>
      <c r="I340" s="40"/>
    </row>
    <row r="341" spans="1:9" x14ac:dyDescent="0.25">
      <c r="A341" s="40"/>
      <c r="E341" s="40"/>
      <c r="F341" s="40"/>
      <c r="G341" s="40"/>
      <c r="I341" s="40"/>
    </row>
    <row r="342" spans="1:9" x14ac:dyDescent="0.25">
      <c r="A342" s="40"/>
      <c r="E342" s="40"/>
      <c r="F342" s="40"/>
      <c r="G342" s="40"/>
      <c r="I342" s="40"/>
    </row>
    <row r="343" spans="1:9" x14ac:dyDescent="0.25">
      <c r="A343" s="40"/>
      <c r="E343" s="40"/>
      <c r="F343" s="40"/>
      <c r="G343" s="40"/>
      <c r="I343" s="40"/>
    </row>
    <row r="344" spans="1:9" x14ac:dyDescent="0.25">
      <c r="A344" s="40"/>
      <c r="E344" s="40"/>
      <c r="F344" s="40"/>
      <c r="G344" s="40"/>
      <c r="I344" s="40"/>
    </row>
    <row r="345" spans="1:9" x14ac:dyDescent="0.25">
      <c r="A345" s="40"/>
      <c r="E345" s="40"/>
      <c r="F345" s="40"/>
      <c r="G345" s="40"/>
      <c r="I345" s="40"/>
    </row>
    <row r="346" spans="1:9" x14ac:dyDescent="0.25">
      <c r="A346" s="40"/>
      <c r="E346" s="40"/>
      <c r="F346" s="40"/>
      <c r="G346" s="40"/>
      <c r="I346" s="40"/>
    </row>
    <row r="347" spans="1:9" x14ac:dyDescent="0.25">
      <c r="A347" s="40"/>
      <c r="E347" s="40"/>
      <c r="F347" s="40"/>
      <c r="G347" s="40"/>
      <c r="I347" s="40"/>
    </row>
    <row r="348" spans="1:9" x14ac:dyDescent="0.25">
      <c r="A348" s="40"/>
      <c r="E348" s="40"/>
      <c r="F348" s="40"/>
      <c r="G348" s="40"/>
      <c r="I348" s="40"/>
    </row>
    <row r="349" spans="1:9" x14ac:dyDescent="0.25">
      <c r="A349" s="40"/>
      <c r="E349" s="40"/>
      <c r="F349" s="40"/>
      <c r="G349" s="40"/>
      <c r="I349" s="40"/>
    </row>
    <row r="350" spans="1:9" x14ac:dyDescent="0.25">
      <c r="A350" s="40"/>
      <c r="E350" s="40"/>
      <c r="F350" s="40"/>
      <c r="G350" s="40"/>
      <c r="I350" s="40"/>
    </row>
    <row r="351" spans="1:9" x14ac:dyDescent="0.25">
      <c r="A351" s="40"/>
      <c r="E351" s="40"/>
      <c r="F351" s="40"/>
      <c r="G351" s="40"/>
      <c r="I351" s="40"/>
    </row>
    <row r="352" spans="1:9" x14ac:dyDescent="0.25">
      <c r="A352" s="40"/>
      <c r="E352" s="40"/>
      <c r="F352" s="40"/>
      <c r="G352" s="40"/>
      <c r="I352" s="40"/>
    </row>
    <row r="353" spans="1:9" x14ac:dyDescent="0.25">
      <c r="A353" s="40"/>
      <c r="E353" s="40"/>
      <c r="F353" s="40"/>
      <c r="G353" s="40"/>
      <c r="I353" s="40"/>
    </row>
    <row r="354" spans="1:9" x14ac:dyDescent="0.25">
      <c r="A354" s="40"/>
      <c r="E354" s="40"/>
      <c r="F354" s="40"/>
      <c r="G354" s="40"/>
      <c r="I354" s="40"/>
    </row>
    <row r="355" spans="1:9" x14ac:dyDescent="0.25">
      <c r="A355" s="40"/>
      <c r="E355" s="40"/>
      <c r="F355" s="40"/>
      <c r="G355" s="40"/>
      <c r="I355" s="40"/>
    </row>
    <row r="356" spans="1:9" x14ac:dyDescent="0.25">
      <c r="A356" s="40"/>
      <c r="E356" s="40"/>
      <c r="F356" s="40"/>
      <c r="G356" s="40"/>
      <c r="I356" s="40"/>
    </row>
    <row r="357" spans="1:9" x14ac:dyDescent="0.25">
      <c r="A357" s="40"/>
      <c r="E357" s="40"/>
      <c r="F357" s="40"/>
      <c r="G357" s="40"/>
      <c r="I357" s="40"/>
    </row>
    <row r="358" spans="1:9" x14ac:dyDescent="0.25">
      <c r="A358" s="40"/>
      <c r="E358" s="40"/>
      <c r="F358" s="40"/>
      <c r="G358" s="40"/>
      <c r="I358" s="40"/>
    </row>
    <row r="359" spans="1:9" x14ac:dyDescent="0.25">
      <c r="A359" s="40"/>
      <c r="E359" s="40"/>
      <c r="F359" s="40"/>
      <c r="G359" s="40"/>
      <c r="I359" s="40"/>
    </row>
    <row r="360" spans="1:9" x14ac:dyDescent="0.25">
      <c r="A360" s="40"/>
      <c r="E360" s="40"/>
      <c r="F360" s="40"/>
      <c r="G360" s="40"/>
      <c r="I360" s="40"/>
    </row>
    <row r="361" spans="1:9" x14ac:dyDescent="0.25">
      <c r="A361" s="40"/>
      <c r="E361" s="40"/>
      <c r="F361" s="40"/>
      <c r="G361" s="40"/>
      <c r="I361" s="40"/>
    </row>
    <row r="362" spans="1:9" x14ac:dyDescent="0.25">
      <c r="A362" s="40"/>
      <c r="E362" s="40"/>
      <c r="F362" s="40"/>
      <c r="G362" s="40"/>
      <c r="I362" s="40"/>
    </row>
    <row r="363" spans="1:9" x14ac:dyDescent="0.25">
      <c r="A363" s="40"/>
      <c r="E363" s="40"/>
      <c r="F363" s="40"/>
      <c r="G363" s="40"/>
      <c r="I363" s="40"/>
    </row>
    <row r="364" spans="1:9" x14ac:dyDescent="0.25">
      <c r="A364" s="40"/>
      <c r="E364" s="40"/>
      <c r="F364" s="40"/>
      <c r="G364" s="40"/>
      <c r="I364" s="40"/>
    </row>
    <row r="365" spans="1:9" x14ac:dyDescent="0.25">
      <c r="A365" s="40"/>
      <c r="E365" s="40"/>
      <c r="F365" s="40"/>
      <c r="G365" s="40"/>
      <c r="I365" s="40"/>
    </row>
    <row r="366" spans="1:9" x14ac:dyDescent="0.25">
      <c r="A366" s="40"/>
      <c r="E366" s="40"/>
      <c r="F366" s="40"/>
      <c r="G366" s="40"/>
      <c r="I366" s="40"/>
    </row>
    <row r="367" spans="1:9" x14ac:dyDescent="0.25">
      <c r="A367" s="40"/>
      <c r="E367" s="40"/>
      <c r="F367" s="40"/>
      <c r="G367" s="40"/>
      <c r="I367" s="40"/>
    </row>
    <row r="368" spans="1:9" x14ac:dyDescent="0.25">
      <c r="A368" s="40"/>
      <c r="E368" s="40"/>
      <c r="F368" s="40"/>
      <c r="G368" s="40"/>
      <c r="I368" s="40"/>
    </row>
    <row r="369" spans="1:9" x14ac:dyDescent="0.25">
      <c r="A369" s="40"/>
      <c r="E369" s="40"/>
      <c r="F369" s="40"/>
      <c r="G369" s="40"/>
      <c r="I369" s="40"/>
    </row>
    <row r="370" spans="1:9" x14ac:dyDescent="0.25">
      <c r="A370" s="40"/>
      <c r="E370" s="40"/>
      <c r="F370" s="40"/>
      <c r="G370" s="40"/>
      <c r="I370" s="40"/>
    </row>
    <row r="371" spans="1:9" x14ac:dyDescent="0.25">
      <c r="A371" s="40"/>
      <c r="E371" s="40"/>
      <c r="F371" s="40"/>
      <c r="G371" s="40"/>
      <c r="I371" s="40"/>
    </row>
    <row r="372" spans="1:9" x14ac:dyDescent="0.25">
      <c r="A372" s="40"/>
      <c r="E372" s="40"/>
      <c r="F372" s="40"/>
      <c r="G372" s="40"/>
      <c r="I372" s="40"/>
    </row>
    <row r="373" spans="1:9" x14ac:dyDescent="0.25">
      <c r="A373" s="40"/>
      <c r="E373" s="40"/>
      <c r="F373" s="40"/>
      <c r="G373" s="40"/>
      <c r="I373" s="40"/>
    </row>
    <row r="374" spans="1:9" x14ac:dyDescent="0.25">
      <c r="A374" s="40"/>
      <c r="E374" s="40"/>
      <c r="F374" s="40"/>
      <c r="G374" s="40"/>
      <c r="I374" s="40"/>
    </row>
    <row r="375" spans="1:9" x14ac:dyDescent="0.25">
      <c r="A375" s="40"/>
      <c r="E375" s="40"/>
      <c r="F375" s="40"/>
      <c r="G375" s="40"/>
      <c r="I375" s="40"/>
    </row>
    <row r="376" spans="1:9" x14ac:dyDescent="0.25">
      <c r="A376" s="40"/>
      <c r="E376" s="40"/>
      <c r="F376" s="40"/>
      <c r="G376" s="40"/>
      <c r="I376" s="40"/>
    </row>
    <row r="377" spans="1:9" x14ac:dyDescent="0.25">
      <c r="A377" s="40"/>
      <c r="E377" s="40"/>
      <c r="F377" s="40"/>
      <c r="G377" s="40"/>
      <c r="I377" s="40"/>
    </row>
    <row r="378" spans="1:9" x14ac:dyDescent="0.25">
      <c r="A378" s="40"/>
      <c r="E378" s="40"/>
      <c r="F378" s="40"/>
      <c r="G378" s="40"/>
      <c r="I378" s="40"/>
    </row>
    <row r="379" spans="1:9" x14ac:dyDescent="0.25">
      <c r="A379" s="40"/>
      <c r="E379" s="40"/>
      <c r="F379" s="40"/>
      <c r="G379" s="40"/>
      <c r="I379" s="40"/>
    </row>
    <row r="380" spans="1:9" x14ac:dyDescent="0.25">
      <c r="A380" s="40"/>
      <c r="E380" s="40"/>
      <c r="F380" s="40"/>
      <c r="G380" s="40"/>
      <c r="I380" s="40"/>
    </row>
    <row r="381" spans="1:9" x14ac:dyDescent="0.25">
      <c r="A381" s="40"/>
      <c r="E381" s="40"/>
      <c r="F381" s="40"/>
      <c r="G381" s="40"/>
      <c r="I381" s="40"/>
    </row>
    <row r="382" spans="1:9" x14ac:dyDescent="0.25">
      <c r="A382" s="40"/>
      <c r="E382" s="40"/>
      <c r="F382" s="40"/>
      <c r="G382" s="40"/>
      <c r="I382" s="40"/>
    </row>
    <row r="383" spans="1:9" x14ac:dyDescent="0.25">
      <c r="A383" s="40"/>
      <c r="E383" s="40"/>
      <c r="F383" s="40"/>
      <c r="G383" s="40"/>
      <c r="I383" s="40"/>
    </row>
    <row r="384" spans="1:9" x14ac:dyDescent="0.25">
      <c r="A384" s="40"/>
      <c r="E384" s="40"/>
      <c r="F384" s="40"/>
      <c r="G384" s="40"/>
      <c r="I384" s="40"/>
    </row>
    <row r="385" spans="1:9" x14ac:dyDescent="0.25">
      <c r="A385" s="40"/>
      <c r="E385" s="40"/>
      <c r="F385" s="40"/>
      <c r="G385" s="40"/>
      <c r="I385" s="40"/>
    </row>
    <row r="386" spans="1:9" x14ac:dyDescent="0.25">
      <c r="A386" s="40"/>
      <c r="E386" s="40"/>
      <c r="F386" s="40"/>
      <c r="G386" s="40"/>
      <c r="I386" s="40"/>
    </row>
    <row r="387" spans="1:9" x14ac:dyDescent="0.25">
      <c r="A387" s="40"/>
      <c r="E387" s="40"/>
      <c r="F387" s="40"/>
      <c r="G387" s="40"/>
      <c r="I387" s="40"/>
    </row>
    <row r="388" spans="1:9" x14ac:dyDescent="0.25">
      <c r="A388" s="40"/>
      <c r="E388" s="40"/>
      <c r="F388" s="40"/>
      <c r="G388" s="40"/>
      <c r="I388" s="40"/>
    </row>
    <row r="389" spans="1:9" x14ac:dyDescent="0.25">
      <c r="A389" s="40"/>
      <c r="E389" s="40"/>
      <c r="F389" s="40"/>
      <c r="G389" s="40"/>
      <c r="I389" s="40"/>
    </row>
    <row r="390" spans="1:9" x14ac:dyDescent="0.25">
      <c r="A390" s="40"/>
      <c r="E390" s="40"/>
      <c r="F390" s="40"/>
      <c r="G390" s="40"/>
      <c r="I390" s="40"/>
    </row>
    <row r="391" spans="1:9" x14ac:dyDescent="0.25">
      <c r="A391" s="40"/>
      <c r="E391" s="40"/>
      <c r="F391" s="40"/>
      <c r="G391" s="40"/>
      <c r="I391" s="40"/>
    </row>
    <row r="392" spans="1:9" x14ac:dyDescent="0.25">
      <c r="A392" s="40"/>
      <c r="E392" s="40"/>
      <c r="F392" s="40"/>
      <c r="G392" s="40"/>
      <c r="I392" s="40"/>
    </row>
    <row r="393" spans="1:9" x14ac:dyDescent="0.25">
      <c r="A393" s="40"/>
      <c r="E393" s="40"/>
      <c r="F393" s="40"/>
      <c r="G393" s="40"/>
      <c r="I393" s="40"/>
    </row>
    <row r="394" spans="1:9" x14ac:dyDescent="0.25">
      <c r="A394" s="40"/>
      <c r="E394" s="40"/>
      <c r="F394" s="40"/>
      <c r="G394" s="40"/>
      <c r="I394" s="40"/>
    </row>
    <row r="395" spans="1:9" x14ac:dyDescent="0.25">
      <c r="A395" s="40"/>
      <c r="E395" s="40"/>
      <c r="F395" s="40"/>
      <c r="G395" s="40"/>
      <c r="I395" s="40"/>
    </row>
    <row r="396" spans="1:9" x14ac:dyDescent="0.25">
      <c r="A396" s="40"/>
      <c r="E396" s="40"/>
      <c r="F396" s="40"/>
      <c r="G396" s="40"/>
      <c r="I396" s="40"/>
    </row>
    <row r="397" spans="1:9" x14ac:dyDescent="0.25">
      <c r="A397" s="40"/>
      <c r="E397" s="40"/>
      <c r="F397" s="40"/>
      <c r="G397" s="40"/>
      <c r="I397" s="40"/>
    </row>
    <row r="398" spans="1:9" x14ac:dyDescent="0.25">
      <c r="A398" s="40"/>
      <c r="E398" s="40"/>
      <c r="F398" s="40"/>
      <c r="G398" s="40"/>
      <c r="I398" s="40"/>
    </row>
    <row r="399" spans="1:9" x14ac:dyDescent="0.25">
      <c r="A399" s="40"/>
      <c r="E399" s="40"/>
      <c r="F399" s="40"/>
      <c r="G399" s="40"/>
      <c r="I399" s="40"/>
    </row>
    <row r="400" spans="1:9" x14ac:dyDescent="0.25">
      <c r="A400" s="40"/>
      <c r="E400" s="40"/>
      <c r="F400" s="40"/>
      <c r="G400" s="40"/>
      <c r="I400" s="40"/>
    </row>
    <row r="401" spans="1:9" x14ac:dyDescent="0.25">
      <c r="A401" s="40"/>
      <c r="E401" s="40"/>
      <c r="F401" s="40"/>
      <c r="G401" s="40"/>
      <c r="I401" s="40"/>
    </row>
    <row r="402" spans="1:9" x14ac:dyDescent="0.25">
      <c r="A402" s="40"/>
      <c r="E402" s="40"/>
      <c r="F402" s="40"/>
      <c r="G402" s="40"/>
      <c r="I402" s="40"/>
    </row>
    <row r="403" spans="1:9" x14ac:dyDescent="0.25">
      <c r="A403" s="40"/>
      <c r="E403" s="40"/>
      <c r="F403" s="40"/>
      <c r="G403" s="40"/>
      <c r="I403" s="40"/>
    </row>
    <row r="404" spans="1:9" x14ac:dyDescent="0.25">
      <c r="A404" s="40"/>
      <c r="E404" s="40"/>
      <c r="F404" s="40"/>
      <c r="G404" s="40"/>
      <c r="I404" s="40"/>
    </row>
    <row r="405" spans="1:9" x14ac:dyDescent="0.25">
      <c r="A405" s="40"/>
      <c r="E405" s="40"/>
      <c r="F405" s="40"/>
      <c r="G405" s="40"/>
      <c r="I405" s="40"/>
    </row>
    <row r="406" spans="1:9" x14ac:dyDescent="0.25">
      <c r="A406" s="40"/>
      <c r="E406" s="40"/>
      <c r="F406" s="40"/>
      <c r="G406" s="40"/>
      <c r="I406" s="40"/>
    </row>
    <row r="407" spans="1:9" x14ac:dyDescent="0.25">
      <c r="A407" s="40"/>
      <c r="E407" s="40"/>
      <c r="F407" s="40"/>
      <c r="G407" s="40"/>
      <c r="I407" s="40"/>
    </row>
    <row r="408" spans="1:9" x14ac:dyDescent="0.25">
      <c r="A408" s="40"/>
      <c r="E408" s="40"/>
      <c r="F408" s="40"/>
      <c r="G408" s="40"/>
      <c r="I408" s="40"/>
    </row>
    <row r="409" spans="1:9" x14ac:dyDescent="0.25">
      <c r="A409" s="40"/>
      <c r="E409" s="40"/>
      <c r="F409" s="40"/>
      <c r="G409" s="40"/>
      <c r="I409" s="40"/>
    </row>
    <row r="410" spans="1:9" x14ac:dyDescent="0.25">
      <c r="A410" s="40"/>
      <c r="E410" s="40"/>
      <c r="F410" s="40"/>
      <c r="G410" s="40"/>
      <c r="I410" s="40"/>
    </row>
    <row r="411" spans="1:9" x14ac:dyDescent="0.25">
      <c r="A411" s="40"/>
      <c r="E411" s="40"/>
      <c r="F411" s="40"/>
      <c r="G411" s="40"/>
      <c r="I411" s="40"/>
    </row>
    <row r="412" spans="1:9" x14ac:dyDescent="0.25">
      <c r="A412" s="40"/>
      <c r="E412" s="40"/>
      <c r="F412" s="40"/>
      <c r="G412" s="40"/>
      <c r="I412" s="40"/>
    </row>
    <row r="413" spans="1:9" x14ac:dyDescent="0.25">
      <c r="A413" s="40"/>
      <c r="E413" s="40"/>
      <c r="F413" s="40"/>
      <c r="G413" s="40"/>
      <c r="I413" s="40"/>
    </row>
    <row r="414" spans="1:9" x14ac:dyDescent="0.25">
      <c r="A414" s="40"/>
      <c r="E414" s="40"/>
      <c r="F414" s="40"/>
      <c r="G414" s="40"/>
      <c r="I414" s="40"/>
    </row>
    <row r="415" spans="1:9" x14ac:dyDescent="0.25">
      <c r="A415" s="40"/>
      <c r="E415" s="40"/>
      <c r="F415" s="40"/>
      <c r="G415" s="40"/>
      <c r="I415" s="40"/>
    </row>
    <row r="416" spans="1:9" x14ac:dyDescent="0.25">
      <c r="A416" s="40"/>
      <c r="E416" s="40"/>
      <c r="F416" s="40"/>
      <c r="G416" s="40"/>
      <c r="I416" s="40"/>
    </row>
    <row r="417" spans="1:9" x14ac:dyDescent="0.25">
      <c r="A417" s="40"/>
      <c r="E417" s="40"/>
      <c r="F417" s="40"/>
      <c r="G417" s="40"/>
      <c r="I417" s="40"/>
    </row>
    <row r="418" spans="1:9" x14ac:dyDescent="0.25">
      <c r="A418" s="40"/>
      <c r="E418" s="40"/>
      <c r="F418" s="40"/>
      <c r="G418" s="40"/>
      <c r="I418" s="40"/>
    </row>
    <row r="419" spans="1:9" x14ac:dyDescent="0.25">
      <c r="A419" s="40"/>
      <c r="E419" s="40"/>
      <c r="F419" s="40"/>
      <c r="G419" s="40"/>
      <c r="I419" s="40"/>
    </row>
    <row r="420" spans="1:9" x14ac:dyDescent="0.25">
      <c r="A420" s="40"/>
      <c r="E420" s="40"/>
      <c r="F420" s="40"/>
      <c r="G420" s="40"/>
      <c r="I420" s="40"/>
    </row>
    <row r="421" spans="1:9" x14ac:dyDescent="0.25">
      <c r="A421" s="40"/>
      <c r="E421" s="40"/>
      <c r="F421" s="40"/>
      <c r="G421" s="40"/>
      <c r="I421" s="40"/>
    </row>
    <row r="422" spans="1:9" x14ac:dyDescent="0.25">
      <c r="A422" s="40"/>
      <c r="E422" s="40"/>
      <c r="F422" s="40"/>
      <c r="G422" s="40"/>
      <c r="I422" s="40"/>
    </row>
    <row r="423" spans="1:9" x14ac:dyDescent="0.25">
      <c r="A423" s="40"/>
      <c r="E423" s="40"/>
      <c r="F423" s="40"/>
      <c r="G423" s="40"/>
      <c r="I423" s="40"/>
    </row>
    <row r="424" spans="1:9" x14ac:dyDescent="0.25">
      <c r="A424" s="40"/>
      <c r="E424" s="40"/>
      <c r="F424" s="40"/>
      <c r="G424" s="40"/>
      <c r="I424" s="40"/>
    </row>
    <row r="425" spans="1:9" x14ac:dyDescent="0.25">
      <c r="A425" s="40"/>
      <c r="E425" s="40"/>
      <c r="F425" s="40"/>
      <c r="G425" s="40"/>
      <c r="I425" s="40"/>
    </row>
    <row r="426" spans="1:9" x14ac:dyDescent="0.25">
      <c r="A426" s="40"/>
      <c r="E426" s="40"/>
      <c r="F426" s="40"/>
      <c r="G426" s="40"/>
      <c r="I426" s="40"/>
    </row>
    <row r="427" spans="1:9" x14ac:dyDescent="0.25">
      <c r="A427" s="40"/>
      <c r="E427" s="40"/>
      <c r="F427" s="40"/>
      <c r="G427" s="40"/>
      <c r="I427" s="40"/>
    </row>
    <row r="428" spans="1:9" x14ac:dyDescent="0.25">
      <c r="A428" s="40"/>
      <c r="E428" s="40"/>
      <c r="F428" s="40"/>
      <c r="G428" s="40"/>
      <c r="I428" s="40"/>
    </row>
    <row r="429" spans="1:9" x14ac:dyDescent="0.25">
      <c r="A429" s="40"/>
      <c r="E429" s="40"/>
      <c r="F429" s="40"/>
      <c r="G429" s="40"/>
      <c r="I429" s="40"/>
    </row>
    <row r="430" spans="1:9" x14ac:dyDescent="0.25">
      <c r="A430" s="40"/>
      <c r="E430" s="40"/>
      <c r="F430" s="40"/>
      <c r="G430" s="40"/>
      <c r="I430" s="40"/>
    </row>
    <row r="431" spans="1:9" x14ac:dyDescent="0.25">
      <c r="A431" s="40"/>
      <c r="E431" s="40"/>
      <c r="F431" s="40"/>
      <c r="G431" s="40"/>
      <c r="I431" s="40"/>
    </row>
    <row r="432" spans="1:9" x14ac:dyDescent="0.25">
      <c r="A432" s="40"/>
      <c r="E432" s="40"/>
      <c r="F432" s="40"/>
      <c r="G432" s="40"/>
      <c r="I432" s="40"/>
    </row>
    <row r="433" spans="1:9" x14ac:dyDescent="0.25">
      <c r="A433" s="40"/>
      <c r="E433" s="40"/>
      <c r="F433" s="40"/>
      <c r="G433" s="40"/>
      <c r="I433" s="40"/>
    </row>
    <row r="434" spans="1:9" x14ac:dyDescent="0.25">
      <c r="A434" s="40"/>
      <c r="E434" s="40"/>
      <c r="F434" s="40"/>
      <c r="G434" s="40"/>
      <c r="I434" s="40"/>
    </row>
    <row r="435" spans="1:9" x14ac:dyDescent="0.25">
      <c r="A435" s="40"/>
      <c r="E435" s="40"/>
      <c r="F435" s="40"/>
      <c r="G435" s="40"/>
      <c r="I435" s="40"/>
    </row>
    <row r="436" spans="1:9" x14ac:dyDescent="0.25">
      <c r="A436" s="40"/>
      <c r="E436" s="40"/>
      <c r="F436" s="40"/>
      <c r="G436" s="40"/>
      <c r="I436" s="40"/>
    </row>
    <row r="437" spans="1:9" x14ac:dyDescent="0.25">
      <c r="A437" s="40"/>
      <c r="E437" s="40"/>
      <c r="F437" s="40"/>
      <c r="G437" s="40"/>
      <c r="I437" s="40"/>
    </row>
    <row r="438" spans="1:9" x14ac:dyDescent="0.25">
      <c r="A438" s="40"/>
      <c r="E438" s="40"/>
      <c r="F438" s="40"/>
      <c r="G438" s="40"/>
      <c r="I438" s="40"/>
    </row>
    <row r="439" spans="1:9" x14ac:dyDescent="0.25">
      <c r="A439" s="40"/>
      <c r="E439" s="40"/>
      <c r="F439" s="40"/>
      <c r="G439" s="40"/>
      <c r="I439" s="40"/>
    </row>
    <row r="440" spans="1:9" x14ac:dyDescent="0.25">
      <c r="A440" s="40"/>
      <c r="E440" s="40"/>
      <c r="F440" s="40"/>
      <c r="G440" s="40"/>
      <c r="I440" s="40"/>
    </row>
    <row r="441" spans="1:9" x14ac:dyDescent="0.25">
      <c r="A441" s="40"/>
      <c r="E441" s="40"/>
      <c r="F441" s="40"/>
      <c r="G441" s="40"/>
      <c r="I441" s="40"/>
    </row>
    <row r="442" spans="1:9" x14ac:dyDescent="0.25">
      <c r="A442" s="40"/>
      <c r="E442" s="40"/>
      <c r="F442" s="40"/>
      <c r="G442" s="40"/>
      <c r="I442" s="40"/>
    </row>
    <row r="443" spans="1:9" x14ac:dyDescent="0.25">
      <c r="A443" s="40"/>
      <c r="E443" s="40"/>
      <c r="F443" s="40"/>
      <c r="G443" s="40"/>
      <c r="I443" s="40"/>
    </row>
    <row r="444" spans="1:9" x14ac:dyDescent="0.25">
      <c r="A444" s="40"/>
      <c r="E444" s="40"/>
      <c r="F444" s="40"/>
      <c r="G444" s="40"/>
      <c r="I444" s="40"/>
    </row>
    <row r="445" spans="1:9" x14ac:dyDescent="0.25">
      <c r="A445" s="40"/>
      <c r="E445" s="40"/>
      <c r="F445" s="40"/>
      <c r="G445" s="40"/>
      <c r="I445" s="40"/>
    </row>
    <row r="446" spans="1:9" x14ac:dyDescent="0.25">
      <c r="A446" s="40"/>
      <c r="E446" s="40"/>
      <c r="F446" s="40"/>
      <c r="G446" s="40"/>
      <c r="I446" s="40"/>
    </row>
    <row r="447" spans="1:9" x14ac:dyDescent="0.25">
      <c r="A447" s="40"/>
      <c r="E447" s="40"/>
      <c r="F447" s="40"/>
      <c r="G447" s="40"/>
      <c r="I447" s="40"/>
    </row>
    <row r="448" spans="1:9" x14ac:dyDescent="0.25">
      <c r="A448" s="40"/>
      <c r="E448" s="40"/>
      <c r="F448" s="40"/>
      <c r="G448" s="40"/>
      <c r="I448" s="40"/>
    </row>
    <row r="449" spans="1:9" x14ac:dyDescent="0.25">
      <c r="A449" s="40"/>
      <c r="E449" s="40"/>
      <c r="F449" s="40"/>
      <c r="G449" s="40"/>
      <c r="I449" s="40"/>
    </row>
    <row r="450" spans="1:9" x14ac:dyDescent="0.25">
      <c r="A450" s="40"/>
      <c r="E450" s="40"/>
      <c r="F450" s="40"/>
      <c r="G450" s="40"/>
      <c r="I450" s="40"/>
    </row>
    <row r="451" spans="1:9" x14ac:dyDescent="0.25">
      <c r="A451" s="40"/>
      <c r="E451" s="40"/>
      <c r="F451" s="40"/>
      <c r="G451" s="40"/>
      <c r="I451" s="40"/>
    </row>
    <row r="452" spans="1:9" x14ac:dyDescent="0.25">
      <c r="A452" s="40"/>
      <c r="E452" s="40"/>
      <c r="F452" s="40"/>
      <c r="G452" s="40"/>
      <c r="I452" s="40"/>
    </row>
    <row r="453" spans="1:9" x14ac:dyDescent="0.25">
      <c r="A453" s="40"/>
      <c r="E453" s="40"/>
      <c r="F453" s="40"/>
      <c r="G453" s="40"/>
      <c r="I453" s="40"/>
    </row>
    <row r="454" spans="1:9" x14ac:dyDescent="0.25">
      <c r="A454" s="40"/>
      <c r="E454" s="40"/>
      <c r="F454" s="40"/>
      <c r="G454" s="40"/>
      <c r="I454" s="40"/>
    </row>
    <row r="455" spans="1:9" x14ac:dyDescent="0.25">
      <c r="A455" s="40"/>
      <c r="E455" s="40"/>
      <c r="F455" s="40"/>
      <c r="G455" s="40"/>
      <c r="I455" s="40"/>
    </row>
    <row r="456" spans="1:9" x14ac:dyDescent="0.25">
      <c r="A456" s="40"/>
      <c r="E456" s="40"/>
      <c r="F456" s="40"/>
      <c r="G456" s="40"/>
      <c r="I456" s="40"/>
    </row>
    <row r="457" spans="1:9" x14ac:dyDescent="0.25">
      <c r="A457" s="40"/>
      <c r="E457" s="40"/>
      <c r="F457" s="40"/>
      <c r="G457" s="40"/>
      <c r="I457" s="40"/>
    </row>
    <row r="458" spans="1:9" x14ac:dyDescent="0.25">
      <c r="A458" s="40"/>
      <c r="E458" s="40"/>
      <c r="F458" s="40"/>
      <c r="G458" s="40"/>
      <c r="I458" s="40"/>
    </row>
    <row r="459" spans="1:9" x14ac:dyDescent="0.25">
      <c r="A459" s="40"/>
      <c r="E459" s="40"/>
      <c r="F459" s="40"/>
      <c r="G459" s="40"/>
      <c r="I459" s="40"/>
    </row>
    <row r="460" spans="1:9" x14ac:dyDescent="0.25">
      <c r="A460" s="40"/>
      <c r="E460" s="40"/>
      <c r="F460" s="40"/>
      <c r="G460" s="40"/>
      <c r="I460" s="40"/>
    </row>
    <row r="461" spans="1:9" x14ac:dyDescent="0.25">
      <c r="A461" s="40"/>
      <c r="E461" s="40"/>
      <c r="F461" s="40"/>
      <c r="G461" s="40"/>
      <c r="I461" s="40"/>
    </row>
    <row r="462" spans="1:9" x14ac:dyDescent="0.25">
      <c r="A462" s="40"/>
      <c r="E462" s="40"/>
      <c r="F462" s="40"/>
      <c r="G462" s="40"/>
      <c r="I462" s="40"/>
    </row>
    <row r="463" spans="1:9" x14ac:dyDescent="0.25">
      <c r="A463" s="40"/>
      <c r="E463" s="40"/>
      <c r="F463" s="40"/>
      <c r="G463" s="40"/>
      <c r="I463" s="40"/>
    </row>
    <row r="464" spans="1:9" x14ac:dyDescent="0.25">
      <c r="A464" s="40"/>
      <c r="E464" s="40"/>
      <c r="F464" s="40"/>
      <c r="G464" s="40"/>
      <c r="I464" s="40"/>
    </row>
    <row r="465" spans="1:9" x14ac:dyDescent="0.25">
      <c r="A465" s="40"/>
      <c r="E465" s="40"/>
      <c r="F465" s="40"/>
      <c r="G465" s="40"/>
      <c r="I465" s="40"/>
    </row>
    <row r="466" spans="1:9" x14ac:dyDescent="0.25">
      <c r="A466" s="40"/>
      <c r="E466" s="40"/>
      <c r="F466" s="40"/>
      <c r="G466" s="40"/>
      <c r="I466" s="40"/>
    </row>
    <row r="467" spans="1:9" x14ac:dyDescent="0.25">
      <c r="A467" s="40"/>
      <c r="E467" s="40"/>
      <c r="F467" s="40"/>
      <c r="G467" s="40"/>
      <c r="I467" s="40"/>
    </row>
    <row r="468" spans="1:9" x14ac:dyDescent="0.25">
      <c r="A468" s="40"/>
      <c r="E468" s="40"/>
      <c r="F468" s="40"/>
      <c r="G468" s="40"/>
      <c r="I468" s="40"/>
    </row>
    <row r="469" spans="1:9" x14ac:dyDescent="0.25">
      <c r="A469" s="40"/>
      <c r="E469" s="40"/>
      <c r="F469" s="40"/>
      <c r="G469" s="40"/>
      <c r="I469" s="40"/>
    </row>
    <row r="470" spans="1:9" x14ac:dyDescent="0.25">
      <c r="A470" s="40"/>
      <c r="E470" s="40"/>
      <c r="F470" s="40"/>
      <c r="G470" s="40"/>
      <c r="I470" s="40"/>
    </row>
    <row r="471" spans="1:9" x14ac:dyDescent="0.25">
      <c r="A471" s="40"/>
      <c r="E471" s="40"/>
      <c r="F471" s="40"/>
      <c r="G471" s="40"/>
      <c r="I471" s="40"/>
    </row>
    <row r="472" spans="1:9" x14ac:dyDescent="0.25">
      <c r="A472" s="40"/>
      <c r="E472" s="40"/>
      <c r="F472" s="40"/>
      <c r="G472" s="40"/>
      <c r="I472" s="40"/>
    </row>
    <row r="473" spans="1:9" x14ac:dyDescent="0.25">
      <c r="A473" s="40"/>
      <c r="E473" s="40"/>
      <c r="F473" s="40"/>
      <c r="G473" s="40"/>
      <c r="I473" s="40"/>
    </row>
    <row r="474" spans="1:9" x14ac:dyDescent="0.25">
      <c r="A474" s="40"/>
      <c r="E474" s="40"/>
      <c r="F474" s="40"/>
      <c r="G474" s="40"/>
      <c r="I474" s="40"/>
    </row>
    <row r="475" spans="1:9" x14ac:dyDescent="0.25">
      <c r="A475" s="40"/>
      <c r="E475" s="40"/>
      <c r="F475" s="40"/>
      <c r="G475" s="40"/>
      <c r="I475" s="40"/>
    </row>
    <row r="476" spans="1:9" x14ac:dyDescent="0.25">
      <c r="A476" s="40"/>
      <c r="E476" s="40"/>
      <c r="F476" s="40"/>
      <c r="G476" s="40"/>
      <c r="I476" s="40"/>
    </row>
    <row r="477" spans="1:9" x14ac:dyDescent="0.25">
      <c r="A477" s="40"/>
      <c r="E477" s="40"/>
      <c r="F477" s="40"/>
      <c r="G477" s="40"/>
      <c r="I477" s="40"/>
    </row>
    <row r="478" spans="1:9" x14ac:dyDescent="0.25">
      <c r="A478" s="40"/>
      <c r="E478" s="40"/>
      <c r="F478" s="40"/>
      <c r="G478" s="40"/>
      <c r="I478" s="40"/>
    </row>
    <row r="479" spans="1:9" x14ac:dyDescent="0.25">
      <c r="A479" s="40"/>
      <c r="E479" s="40"/>
      <c r="F479" s="40"/>
      <c r="G479" s="40"/>
      <c r="I479" s="40"/>
    </row>
    <row r="480" spans="1:9" x14ac:dyDescent="0.25">
      <c r="A480" s="40"/>
      <c r="E480" s="40"/>
      <c r="F480" s="40"/>
      <c r="G480" s="40"/>
      <c r="I480" s="40"/>
    </row>
    <row r="481" spans="1:9" x14ac:dyDescent="0.25">
      <c r="A481" s="40"/>
      <c r="E481" s="40"/>
      <c r="F481" s="40"/>
      <c r="G481" s="40"/>
      <c r="I481" s="40"/>
    </row>
    <row r="482" spans="1:9" x14ac:dyDescent="0.25">
      <c r="A482" s="40"/>
      <c r="E482" s="40"/>
      <c r="F482" s="40"/>
      <c r="G482" s="40"/>
      <c r="I482" s="40"/>
    </row>
    <row r="483" spans="1:9" x14ac:dyDescent="0.25">
      <c r="A483" s="40"/>
      <c r="E483" s="40"/>
      <c r="F483" s="40"/>
      <c r="G483" s="40"/>
      <c r="I483" s="40"/>
    </row>
    <row r="484" spans="1:9" x14ac:dyDescent="0.25">
      <c r="A484" s="40"/>
      <c r="E484" s="40"/>
      <c r="F484" s="40"/>
      <c r="G484" s="40"/>
      <c r="I484" s="40"/>
    </row>
    <row r="485" spans="1:9" x14ac:dyDescent="0.25">
      <c r="A485" s="40"/>
      <c r="E485" s="40"/>
      <c r="F485" s="40"/>
      <c r="G485" s="40"/>
      <c r="I485" s="40"/>
    </row>
    <row r="486" spans="1:9" x14ac:dyDescent="0.25">
      <c r="A486" s="40"/>
      <c r="E486" s="40"/>
      <c r="F486" s="40"/>
      <c r="G486" s="40"/>
      <c r="I486" s="40"/>
    </row>
    <row r="487" spans="1:9" x14ac:dyDescent="0.25">
      <c r="A487" s="40"/>
      <c r="E487" s="40"/>
      <c r="F487" s="40"/>
      <c r="G487" s="40"/>
      <c r="I487" s="40"/>
    </row>
    <row r="488" spans="1:9" x14ac:dyDescent="0.25">
      <c r="A488" s="40"/>
      <c r="E488" s="40"/>
      <c r="F488" s="40"/>
      <c r="G488" s="40"/>
      <c r="I488" s="40"/>
    </row>
    <row r="489" spans="1:9" x14ac:dyDescent="0.25">
      <c r="A489" s="40"/>
      <c r="E489" s="40"/>
      <c r="F489" s="40"/>
      <c r="G489" s="40"/>
      <c r="I489" s="40"/>
    </row>
    <row r="490" spans="1:9" x14ac:dyDescent="0.25">
      <c r="A490" s="40"/>
      <c r="E490" s="40"/>
      <c r="F490" s="40"/>
      <c r="G490" s="40"/>
      <c r="I490" s="40"/>
    </row>
    <row r="491" spans="1:9" x14ac:dyDescent="0.25">
      <c r="A491" s="40"/>
      <c r="E491" s="40"/>
      <c r="F491" s="40"/>
      <c r="G491" s="40"/>
      <c r="I491" s="40"/>
    </row>
    <row r="492" spans="1:9" x14ac:dyDescent="0.25">
      <c r="A492" s="40"/>
      <c r="E492" s="40"/>
      <c r="F492" s="40"/>
      <c r="G492" s="40"/>
      <c r="I492" s="40"/>
    </row>
    <row r="493" spans="1:9" x14ac:dyDescent="0.25">
      <c r="A493" s="40"/>
      <c r="E493" s="40"/>
      <c r="F493" s="40"/>
      <c r="G493" s="40"/>
      <c r="I493" s="40"/>
    </row>
    <row r="494" spans="1:9" x14ac:dyDescent="0.25">
      <c r="A494" s="40"/>
      <c r="E494" s="40"/>
      <c r="F494" s="40"/>
      <c r="G494" s="40"/>
      <c r="I494" s="40"/>
    </row>
    <row r="495" spans="1:9" x14ac:dyDescent="0.25">
      <c r="A495" s="40"/>
      <c r="E495" s="40"/>
      <c r="F495" s="40"/>
      <c r="G495" s="40"/>
      <c r="I495" s="40"/>
    </row>
    <row r="496" spans="1:9" x14ac:dyDescent="0.25">
      <c r="A496" s="40"/>
      <c r="E496" s="40"/>
      <c r="F496" s="40"/>
      <c r="G496" s="40"/>
      <c r="I496" s="40"/>
    </row>
    <row r="497" spans="1:9" x14ac:dyDescent="0.25">
      <c r="A497" s="40"/>
      <c r="E497" s="40"/>
      <c r="F497" s="40"/>
      <c r="G497" s="40"/>
      <c r="I497" s="40"/>
    </row>
    <row r="498" spans="1:9" x14ac:dyDescent="0.25">
      <c r="A498" s="40"/>
      <c r="E498" s="40"/>
      <c r="F498" s="40"/>
      <c r="G498" s="40"/>
      <c r="I498" s="40"/>
    </row>
    <row r="499" spans="1:9" x14ac:dyDescent="0.25">
      <c r="A499" s="40"/>
      <c r="E499" s="40"/>
      <c r="F499" s="40"/>
      <c r="G499" s="40"/>
      <c r="I499" s="40"/>
    </row>
    <row r="500" spans="1:9" x14ac:dyDescent="0.25">
      <c r="A500" s="40"/>
      <c r="E500" s="40"/>
      <c r="F500" s="40"/>
      <c r="G500" s="40"/>
      <c r="I500" s="40"/>
    </row>
    <row r="501" spans="1:9" x14ac:dyDescent="0.25">
      <c r="A501" s="40"/>
      <c r="E501" s="40"/>
      <c r="F501" s="40"/>
      <c r="G501" s="40"/>
      <c r="I501" s="40"/>
    </row>
    <row r="502" spans="1:9" x14ac:dyDescent="0.25">
      <c r="A502" s="40"/>
      <c r="E502" s="40"/>
      <c r="F502" s="40"/>
      <c r="G502" s="40"/>
      <c r="I502" s="40"/>
    </row>
    <row r="503" spans="1:9" x14ac:dyDescent="0.25">
      <c r="A503" s="40"/>
      <c r="E503" s="40"/>
      <c r="F503" s="40"/>
      <c r="G503" s="40"/>
      <c r="I503" s="40"/>
    </row>
    <row r="504" spans="1:9" x14ac:dyDescent="0.25">
      <c r="A504" s="40"/>
      <c r="E504" s="40"/>
      <c r="F504" s="40"/>
      <c r="G504" s="40"/>
      <c r="I504" s="40"/>
    </row>
    <row r="505" spans="1:9" x14ac:dyDescent="0.25">
      <c r="A505" s="40"/>
      <c r="E505" s="40"/>
      <c r="F505" s="40"/>
      <c r="G505" s="40"/>
      <c r="I505" s="40"/>
    </row>
    <row r="506" spans="1:9" x14ac:dyDescent="0.25">
      <c r="A506" s="40"/>
      <c r="E506" s="40"/>
      <c r="F506" s="40"/>
      <c r="G506" s="40"/>
      <c r="I506" s="40"/>
    </row>
    <row r="507" spans="1:9" x14ac:dyDescent="0.25">
      <c r="A507" s="40"/>
      <c r="E507" s="40"/>
      <c r="F507" s="40"/>
      <c r="G507" s="40"/>
      <c r="I507" s="40"/>
    </row>
    <row r="508" spans="1:9" x14ac:dyDescent="0.25">
      <c r="A508" s="40"/>
      <c r="E508" s="40"/>
      <c r="F508" s="40"/>
      <c r="G508" s="40"/>
      <c r="I508" s="40"/>
    </row>
    <row r="509" spans="1:9" x14ac:dyDescent="0.25">
      <c r="A509" s="40"/>
      <c r="E509" s="40"/>
      <c r="F509" s="40"/>
      <c r="G509" s="40"/>
      <c r="I509" s="40"/>
    </row>
    <row r="510" spans="1:9" x14ac:dyDescent="0.25">
      <c r="A510" s="40"/>
      <c r="E510" s="40"/>
      <c r="F510" s="40"/>
      <c r="G510" s="40"/>
      <c r="I510" s="40"/>
    </row>
    <row r="511" spans="1:9" x14ac:dyDescent="0.25">
      <c r="A511" s="40"/>
      <c r="E511" s="40"/>
      <c r="F511" s="40"/>
      <c r="G511" s="40"/>
      <c r="I511" s="40"/>
    </row>
    <row r="512" spans="1:9" x14ac:dyDescent="0.25">
      <c r="A512" s="40"/>
      <c r="E512" s="40"/>
      <c r="F512" s="40"/>
      <c r="G512" s="40"/>
      <c r="I512" s="40"/>
    </row>
    <row r="513" spans="1:9" x14ac:dyDescent="0.25">
      <c r="A513" s="40"/>
      <c r="E513" s="40"/>
      <c r="F513" s="40"/>
      <c r="G513" s="40"/>
      <c r="I513" s="40"/>
    </row>
    <row r="514" spans="1:9" x14ac:dyDescent="0.25">
      <c r="A514" s="40"/>
      <c r="E514" s="40"/>
      <c r="F514" s="40"/>
      <c r="G514" s="40"/>
      <c r="I514" s="40"/>
    </row>
    <row r="515" spans="1:9" x14ac:dyDescent="0.25">
      <c r="A515" s="40"/>
      <c r="E515" s="40"/>
      <c r="F515" s="40"/>
      <c r="G515" s="40"/>
      <c r="I515" s="40"/>
    </row>
    <row r="516" spans="1:9" x14ac:dyDescent="0.25">
      <c r="A516" s="40"/>
      <c r="E516" s="40"/>
      <c r="F516" s="40"/>
      <c r="G516" s="40"/>
      <c r="I516" s="40"/>
    </row>
    <row r="517" spans="1:9" x14ac:dyDescent="0.25">
      <c r="A517" s="40"/>
      <c r="E517" s="40"/>
      <c r="F517" s="40"/>
      <c r="G517" s="40"/>
      <c r="I517" s="40"/>
    </row>
    <row r="518" spans="1:9" x14ac:dyDescent="0.25">
      <c r="A518" s="40"/>
      <c r="E518" s="40"/>
      <c r="F518" s="40"/>
      <c r="G518" s="40"/>
      <c r="I518" s="40"/>
    </row>
    <row r="519" spans="1:9" x14ac:dyDescent="0.25">
      <c r="A519" s="40"/>
      <c r="E519" s="40"/>
      <c r="F519" s="40"/>
      <c r="G519" s="40"/>
      <c r="I519" s="40"/>
    </row>
    <row r="520" spans="1:9" x14ac:dyDescent="0.25">
      <c r="A520" s="40"/>
      <c r="E520" s="40"/>
      <c r="F520" s="40"/>
      <c r="G520" s="40"/>
      <c r="I520" s="40"/>
    </row>
    <row r="521" spans="1:9" x14ac:dyDescent="0.25">
      <c r="A521" s="40"/>
      <c r="E521" s="40"/>
      <c r="F521" s="40"/>
      <c r="G521" s="40"/>
      <c r="I521" s="40"/>
    </row>
    <row r="522" spans="1:9" x14ac:dyDescent="0.25">
      <c r="A522" s="40"/>
      <c r="E522" s="40"/>
      <c r="F522" s="40"/>
      <c r="G522" s="40"/>
      <c r="I522" s="40"/>
    </row>
    <row r="523" spans="1:9" x14ac:dyDescent="0.25">
      <c r="A523" s="40"/>
      <c r="E523" s="40"/>
      <c r="F523" s="40"/>
      <c r="G523" s="40"/>
      <c r="I523" s="40"/>
    </row>
    <row r="524" spans="1:9" x14ac:dyDescent="0.25">
      <c r="A524" s="40"/>
      <c r="E524" s="40"/>
      <c r="F524" s="40"/>
      <c r="G524" s="40"/>
      <c r="I524" s="40"/>
    </row>
    <row r="525" spans="1:9" x14ac:dyDescent="0.25">
      <c r="A525" s="40"/>
      <c r="E525" s="40"/>
      <c r="F525" s="40"/>
      <c r="G525" s="40"/>
      <c r="I525" s="40"/>
    </row>
    <row r="526" spans="1:9" x14ac:dyDescent="0.25">
      <c r="A526" s="40"/>
      <c r="E526" s="40"/>
      <c r="F526" s="40"/>
      <c r="G526" s="40"/>
      <c r="I526" s="40"/>
    </row>
    <row r="527" spans="1:9" x14ac:dyDescent="0.25">
      <c r="A527" s="40"/>
      <c r="E527" s="40"/>
      <c r="F527" s="40"/>
      <c r="G527" s="40"/>
      <c r="I527" s="40"/>
    </row>
    <row r="528" spans="1:9" x14ac:dyDescent="0.25">
      <c r="A528" s="40"/>
      <c r="E528" s="40"/>
      <c r="F528" s="40"/>
      <c r="G528" s="40"/>
      <c r="I528" s="40"/>
    </row>
  </sheetData>
  <mergeCells count="2">
    <mergeCell ref="A1:J1"/>
    <mergeCell ref="H13:J13"/>
  </mergeCells>
  <pageMargins left="0.51181102362204722" right="0.31496062992125984" top="0.15748031496062992"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0"/>
  <sheetViews>
    <sheetView workbookViewId="0">
      <selection activeCell="H13" sqref="H13"/>
    </sheetView>
  </sheetViews>
  <sheetFormatPr defaultRowHeight="15" x14ac:dyDescent="0.25"/>
  <cols>
    <col min="1" max="1" width="50.85546875" style="41" customWidth="1"/>
    <col min="2" max="4" width="4" style="40" hidden="1" customWidth="1"/>
    <col min="5" max="5" width="4.42578125" style="86" customWidth="1"/>
    <col min="6" max="7" width="3.7109375" style="86" customWidth="1"/>
    <col min="8" max="8" width="13.85546875" style="41" customWidth="1"/>
    <col min="9" max="9" width="4.5703125" style="86" customWidth="1"/>
    <col min="10" max="10" width="15.7109375" style="40" customWidth="1"/>
    <col min="11" max="57" width="9.140625" style="40"/>
    <col min="58" max="58" width="1.42578125" style="40" customWidth="1"/>
    <col min="59" max="59" width="59.5703125" style="40" customWidth="1"/>
    <col min="60" max="60" width="9.140625" style="40" customWidth="1"/>
    <col min="61" max="62" width="3.85546875" style="40" customWidth="1"/>
    <col min="63" max="63" width="10.5703125" style="40" customWidth="1"/>
    <col min="64" max="64" width="3.85546875" style="40" customWidth="1"/>
    <col min="65" max="67" width="14.42578125" style="40" customWidth="1"/>
    <col min="68" max="68" width="4.140625" style="40" customWidth="1"/>
    <col min="69" max="69" width="15" style="40" customWidth="1"/>
    <col min="70" max="71" width="9.140625" style="40" customWidth="1"/>
    <col min="72" max="72" width="11.5703125" style="40" customWidth="1"/>
    <col min="73" max="73" width="18.140625" style="40" customWidth="1"/>
    <col min="74" max="74" width="13.140625" style="40" customWidth="1"/>
    <col min="75" max="75" width="12.28515625" style="40" customWidth="1"/>
    <col min="76" max="313" width="9.140625" style="40"/>
    <col min="314" max="314" width="1.42578125" style="40" customWidth="1"/>
    <col min="315" max="315" width="59.5703125" style="40" customWidth="1"/>
    <col min="316" max="316" width="9.140625" style="40" customWidth="1"/>
    <col min="317" max="318" width="3.85546875" style="40" customWidth="1"/>
    <col min="319" max="319" width="10.5703125" style="40" customWidth="1"/>
    <col min="320" max="320" width="3.85546875" style="40" customWidth="1"/>
    <col min="321" max="323" width="14.42578125" style="40" customWidth="1"/>
    <col min="324" max="324" width="4.140625" style="40" customWidth="1"/>
    <col min="325" max="325" width="15" style="40" customWidth="1"/>
    <col min="326" max="327" width="9.140625" style="40" customWidth="1"/>
    <col min="328" max="328" width="11.5703125" style="40" customWidth="1"/>
    <col min="329" max="329" width="18.140625" style="40" customWidth="1"/>
    <col min="330" max="330" width="13.140625" style="40" customWidth="1"/>
    <col min="331" max="331" width="12.28515625" style="40" customWidth="1"/>
    <col min="332" max="569" width="9.140625" style="40"/>
    <col min="570" max="570" width="1.42578125" style="40" customWidth="1"/>
    <col min="571" max="571" width="59.5703125" style="40" customWidth="1"/>
    <col min="572" max="572" width="9.140625" style="40" customWidth="1"/>
    <col min="573" max="574" width="3.85546875" style="40" customWidth="1"/>
    <col min="575" max="575" width="10.5703125" style="40" customWidth="1"/>
    <col min="576" max="576" width="3.85546875" style="40" customWidth="1"/>
    <col min="577" max="579" width="14.42578125" style="40" customWidth="1"/>
    <col min="580" max="580" width="4.140625" style="40" customWidth="1"/>
    <col min="581" max="581" width="15" style="40" customWidth="1"/>
    <col min="582" max="583" width="9.140625" style="40" customWidth="1"/>
    <col min="584" max="584" width="11.5703125" style="40" customWidth="1"/>
    <col min="585" max="585" width="18.140625" style="40" customWidth="1"/>
    <col min="586" max="586" width="13.140625" style="40" customWidth="1"/>
    <col min="587" max="587" width="12.28515625" style="40" customWidth="1"/>
    <col min="588" max="825" width="9.140625" style="40"/>
    <col min="826" max="826" width="1.42578125" style="40" customWidth="1"/>
    <col min="827" max="827" width="59.5703125" style="40" customWidth="1"/>
    <col min="828" max="828" width="9.140625" style="40" customWidth="1"/>
    <col min="829" max="830" width="3.85546875" style="40" customWidth="1"/>
    <col min="831" max="831" width="10.5703125" style="40" customWidth="1"/>
    <col min="832" max="832" width="3.85546875" style="40" customWidth="1"/>
    <col min="833" max="835" width="14.42578125" style="40" customWidth="1"/>
    <col min="836" max="836" width="4.140625" style="40" customWidth="1"/>
    <col min="837" max="837" width="15" style="40" customWidth="1"/>
    <col min="838" max="839" width="9.140625" style="40" customWidth="1"/>
    <col min="840" max="840" width="11.5703125" style="40" customWidth="1"/>
    <col min="841" max="841" width="18.140625" style="40" customWidth="1"/>
    <col min="842" max="842" width="13.140625" style="40" customWidth="1"/>
    <col min="843" max="843" width="12.28515625" style="40" customWidth="1"/>
    <col min="844" max="1081" width="9.140625" style="40"/>
    <col min="1082" max="1082" width="1.42578125" style="40" customWidth="1"/>
    <col min="1083" max="1083" width="59.5703125" style="40" customWidth="1"/>
    <col min="1084" max="1084" width="9.140625" style="40" customWidth="1"/>
    <col min="1085" max="1086" width="3.85546875" style="40" customWidth="1"/>
    <col min="1087" max="1087" width="10.5703125" style="40" customWidth="1"/>
    <col min="1088" max="1088" width="3.85546875" style="40" customWidth="1"/>
    <col min="1089" max="1091" width="14.42578125" style="40" customWidth="1"/>
    <col min="1092" max="1092" width="4.140625" style="40" customWidth="1"/>
    <col min="1093" max="1093" width="15" style="40" customWidth="1"/>
    <col min="1094" max="1095" width="9.140625" style="40" customWidth="1"/>
    <col min="1096" max="1096" width="11.5703125" style="40" customWidth="1"/>
    <col min="1097" max="1097" width="18.140625" style="40" customWidth="1"/>
    <col min="1098" max="1098" width="13.140625" style="40" customWidth="1"/>
    <col min="1099" max="1099" width="12.28515625" style="40" customWidth="1"/>
    <col min="1100" max="1337" width="9.140625" style="40"/>
    <col min="1338" max="1338" width="1.42578125" style="40" customWidth="1"/>
    <col min="1339" max="1339" width="59.5703125" style="40" customWidth="1"/>
    <col min="1340" max="1340" width="9.140625" style="40" customWidth="1"/>
    <col min="1341" max="1342" width="3.85546875" style="40" customWidth="1"/>
    <col min="1343" max="1343" width="10.5703125" style="40" customWidth="1"/>
    <col min="1344" max="1344" width="3.85546875" style="40" customWidth="1"/>
    <col min="1345" max="1347" width="14.42578125" style="40" customWidth="1"/>
    <col min="1348" max="1348" width="4.140625" style="40" customWidth="1"/>
    <col min="1349" max="1349" width="15" style="40" customWidth="1"/>
    <col min="1350" max="1351" width="9.140625" style="40" customWidth="1"/>
    <col min="1352" max="1352" width="11.5703125" style="40" customWidth="1"/>
    <col min="1353" max="1353" width="18.140625" style="40" customWidth="1"/>
    <col min="1354" max="1354" width="13.140625" style="40" customWidth="1"/>
    <col min="1355" max="1355" width="12.28515625" style="40" customWidth="1"/>
    <col min="1356" max="1593" width="9.140625" style="40"/>
    <col min="1594" max="1594" width="1.42578125" style="40" customWidth="1"/>
    <col min="1595" max="1595" width="59.5703125" style="40" customWidth="1"/>
    <col min="1596" max="1596" width="9.140625" style="40" customWidth="1"/>
    <col min="1597" max="1598" width="3.85546875" style="40" customWidth="1"/>
    <col min="1599" max="1599" width="10.5703125" style="40" customWidth="1"/>
    <col min="1600" max="1600" width="3.85546875" style="40" customWidth="1"/>
    <col min="1601" max="1603" width="14.42578125" style="40" customWidth="1"/>
    <col min="1604" max="1604" width="4.140625" style="40" customWidth="1"/>
    <col min="1605" max="1605" width="15" style="40" customWidth="1"/>
    <col min="1606" max="1607" width="9.140625" style="40" customWidth="1"/>
    <col min="1608" max="1608" width="11.5703125" style="40" customWidth="1"/>
    <col min="1609" max="1609" width="18.140625" style="40" customWidth="1"/>
    <col min="1610" max="1610" width="13.140625" style="40" customWidth="1"/>
    <col min="1611" max="1611" width="12.28515625" style="40" customWidth="1"/>
    <col min="1612" max="1849" width="9.140625" style="40"/>
    <col min="1850" max="1850" width="1.42578125" style="40" customWidth="1"/>
    <col min="1851" max="1851" width="59.5703125" style="40" customWidth="1"/>
    <col min="1852" max="1852" width="9.140625" style="40" customWidth="1"/>
    <col min="1853" max="1854" width="3.85546875" style="40" customWidth="1"/>
    <col min="1855" max="1855" width="10.5703125" style="40" customWidth="1"/>
    <col min="1856" max="1856" width="3.85546875" style="40" customWidth="1"/>
    <col min="1857" max="1859" width="14.42578125" style="40" customWidth="1"/>
    <col min="1860" max="1860" width="4.140625" style="40" customWidth="1"/>
    <col min="1861" max="1861" width="15" style="40" customWidth="1"/>
    <col min="1862" max="1863" width="9.140625" style="40" customWidth="1"/>
    <col min="1864" max="1864" width="11.5703125" style="40" customWidth="1"/>
    <col min="1865" max="1865" width="18.140625" style="40" customWidth="1"/>
    <col min="1866" max="1866" width="13.140625" style="40" customWidth="1"/>
    <col min="1867" max="1867" width="12.28515625" style="40" customWidth="1"/>
    <col min="1868" max="2105" width="9.140625" style="40"/>
    <col min="2106" max="2106" width="1.42578125" style="40" customWidth="1"/>
    <col min="2107" max="2107" width="59.5703125" style="40" customWidth="1"/>
    <col min="2108" max="2108" width="9.140625" style="40" customWidth="1"/>
    <col min="2109" max="2110" width="3.85546875" style="40" customWidth="1"/>
    <col min="2111" max="2111" width="10.5703125" style="40" customWidth="1"/>
    <col min="2112" max="2112" width="3.85546875" style="40" customWidth="1"/>
    <col min="2113" max="2115" width="14.42578125" style="40" customWidth="1"/>
    <col min="2116" max="2116" width="4.140625" style="40" customWidth="1"/>
    <col min="2117" max="2117" width="15" style="40" customWidth="1"/>
    <col min="2118" max="2119" width="9.140625" style="40" customWidth="1"/>
    <col min="2120" max="2120" width="11.5703125" style="40" customWidth="1"/>
    <col min="2121" max="2121" width="18.140625" style="40" customWidth="1"/>
    <col min="2122" max="2122" width="13.140625" style="40" customWidth="1"/>
    <col min="2123" max="2123" width="12.28515625" style="40" customWidth="1"/>
    <col min="2124" max="2361" width="9.140625" style="40"/>
    <col min="2362" max="2362" width="1.42578125" style="40" customWidth="1"/>
    <col min="2363" max="2363" width="59.5703125" style="40" customWidth="1"/>
    <col min="2364" max="2364" width="9.140625" style="40" customWidth="1"/>
    <col min="2365" max="2366" width="3.85546875" style="40" customWidth="1"/>
    <col min="2367" max="2367" width="10.5703125" style="40" customWidth="1"/>
    <col min="2368" max="2368" width="3.85546875" style="40" customWidth="1"/>
    <col min="2369" max="2371" width="14.42578125" style="40" customWidth="1"/>
    <col min="2372" max="2372" width="4.140625" style="40" customWidth="1"/>
    <col min="2373" max="2373" width="15" style="40" customWidth="1"/>
    <col min="2374" max="2375" width="9.140625" style="40" customWidth="1"/>
    <col min="2376" max="2376" width="11.5703125" style="40" customWidth="1"/>
    <col min="2377" max="2377" width="18.140625" style="40" customWidth="1"/>
    <col min="2378" max="2378" width="13.140625" style="40" customWidth="1"/>
    <col min="2379" max="2379" width="12.28515625" style="40" customWidth="1"/>
    <col min="2380" max="2617" width="9.140625" style="40"/>
    <col min="2618" max="2618" width="1.42578125" style="40" customWidth="1"/>
    <col min="2619" max="2619" width="59.5703125" style="40" customWidth="1"/>
    <col min="2620" max="2620" width="9.140625" style="40" customWidth="1"/>
    <col min="2621" max="2622" width="3.85546875" style="40" customWidth="1"/>
    <col min="2623" max="2623" width="10.5703125" style="40" customWidth="1"/>
    <col min="2624" max="2624" width="3.85546875" style="40" customWidth="1"/>
    <col min="2625" max="2627" width="14.42578125" style="40" customWidth="1"/>
    <col min="2628" max="2628" width="4.140625" style="40" customWidth="1"/>
    <col min="2629" max="2629" width="15" style="40" customWidth="1"/>
    <col min="2630" max="2631" width="9.140625" style="40" customWidth="1"/>
    <col min="2632" max="2632" width="11.5703125" style="40" customWidth="1"/>
    <col min="2633" max="2633" width="18.140625" style="40" customWidth="1"/>
    <col min="2634" max="2634" width="13.140625" style="40" customWidth="1"/>
    <col min="2635" max="2635" width="12.28515625" style="40" customWidth="1"/>
    <col min="2636" max="2873" width="9.140625" style="40"/>
    <col min="2874" max="2874" width="1.42578125" style="40" customWidth="1"/>
    <col min="2875" max="2875" width="59.5703125" style="40" customWidth="1"/>
    <col min="2876" max="2876" width="9.140625" style="40" customWidth="1"/>
    <col min="2877" max="2878" width="3.85546875" style="40" customWidth="1"/>
    <col min="2879" max="2879" width="10.5703125" style="40" customWidth="1"/>
    <col min="2880" max="2880" width="3.85546875" style="40" customWidth="1"/>
    <col min="2881" max="2883" width="14.42578125" style="40" customWidth="1"/>
    <col min="2884" max="2884" width="4.140625" style="40" customWidth="1"/>
    <col min="2885" max="2885" width="15" style="40" customWidth="1"/>
    <col min="2886" max="2887" width="9.140625" style="40" customWidth="1"/>
    <col min="2888" max="2888" width="11.5703125" style="40" customWidth="1"/>
    <col min="2889" max="2889" width="18.140625" style="40" customWidth="1"/>
    <col min="2890" max="2890" width="13.140625" style="40" customWidth="1"/>
    <col min="2891" max="2891" width="12.28515625" style="40" customWidth="1"/>
    <col min="2892" max="3129" width="9.140625" style="40"/>
    <col min="3130" max="3130" width="1.42578125" style="40" customWidth="1"/>
    <col min="3131" max="3131" width="59.5703125" style="40" customWidth="1"/>
    <col min="3132" max="3132" width="9.140625" style="40" customWidth="1"/>
    <col min="3133" max="3134" width="3.85546875" style="40" customWidth="1"/>
    <col min="3135" max="3135" width="10.5703125" style="40" customWidth="1"/>
    <col min="3136" max="3136" width="3.85546875" style="40" customWidth="1"/>
    <col min="3137" max="3139" width="14.42578125" style="40" customWidth="1"/>
    <col min="3140" max="3140" width="4.140625" style="40" customWidth="1"/>
    <col min="3141" max="3141" width="15" style="40" customWidth="1"/>
    <col min="3142" max="3143" width="9.140625" style="40" customWidth="1"/>
    <col min="3144" max="3144" width="11.5703125" style="40" customWidth="1"/>
    <col min="3145" max="3145" width="18.140625" style="40" customWidth="1"/>
    <col min="3146" max="3146" width="13.140625" style="40" customWidth="1"/>
    <col min="3147" max="3147" width="12.28515625" style="40" customWidth="1"/>
    <col min="3148" max="3385" width="9.140625" style="40"/>
    <col min="3386" max="3386" width="1.42578125" style="40" customWidth="1"/>
    <col min="3387" max="3387" width="59.5703125" style="40" customWidth="1"/>
    <col min="3388" max="3388" width="9.140625" style="40" customWidth="1"/>
    <col min="3389" max="3390" width="3.85546875" style="40" customWidth="1"/>
    <col min="3391" max="3391" width="10.5703125" style="40" customWidth="1"/>
    <col min="3392" max="3392" width="3.85546875" style="40" customWidth="1"/>
    <col min="3393" max="3395" width="14.42578125" style="40" customWidth="1"/>
    <col min="3396" max="3396" width="4.140625" style="40" customWidth="1"/>
    <col min="3397" max="3397" width="15" style="40" customWidth="1"/>
    <col min="3398" max="3399" width="9.140625" style="40" customWidth="1"/>
    <col min="3400" max="3400" width="11.5703125" style="40" customWidth="1"/>
    <col min="3401" max="3401" width="18.140625" style="40" customWidth="1"/>
    <col min="3402" max="3402" width="13.140625" style="40" customWidth="1"/>
    <col min="3403" max="3403" width="12.28515625" style="40" customWidth="1"/>
    <col min="3404" max="3641" width="9.140625" style="40"/>
    <col min="3642" max="3642" width="1.42578125" style="40" customWidth="1"/>
    <col min="3643" max="3643" width="59.5703125" style="40" customWidth="1"/>
    <col min="3644" max="3644" width="9.140625" style="40" customWidth="1"/>
    <col min="3645" max="3646" width="3.85546875" style="40" customWidth="1"/>
    <col min="3647" max="3647" width="10.5703125" style="40" customWidth="1"/>
    <col min="3648" max="3648" width="3.85546875" style="40" customWidth="1"/>
    <col min="3649" max="3651" width="14.42578125" style="40" customWidth="1"/>
    <col min="3652" max="3652" width="4.140625" style="40" customWidth="1"/>
    <col min="3653" max="3653" width="15" style="40" customWidth="1"/>
    <col min="3654" max="3655" width="9.140625" style="40" customWidth="1"/>
    <col min="3656" max="3656" width="11.5703125" style="40" customWidth="1"/>
    <col min="3657" max="3657" width="18.140625" style="40" customWidth="1"/>
    <col min="3658" max="3658" width="13.140625" style="40" customWidth="1"/>
    <col min="3659" max="3659" width="12.28515625" style="40" customWidth="1"/>
    <col min="3660" max="3897" width="9.140625" style="40"/>
    <col min="3898" max="3898" width="1.42578125" style="40" customWidth="1"/>
    <col min="3899" max="3899" width="59.5703125" style="40" customWidth="1"/>
    <col min="3900" max="3900" width="9.140625" style="40" customWidth="1"/>
    <col min="3901" max="3902" width="3.85546875" style="40" customWidth="1"/>
    <col min="3903" max="3903" width="10.5703125" style="40" customWidth="1"/>
    <col min="3904" max="3904" width="3.85546875" style="40" customWidth="1"/>
    <col min="3905" max="3907" width="14.42578125" style="40" customWidth="1"/>
    <col min="3908" max="3908" width="4.140625" style="40" customWidth="1"/>
    <col min="3909" max="3909" width="15" style="40" customWidth="1"/>
    <col min="3910" max="3911" width="9.140625" style="40" customWidth="1"/>
    <col min="3912" max="3912" width="11.5703125" style="40" customWidth="1"/>
    <col min="3913" max="3913" width="18.140625" style="40" customWidth="1"/>
    <col min="3914" max="3914" width="13.140625" style="40" customWidth="1"/>
    <col min="3915" max="3915" width="12.28515625" style="40" customWidth="1"/>
    <col min="3916" max="4153" width="9.140625" style="40"/>
    <col min="4154" max="4154" width="1.42578125" style="40" customWidth="1"/>
    <col min="4155" max="4155" width="59.5703125" style="40" customWidth="1"/>
    <col min="4156" max="4156" width="9.140625" style="40" customWidth="1"/>
    <col min="4157" max="4158" width="3.85546875" style="40" customWidth="1"/>
    <col min="4159" max="4159" width="10.5703125" style="40" customWidth="1"/>
    <col min="4160" max="4160" width="3.85546875" style="40" customWidth="1"/>
    <col min="4161" max="4163" width="14.42578125" style="40" customWidth="1"/>
    <col min="4164" max="4164" width="4.140625" style="40" customWidth="1"/>
    <col min="4165" max="4165" width="15" style="40" customWidth="1"/>
    <col min="4166" max="4167" width="9.140625" style="40" customWidth="1"/>
    <col min="4168" max="4168" width="11.5703125" style="40" customWidth="1"/>
    <col min="4169" max="4169" width="18.140625" style="40" customWidth="1"/>
    <col min="4170" max="4170" width="13.140625" style="40" customWidth="1"/>
    <col min="4171" max="4171" width="12.28515625" style="40" customWidth="1"/>
    <col min="4172" max="4409" width="9.140625" style="40"/>
    <col min="4410" max="4410" width="1.42578125" style="40" customWidth="1"/>
    <col min="4411" max="4411" width="59.5703125" style="40" customWidth="1"/>
    <col min="4412" max="4412" width="9.140625" style="40" customWidth="1"/>
    <col min="4413" max="4414" width="3.85546875" style="40" customWidth="1"/>
    <col min="4415" max="4415" width="10.5703125" style="40" customWidth="1"/>
    <col min="4416" max="4416" width="3.85546875" style="40" customWidth="1"/>
    <col min="4417" max="4419" width="14.42578125" style="40" customWidth="1"/>
    <col min="4420" max="4420" width="4.140625" style="40" customWidth="1"/>
    <col min="4421" max="4421" width="15" style="40" customWidth="1"/>
    <col min="4422" max="4423" width="9.140625" style="40" customWidth="1"/>
    <col min="4424" max="4424" width="11.5703125" style="40" customWidth="1"/>
    <col min="4425" max="4425" width="18.140625" style="40" customWidth="1"/>
    <col min="4426" max="4426" width="13.140625" style="40" customWidth="1"/>
    <col min="4427" max="4427" width="12.28515625" style="40" customWidth="1"/>
    <col min="4428" max="4665" width="9.140625" style="40"/>
    <col min="4666" max="4666" width="1.42578125" style="40" customWidth="1"/>
    <col min="4667" max="4667" width="59.5703125" style="40" customWidth="1"/>
    <col min="4668" max="4668" width="9.140625" style="40" customWidth="1"/>
    <col min="4669" max="4670" width="3.85546875" style="40" customWidth="1"/>
    <col min="4671" max="4671" width="10.5703125" style="40" customWidth="1"/>
    <col min="4672" max="4672" width="3.85546875" style="40" customWidth="1"/>
    <col min="4673" max="4675" width="14.42578125" style="40" customWidth="1"/>
    <col min="4676" max="4676" width="4.140625" style="40" customWidth="1"/>
    <col min="4677" max="4677" width="15" style="40" customWidth="1"/>
    <col min="4678" max="4679" width="9.140625" style="40" customWidth="1"/>
    <col min="4680" max="4680" width="11.5703125" style="40" customWidth="1"/>
    <col min="4681" max="4681" width="18.140625" style="40" customWidth="1"/>
    <col min="4682" max="4682" width="13.140625" style="40" customWidth="1"/>
    <col min="4683" max="4683" width="12.28515625" style="40" customWidth="1"/>
    <col min="4684" max="4921" width="9.140625" style="40"/>
    <col min="4922" max="4922" width="1.42578125" style="40" customWidth="1"/>
    <col min="4923" max="4923" width="59.5703125" style="40" customWidth="1"/>
    <col min="4924" max="4924" width="9.140625" style="40" customWidth="1"/>
    <col min="4925" max="4926" width="3.85546875" style="40" customWidth="1"/>
    <col min="4927" max="4927" width="10.5703125" style="40" customWidth="1"/>
    <col min="4928" max="4928" width="3.85546875" style="40" customWidth="1"/>
    <col min="4929" max="4931" width="14.42578125" style="40" customWidth="1"/>
    <col min="4932" max="4932" width="4.140625" style="40" customWidth="1"/>
    <col min="4933" max="4933" width="15" style="40" customWidth="1"/>
    <col min="4934" max="4935" width="9.140625" style="40" customWidth="1"/>
    <col min="4936" max="4936" width="11.5703125" style="40" customWidth="1"/>
    <col min="4937" max="4937" width="18.140625" style="40" customWidth="1"/>
    <col min="4938" max="4938" width="13.140625" style="40" customWidth="1"/>
    <col min="4939" max="4939" width="12.28515625" style="40" customWidth="1"/>
    <col min="4940" max="5177" width="9.140625" style="40"/>
    <col min="5178" max="5178" width="1.42578125" style="40" customWidth="1"/>
    <col min="5179" max="5179" width="59.5703125" style="40" customWidth="1"/>
    <col min="5180" max="5180" width="9.140625" style="40" customWidth="1"/>
    <col min="5181" max="5182" width="3.85546875" style="40" customWidth="1"/>
    <col min="5183" max="5183" width="10.5703125" style="40" customWidth="1"/>
    <col min="5184" max="5184" width="3.85546875" style="40" customWidth="1"/>
    <col min="5185" max="5187" width="14.42578125" style="40" customWidth="1"/>
    <col min="5188" max="5188" width="4.140625" style="40" customWidth="1"/>
    <col min="5189" max="5189" width="15" style="40" customWidth="1"/>
    <col min="5190" max="5191" width="9.140625" style="40" customWidth="1"/>
    <col min="5192" max="5192" width="11.5703125" style="40" customWidth="1"/>
    <col min="5193" max="5193" width="18.140625" style="40" customWidth="1"/>
    <col min="5194" max="5194" width="13.140625" style="40" customWidth="1"/>
    <col min="5195" max="5195" width="12.28515625" style="40" customWidth="1"/>
    <col min="5196" max="5433" width="9.140625" style="40"/>
    <col min="5434" max="5434" width="1.42578125" style="40" customWidth="1"/>
    <col min="5435" max="5435" width="59.5703125" style="40" customWidth="1"/>
    <col min="5436" max="5436" width="9.140625" style="40" customWidth="1"/>
    <col min="5437" max="5438" width="3.85546875" style="40" customWidth="1"/>
    <col min="5439" max="5439" width="10.5703125" style="40" customWidth="1"/>
    <col min="5440" max="5440" width="3.85546875" style="40" customWidth="1"/>
    <col min="5441" max="5443" width="14.42578125" style="40" customWidth="1"/>
    <col min="5444" max="5444" width="4.140625" style="40" customWidth="1"/>
    <col min="5445" max="5445" width="15" style="40" customWidth="1"/>
    <col min="5446" max="5447" width="9.140625" style="40" customWidth="1"/>
    <col min="5448" max="5448" width="11.5703125" style="40" customWidth="1"/>
    <col min="5449" max="5449" width="18.140625" style="40" customWidth="1"/>
    <col min="5450" max="5450" width="13.140625" style="40" customWidth="1"/>
    <col min="5451" max="5451" width="12.28515625" style="40" customWidth="1"/>
    <col min="5452" max="5689" width="9.140625" style="40"/>
    <col min="5690" max="5690" width="1.42578125" style="40" customWidth="1"/>
    <col min="5691" max="5691" width="59.5703125" style="40" customWidth="1"/>
    <col min="5692" max="5692" width="9.140625" style="40" customWidth="1"/>
    <col min="5693" max="5694" width="3.85546875" style="40" customWidth="1"/>
    <col min="5695" max="5695" width="10.5703125" style="40" customWidth="1"/>
    <col min="5696" max="5696" width="3.85546875" style="40" customWidth="1"/>
    <col min="5697" max="5699" width="14.42578125" style="40" customWidth="1"/>
    <col min="5700" max="5700" width="4.140625" style="40" customWidth="1"/>
    <col min="5701" max="5701" width="15" style="40" customWidth="1"/>
    <col min="5702" max="5703" width="9.140625" style="40" customWidth="1"/>
    <col min="5704" max="5704" width="11.5703125" style="40" customWidth="1"/>
    <col min="5705" max="5705" width="18.140625" style="40" customWidth="1"/>
    <col min="5706" max="5706" width="13.140625" style="40" customWidth="1"/>
    <col min="5707" max="5707" width="12.28515625" style="40" customWidth="1"/>
    <col min="5708" max="5945" width="9.140625" style="40"/>
    <col min="5946" max="5946" width="1.42578125" style="40" customWidth="1"/>
    <col min="5947" max="5947" width="59.5703125" style="40" customWidth="1"/>
    <col min="5948" max="5948" width="9.140625" style="40" customWidth="1"/>
    <col min="5949" max="5950" width="3.85546875" style="40" customWidth="1"/>
    <col min="5951" max="5951" width="10.5703125" style="40" customWidth="1"/>
    <col min="5952" max="5952" width="3.85546875" style="40" customWidth="1"/>
    <col min="5953" max="5955" width="14.42578125" style="40" customWidth="1"/>
    <col min="5956" max="5956" width="4.140625" style="40" customWidth="1"/>
    <col min="5957" max="5957" width="15" style="40" customWidth="1"/>
    <col min="5958" max="5959" width="9.140625" style="40" customWidth="1"/>
    <col min="5960" max="5960" width="11.5703125" style="40" customWidth="1"/>
    <col min="5961" max="5961" width="18.140625" style="40" customWidth="1"/>
    <col min="5962" max="5962" width="13.140625" style="40" customWidth="1"/>
    <col min="5963" max="5963" width="12.28515625" style="40" customWidth="1"/>
    <col min="5964" max="6201" width="9.140625" style="40"/>
    <col min="6202" max="6202" width="1.42578125" style="40" customWidth="1"/>
    <col min="6203" max="6203" width="59.5703125" style="40" customWidth="1"/>
    <col min="6204" max="6204" width="9.140625" style="40" customWidth="1"/>
    <col min="6205" max="6206" width="3.85546875" style="40" customWidth="1"/>
    <col min="6207" max="6207" width="10.5703125" style="40" customWidth="1"/>
    <col min="6208" max="6208" width="3.85546875" style="40" customWidth="1"/>
    <col min="6209" max="6211" width="14.42578125" style="40" customWidth="1"/>
    <col min="6212" max="6212" width="4.140625" style="40" customWidth="1"/>
    <col min="6213" max="6213" width="15" style="40" customWidth="1"/>
    <col min="6214" max="6215" width="9.140625" style="40" customWidth="1"/>
    <col min="6216" max="6216" width="11.5703125" style="40" customWidth="1"/>
    <col min="6217" max="6217" width="18.140625" style="40" customWidth="1"/>
    <col min="6218" max="6218" width="13.140625" style="40" customWidth="1"/>
    <col min="6219" max="6219" width="12.28515625" style="40" customWidth="1"/>
    <col min="6220" max="6457" width="9.140625" style="40"/>
    <col min="6458" max="6458" width="1.42578125" style="40" customWidth="1"/>
    <col min="6459" max="6459" width="59.5703125" style="40" customWidth="1"/>
    <col min="6460" max="6460" width="9.140625" style="40" customWidth="1"/>
    <col min="6461" max="6462" width="3.85546875" style="40" customWidth="1"/>
    <col min="6463" max="6463" width="10.5703125" style="40" customWidth="1"/>
    <col min="6464" max="6464" width="3.85546875" style="40" customWidth="1"/>
    <col min="6465" max="6467" width="14.42578125" style="40" customWidth="1"/>
    <col min="6468" max="6468" width="4.140625" style="40" customWidth="1"/>
    <col min="6469" max="6469" width="15" style="40" customWidth="1"/>
    <col min="6470" max="6471" width="9.140625" style="40" customWidth="1"/>
    <col min="6472" max="6472" width="11.5703125" style="40" customWidth="1"/>
    <col min="6473" max="6473" width="18.140625" style="40" customWidth="1"/>
    <col min="6474" max="6474" width="13.140625" style="40" customWidth="1"/>
    <col min="6475" max="6475" width="12.28515625" style="40" customWidth="1"/>
    <col min="6476" max="6713" width="9.140625" style="40"/>
    <col min="6714" max="6714" width="1.42578125" style="40" customWidth="1"/>
    <col min="6715" max="6715" width="59.5703125" style="40" customWidth="1"/>
    <col min="6716" max="6716" width="9.140625" style="40" customWidth="1"/>
    <col min="6717" max="6718" width="3.85546875" style="40" customWidth="1"/>
    <col min="6719" max="6719" width="10.5703125" style="40" customWidth="1"/>
    <col min="6720" max="6720" width="3.85546875" style="40" customWidth="1"/>
    <col min="6721" max="6723" width="14.42578125" style="40" customWidth="1"/>
    <col min="6724" max="6724" width="4.140625" style="40" customWidth="1"/>
    <col min="6725" max="6725" width="15" style="40" customWidth="1"/>
    <col min="6726" max="6727" width="9.140625" style="40" customWidth="1"/>
    <col min="6728" max="6728" width="11.5703125" style="40" customWidth="1"/>
    <col min="6729" max="6729" width="18.140625" style="40" customWidth="1"/>
    <col min="6730" max="6730" width="13.140625" style="40" customWidth="1"/>
    <col min="6731" max="6731" width="12.28515625" style="40" customWidth="1"/>
    <col min="6732" max="6969" width="9.140625" style="40"/>
    <col min="6970" max="6970" width="1.42578125" style="40" customWidth="1"/>
    <col min="6971" max="6971" width="59.5703125" style="40" customWidth="1"/>
    <col min="6972" max="6972" width="9.140625" style="40" customWidth="1"/>
    <col min="6973" max="6974" width="3.85546875" style="40" customWidth="1"/>
    <col min="6975" max="6975" width="10.5703125" style="40" customWidth="1"/>
    <col min="6976" max="6976" width="3.85546875" style="40" customWidth="1"/>
    <col min="6977" max="6979" width="14.42578125" style="40" customWidth="1"/>
    <col min="6980" max="6980" width="4.140625" style="40" customWidth="1"/>
    <col min="6981" max="6981" width="15" style="40" customWidth="1"/>
    <col min="6982" max="6983" width="9.140625" style="40" customWidth="1"/>
    <col min="6984" max="6984" width="11.5703125" style="40" customWidth="1"/>
    <col min="6985" max="6985" width="18.140625" style="40" customWidth="1"/>
    <col min="6986" max="6986" width="13.140625" style="40" customWidth="1"/>
    <col min="6987" max="6987" width="12.28515625" style="40" customWidth="1"/>
    <col min="6988" max="7225" width="9.140625" style="40"/>
    <col min="7226" max="7226" width="1.42578125" style="40" customWidth="1"/>
    <col min="7227" max="7227" width="59.5703125" style="40" customWidth="1"/>
    <col min="7228" max="7228" width="9.140625" style="40" customWidth="1"/>
    <col min="7229" max="7230" width="3.85546875" style="40" customWidth="1"/>
    <col min="7231" max="7231" width="10.5703125" style="40" customWidth="1"/>
    <col min="7232" max="7232" width="3.85546875" style="40" customWidth="1"/>
    <col min="7233" max="7235" width="14.42578125" style="40" customWidth="1"/>
    <col min="7236" max="7236" width="4.140625" style="40" customWidth="1"/>
    <col min="7237" max="7237" width="15" style="40" customWidth="1"/>
    <col min="7238" max="7239" width="9.140625" style="40" customWidth="1"/>
    <col min="7240" max="7240" width="11.5703125" style="40" customWidth="1"/>
    <col min="7241" max="7241" width="18.140625" style="40" customWidth="1"/>
    <col min="7242" max="7242" width="13.140625" style="40" customWidth="1"/>
    <col min="7243" max="7243" width="12.28515625" style="40" customWidth="1"/>
    <col min="7244" max="7481" width="9.140625" style="40"/>
    <col min="7482" max="7482" width="1.42578125" style="40" customWidth="1"/>
    <col min="7483" max="7483" width="59.5703125" style="40" customWidth="1"/>
    <col min="7484" max="7484" width="9.140625" style="40" customWidth="1"/>
    <col min="7485" max="7486" width="3.85546875" style="40" customWidth="1"/>
    <col min="7487" max="7487" width="10.5703125" style="40" customWidth="1"/>
    <col min="7488" max="7488" width="3.85546875" style="40" customWidth="1"/>
    <col min="7489" max="7491" width="14.42578125" style="40" customWidth="1"/>
    <col min="7492" max="7492" width="4.140625" style="40" customWidth="1"/>
    <col min="7493" max="7493" width="15" style="40" customWidth="1"/>
    <col min="7494" max="7495" width="9.140625" style="40" customWidth="1"/>
    <col min="7496" max="7496" width="11.5703125" style="40" customWidth="1"/>
    <col min="7497" max="7497" width="18.140625" style="40" customWidth="1"/>
    <col min="7498" max="7498" width="13.140625" style="40" customWidth="1"/>
    <col min="7499" max="7499" width="12.28515625" style="40" customWidth="1"/>
    <col min="7500" max="7737" width="9.140625" style="40"/>
    <col min="7738" max="7738" width="1.42578125" style="40" customWidth="1"/>
    <col min="7739" max="7739" width="59.5703125" style="40" customWidth="1"/>
    <col min="7740" max="7740" width="9.140625" style="40" customWidth="1"/>
    <col min="7741" max="7742" width="3.85546875" style="40" customWidth="1"/>
    <col min="7743" max="7743" width="10.5703125" style="40" customWidth="1"/>
    <col min="7744" max="7744" width="3.85546875" style="40" customWidth="1"/>
    <col min="7745" max="7747" width="14.42578125" style="40" customWidth="1"/>
    <col min="7748" max="7748" width="4.140625" style="40" customWidth="1"/>
    <col min="7749" max="7749" width="15" style="40" customWidth="1"/>
    <col min="7750" max="7751" width="9.140625" style="40" customWidth="1"/>
    <col min="7752" max="7752" width="11.5703125" style="40" customWidth="1"/>
    <col min="7753" max="7753" width="18.140625" style="40" customWidth="1"/>
    <col min="7754" max="7754" width="13.140625" style="40" customWidth="1"/>
    <col min="7755" max="7755" width="12.28515625" style="40" customWidth="1"/>
    <col min="7756" max="7993" width="9.140625" style="40"/>
    <col min="7994" max="7994" width="1.42578125" style="40" customWidth="1"/>
    <col min="7995" max="7995" width="59.5703125" style="40" customWidth="1"/>
    <col min="7996" max="7996" width="9.140625" style="40" customWidth="1"/>
    <col min="7997" max="7998" width="3.85546875" style="40" customWidth="1"/>
    <col min="7999" max="7999" width="10.5703125" style="40" customWidth="1"/>
    <col min="8000" max="8000" width="3.85546875" style="40" customWidth="1"/>
    <col min="8001" max="8003" width="14.42578125" style="40" customWidth="1"/>
    <col min="8004" max="8004" width="4.140625" style="40" customWidth="1"/>
    <col min="8005" max="8005" width="15" style="40" customWidth="1"/>
    <col min="8006" max="8007" width="9.140625" style="40" customWidth="1"/>
    <col min="8008" max="8008" width="11.5703125" style="40" customWidth="1"/>
    <col min="8009" max="8009" width="18.140625" style="40" customWidth="1"/>
    <col min="8010" max="8010" width="13.140625" style="40" customWidth="1"/>
    <col min="8011" max="8011" width="12.28515625" style="40" customWidth="1"/>
    <col min="8012" max="8249" width="9.140625" style="40"/>
    <col min="8250" max="8250" width="1.42578125" style="40" customWidth="1"/>
    <col min="8251" max="8251" width="59.5703125" style="40" customWidth="1"/>
    <col min="8252" max="8252" width="9.140625" style="40" customWidth="1"/>
    <col min="8253" max="8254" width="3.85546875" style="40" customWidth="1"/>
    <col min="8255" max="8255" width="10.5703125" style="40" customWidth="1"/>
    <col min="8256" max="8256" width="3.85546875" style="40" customWidth="1"/>
    <col min="8257" max="8259" width="14.42578125" style="40" customWidth="1"/>
    <col min="8260" max="8260" width="4.140625" style="40" customWidth="1"/>
    <col min="8261" max="8261" width="15" style="40" customWidth="1"/>
    <col min="8262" max="8263" width="9.140625" style="40" customWidth="1"/>
    <col min="8264" max="8264" width="11.5703125" style="40" customWidth="1"/>
    <col min="8265" max="8265" width="18.140625" style="40" customWidth="1"/>
    <col min="8266" max="8266" width="13.140625" style="40" customWidth="1"/>
    <col min="8267" max="8267" width="12.28515625" style="40" customWidth="1"/>
    <col min="8268" max="8505" width="9.140625" style="40"/>
    <col min="8506" max="8506" width="1.42578125" style="40" customWidth="1"/>
    <col min="8507" max="8507" width="59.5703125" style="40" customWidth="1"/>
    <col min="8508" max="8508" width="9.140625" style="40" customWidth="1"/>
    <col min="8509" max="8510" width="3.85546875" style="40" customWidth="1"/>
    <col min="8511" max="8511" width="10.5703125" style="40" customWidth="1"/>
    <col min="8512" max="8512" width="3.85546875" style="40" customWidth="1"/>
    <col min="8513" max="8515" width="14.42578125" style="40" customWidth="1"/>
    <col min="8516" max="8516" width="4.140625" style="40" customWidth="1"/>
    <col min="8517" max="8517" width="15" style="40" customWidth="1"/>
    <col min="8518" max="8519" width="9.140625" style="40" customWidth="1"/>
    <col min="8520" max="8520" width="11.5703125" style="40" customWidth="1"/>
    <col min="8521" max="8521" width="18.140625" style="40" customWidth="1"/>
    <col min="8522" max="8522" width="13.140625" style="40" customWidth="1"/>
    <col min="8523" max="8523" width="12.28515625" style="40" customWidth="1"/>
    <col min="8524" max="8761" width="9.140625" style="40"/>
    <col min="8762" max="8762" width="1.42578125" style="40" customWidth="1"/>
    <col min="8763" max="8763" width="59.5703125" style="40" customWidth="1"/>
    <col min="8764" max="8764" width="9.140625" style="40" customWidth="1"/>
    <col min="8765" max="8766" width="3.85546875" style="40" customWidth="1"/>
    <col min="8767" max="8767" width="10.5703125" style="40" customWidth="1"/>
    <col min="8768" max="8768" width="3.85546875" style="40" customWidth="1"/>
    <col min="8769" max="8771" width="14.42578125" style="40" customWidth="1"/>
    <col min="8772" max="8772" width="4.140625" style="40" customWidth="1"/>
    <col min="8773" max="8773" width="15" style="40" customWidth="1"/>
    <col min="8774" max="8775" width="9.140625" style="40" customWidth="1"/>
    <col min="8776" max="8776" width="11.5703125" style="40" customWidth="1"/>
    <col min="8777" max="8777" width="18.140625" style="40" customWidth="1"/>
    <col min="8778" max="8778" width="13.140625" style="40" customWidth="1"/>
    <col min="8779" max="8779" width="12.28515625" style="40" customWidth="1"/>
    <col min="8780" max="9017" width="9.140625" style="40"/>
    <col min="9018" max="9018" width="1.42578125" style="40" customWidth="1"/>
    <col min="9019" max="9019" width="59.5703125" style="40" customWidth="1"/>
    <col min="9020" max="9020" width="9.140625" style="40" customWidth="1"/>
    <col min="9021" max="9022" width="3.85546875" style="40" customWidth="1"/>
    <col min="9023" max="9023" width="10.5703125" style="40" customWidth="1"/>
    <col min="9024" max="9024" width="3.85546875" style="40" customWidth="1"/>
    <col min="9025" max="9027" width="14.42578125" style="40" customWidth="1"/>
    <col min="9028" max="9028" width="4.140625" style="40" customWidth="1"/>
    <col min="9029" max="9029" width="15" style="40" customWidth="1"/>
    <col min="9030" max="9031" width="9.140625" style="40" customWidth="1"/>
    <col min="9032" max="9032" width="11.5703125" style="40" customWidth="1"/>
    <col min="9033" max="9033" width="18.140625" style="40" customWidth="1"/>
    <col min="9034" max="9034" width="13.140625" style="40" customWidth="1"/>
    <col min="9035" max="9035" width="12.28515625" style="40" customWidth="1"/>
    <col min="9036" max="9273" width="9.140625" style="40"/>
    <col min="9274" max="9274" width="1.42578125" style="40" customWidth="1"/>
    <col min="9275" max="9275" width="59.5703125" style="40" customWidth="1"/>
    <col min="9276" max="9276" width="9.140625" style="40" customWidth="1"/>
    <col min="9277" max="9278" width="3.85546875" style="40" customWidth="1"/>
    <col min="9279" max="9279" width="10.5703125" style="40" customWidth="1"/>
    <col min="9280" max="9280" width="3.85546875" style="40" customWidth="1"/>
    <col min="9281" max="9283" width="14.42578125" style="40" customWidth="1"/>
    <col min="9284" max="9284" width="4.140625" style="40" customWidth="1"/>
    <col min="9285" max="9285" width="15" style="40" customWidth="1"/>
    <col min="9286" max="9287" width="9.140625" style="40" customWidth="1"/>
    <col min="9288" max="9288" width="11.5703125" style="40" customWidth="1"/>
    <col min="9289" max="9289" width="18.140625" style="40" customWidth="1"/>
    <col min="9290" max="9290" width="13.140625" style="40" customWidth="1"/>
    <col min="9291" max="9291" width="12.28515625" style="40" customWidth="1"/>
    <col min="9292" max="9529" width="9.140625" style="40"/>
    <col min="9530" max="9530" width="1.42578125" style="40" customWidth="1"/>
    <col min="9531" max="9531" width="59.5703125" style="40" customWidth="1"/>
    <col min="9532" max="9532" width="9.140625" style="40" customWidth="1"/>
    <col min="9533" max="9534" width="3.85546875" style="40" customWidth="1"/>
    <col min="9535" max="9535" width="10.5703125" style="40" customWidth="1"/>
    <col min="9536" max="9536" width="3.85546875" style="40" customWidth="1"/>
    <col min="9537" max="9539" width="14.42578125" style="40" customWidth="1"/>
    <col min="9540" max="9540" width="4.140625" style="40" customWidth="1"/>
    <col min="9541" max="9541" width="15" style="40" customWidth="1"/>
    <col min="9542" max="9543" width="9.140625" style="40" customWidth="1"/>
    <col min="9544" max="9544" width="11.5703125" style="40" customWidth="1"/>
    <col min="9545" max="9545" width="18.140625" style="40" customWidth="1"/>
    <col min="9546" max="9546" width="13.140625" style="40" customWidth="1"/>
    <col min="9547" max="9547" width="12.28515625" style="40" customWidth="1"/>
    <col min="9548" max="9785" width="9.140625" style="40"/>
    <col min="9786" max="9786" width="1.42578125" style="40" customWidth="1"/>
    <col min="9787" max="9787" width="59.5703125" style="40" customWidth="1"/>
    <col min="9788" max="9788" width="9.140625" style="40" customWidth="1"/>
    <col min="9789" max="9790" width="3.85546875" style="40" customWidth="1"/>
    <col min="9791" max="9791" width="10.5703125" style="40" customWidth="1"/>
    <col min="9792" max="9792" width="3.85546875" style="40" customWidth="1"/>
    <col min="9793" max="9795" width="14.42578125" style="40" customWidth="1"/>
    <col min="9796" max="9796" width="4.140625" style="40" customWidth="1"/>
    <col min="9797" max="9797" width="15" style="40" customWidth="1"/>
    <col min="9798" max="9799" width="9.140625" style="40" customWidth="1"/>
    <col min="9800" max="9800" width="11.5703125" style="40" customWidth="1"/>
    <col min="9801" max="9801" width="18.140625" style="40" customWidth="1"/>
    <col min="9802" max="9802" width="13.140625" style="40" customWidth="1"/>
    <col min="9803" max="9803" width="12.28515625" style="40" customWidth="1"/>
    <col min="9804" max="10041" width="9.140625" style="40"/>
    <col min="10042" max="10042" width="1.42578125" style="40" customWidth="1"/>
    <col min="10043" max="10043" width="59.5703125" style="40" customWidth="1"/>
    <col min="10044" max="10044" width="9.140625" style="40" customWidth="1"/>
    <col min="10045" max="10046" width="3.85546875" style="40" customWidth="1"/>
    <col min="10047" max="10047" width="10.5703125" style="40" customWidth="1"/>
    <col min="10048" max="10048" width="3.85546875" style="40" customWidth="1"/>
    <col min="10049" max="10051" width="14.42578125" style="40" customWidth="1"/>
    <col min="10052" max="10052" width="4.140625" style="40" customWidth="1"/>
    <col min="10053" max="10053" width="15" style="40" customWidth="1"/>
    <col min="10054" max="10055" width="9.140625" style="40" customWidth="1"/>
    <col min="10056" max="10056" width="11.5703125" style="40" customWidth="1"/>
    <col min="10057" max="10057" width="18.140625" style="40" customWidth="1"/>
    <col min="10058" max="10058" width="13.140625" style="40" customWidth="1"/>
    <col min="10059" max="10059" width="12.28515625" style="40" customWidth="1"/>
    <col min="10060" max="10297" width="9.140625" style="40"/>
    <col min="10298" max="10298" width="1.42578125" style="40" customWidth="1"/>
    <col min="10299" max="10299" width="59.5703125" style="40" customWidth="1"/>
    <col min="10300" max="10300" width="9.140625" style="40" customWidth="1"/>
    <col min="10301" max="10302" width="3.85546875" style="40" customWidth="1"/>
    <col min="10303" max="10303" width="10.5703125" style="40" customWidth="1"/>
    <col min="10304" max="10304" width="3.85546875" style="40" customWidth="1"/>
    <col min="10305" max="10307" width="14.42578125" style="40" customWidth="1"/>
    <col min="10308" max="10308" width="4.140625" style="40" customWidth="1"/>
    <col min="10309" max="10309" width="15" style="40" customWidth="1"/>
    <col min="10310" max="10311" width="9.140625" style="40" customWidth="1"/>
    <col min="10312" max="10312" width="11.5703125" style="40" customWidth="1"/>
    <col min="10313" max="10313" width="18.140625" style="40" customWidth="1"/>
    <col min="10314" max="10314" width="13.140625" style="40" customWidth="1"/>
    <col min="10315" max="10315" width="12.28515625" style="40" customWidth="1"/>
    <col min="10316" max="10553" width="9.140625" style="40"/>
    <col min="10554" max="10554" width="1.42578125" style="40" customWidth="1"/>
    <col min="10555" max="10555" width="59.5703125" style="40" customWidth="1"/>
    <col min="10556" max="10556" width="9.140625" style="40" customWidth="1"/>
    <col min="10557" max="10558" width="3.85546875" style="40" customWidth="1"/>
    <col min="10559" max="10559" width="10.5703125" style="40" customWidth="1"/>
    <col min="10560" max="10560" width="3.85546875" style="40" customWidth="1"/>
    <col min="10561" max="10563" width="14.42578125" style="40" customWidth="1"/>
    <col min="10564" max="10564" width="4.140625" style="40" customWidth="1"/>
    <col min="10565" max="10565" width="15" style="40" customWidth="1"/>
    <col min="10566" max="10567" width="9.140625" style="40" customWidth="1"/>
    <col min="10568" max="10568" width="11.5703125" style="40" customWidth="1"/>
    <col min="10569" max="10569" width="18.140625" style="40" customWidth="1"/>
    <col min="10570" max="10570" width="13.140625" style="40" customWidth="1"/>
    <col min="10571" max="10571" width="12.28515625" style="40" customWidth="1"/>
    <col min="10572" max="10809" width="9.140625" style="40"/>
    <col min="10810" max="10810" width="1.42578125" style="40" customWidth="1"/>
    <col min="10811" max="10811" width="59.5703125" style="40" customWidth="1"/>
    <col min="10812" max="10812" width="9.140625" style="40" customWidth="1"/>
    <col min="10813" max="10814" width="3.85546875" style="40" customWidth="1"/>
    <col min="10815" max="10815" width="10.5703125" style="40" customWidth="1"/>
    <col min="10816" max="10816" width="3.85546875" style="40" customWidth="1"/>
    <col min="10817" max="10819" width="14.42578125" style="40" customWidth="1"/>
    <col min="10820" max="10820" width="4.140625" style="40" customWidth="1"/>
    <col min="10821" max="10821" width="15" style="40" customWidth="1"/>
    <col min="10822" max="10823" width="9.140625" style="40" customWidth="1"/>
    <col min="10824" max="10824" width="11.5703125" style="40" customWidth="1"/>
    <col min="10825" max="10825" width="18.140625" style="40" customWidth="1"/>
    <col min="10826" max="10826" width="13.140625" style="40" customWidth="1"/>
    <col min="10827" max="10827" width="12.28515625" style="40" customWidth="1"/>
    <col min="10828" max="11065" width="9.140625" style="40"/>
    <col min="11066" max="11066" width="1.42578125" style="40" customWidth="1"/>
    <col min="11067" max="11067" width="59.5703125" style="40" customWidth="1"/>
    <col min="11068" max="11068" width="9.140625" style="40" customWidth="1"/>
    <col min="11069" max="11070" width="3.85546875" style="40" customWidth="1"/>
    <col min="11071" max="11071" width="10.5703125" style="40" customWidth="1"/>
    <col min="11072" max="11072" width="3.85546875" style="40" customWidth="1"/>
    <col min="11073" max="11075" width="14.42578125" style="40" customWidth="1"/>
    <col min="11076" max="11076" width="4.140625" style="40" customWidth="1"/>
    <col min="11077" max="11077" width="15" style="40" customWidth="1"/>
    <col min="11078" max="11079" width="9.140625" style="40" customWidth="1"/>
    <col min="11080" max="11080" width="11.5703125" style="40" customWidth="1"/>
    <col min="11081" max="11081" width="18.140625" style="40" customWidth="1"/>
    <col min="11082" max="11082" width="13.140625" style="40" customWidth="1"/>
    <col min="11083" max="11083" width="12.28515625" style="40" customWidth="1"/>
    <col min="11084" max="11321" width="9.140625" style="40"/>
    <col min="11322" max="11322" width="1.42578125" style="40" customWidth="1"/>
    <col min="11323" max="11323" width="59.5703125" style="40" customWidth="1"/>
    <col min="11324" max="11324" width="9.140625" style="40" customWidth="1"/>
    <col min="11325" max="11326" width="3.85546875" style="40" customWidth="1"/>
    <col min="11327" max="11327" width="10.5703125" style="40" customWidth="1"/>
    <col min="11328" max="11328" width="3.85546875" style="40" customWidth="1"/>
    <col min="11329" max="11331" width="14.42578125" style="40" customWidth="1"/>
    <col min="11332" max="11332" width="4.140625" style="40" customWidth="1"/>
    <col min="11333" max="11333" width="15" style="40" customWidth="1"/>
    <col min="11334" max="11335" width="9.140625" style="40" customWidth="1"/>
    <col min="11336" max="11336" width="11.5703125" style="40" customWidth="1"/>
    <col min="11337" max="11337" width="18.140625" style="40" customWidth="1"/>
    <col min="11338" max="11338" width="13.140625" style="40" customWidth="1"/>
    <col min="11339" max="11339" width="12.28515625" style="40" customWidth="1"/>
    <col min="11340" max="11577" width="9.140625" style="40"/>
    <col min="11578" max="11578" width="1.42578125" style="40" customWidth="1"/>
    <col min="11579" max="11579" width="59.5703125" style="40" customWidth="1"/>
    <col min="11580" max="11580" width="9.140625" style="40" customWidth="1"/>
    <col min="11581" max="11582" width="3.85546875" style="40" customWidth="1"/>
    <col min="11583" max="11583" width="10.5703125" style="40" customWidth="1"/>
    <col min="11584" max="11584" width="3.85546875" style="40" customWidth="1"/>
    <col min="11585" max="11587" width="14.42578125" style="40" customWidth="1"/>
    <col min="11588" max="11588" width="4.140625" style="40" customWidth="1"/>
    <col min="11589" max="11589" width="15" style="40" customWidth="1"/>
    <col min="11590" max="11591" width="9.140625" style="40" customWidth="1"/>
    <col min="11592" max="11592" width="11.5703125" style="40" customWidth="1"/>
    <col min="11593" max="11593" width="18.140625" style="40" customWidth="1"/>
    <col min="11594" max="11594" width="13.140625" style="40" customWidth="1"/>
    <col min="11595" max="11595" width="12.28515625" style="40" customWidth="1"/>
    <col min="11596" max="11833" width="9.140625" style="40"/>
    <col min="11834" max="11834" width="1.42578125" style="40" customWidth="1"/>
    <col min="11835" max="11835" width="59.5703125" style="40" customWidth="1"/>
    <col min="11836" max="11836" width="9.140625" style="40" customWidth="1"/>
    <col min="11837" max="11838" width="3.85546875" style="40" customWidth="1"/>
    <col min="11839" max="11839" width="10.5703125" style="40" customWidth="1"/>
    <col min="11840" max="11840" width="3.85546875" style="40" customWidth="1"/>
    <col min="11841" max="11843" width="14.42578125" style="40" customWidth="1"/>
    <col min="11844" max="11844" width="4.140625" style="40" customWidth="1"/>
    <col min="11845" max="11845" width="15" style="40" customWidth="1"/>
    <col min="11846" max="11847" width="9.140625" style="40" customWidth="1"/>
    <col min="11848" max="11848" width="11.5703125" style="40" customWidth="1"/>
    <col min="11849" max="11849" width="18.140625" style="40" customWidth="1"/>
    <col min="11850" max="11850" width="13.140625" style="40" customWidth="1"/>
    <col min="11851" max="11851" width="12.28515625" style="40" customWidth="1"/>
    <col min="11852" max="12089" width="9.140625" style="40"/>
    <col min="12090" max="12090" width="1.42578125" style="40" customWidth="1"/>
    <col min="12091" max="12091" width="59.5703125" style="40" customWidth="1"/>
    <col min="12092" max="12092" width="9.140625" style="40" customWidth="1"/>
    <col min="12093" max="12094" width="3.85546875" style="40" customWidth="1"/>
    <col min="12095" max="12095" width="10.5703125" style="40" customWidth="1"/>
    <col min="12096" max="12096" width="3.85546875" style="40" customWidth="1"/>
    <col min="12097" max="12099" width="14.42578125" style="40" customWidth="1"/>
    <col min="12100" max="12100" width="4.140625" style="40" customWidth="1"/>
    <col min="12101" max="12101" width="15" style="40" customWidth="1"/>
    <col min="12102" max="12103" width="9.140625" style="40" customWidth="1"/>
    <col min="12104" max="12104" width="11.5703125" style="40" customWidth="1"/>
    <col min="12105" max="12105" width="18.140625" style="40" customWidth="1"/>
    <col min="12106" max="12106" width="13.140625" style="40" customWidth="1"/>
    <col min="12107" max="12107" width="12.28515625" style="40" customWidth="1"/>
    <col min="12108" max="12345" width="9.140625" style="40"/>
    <col min="12346" max="12346" width="1.42578125" style="40" customWidth="1"/>
    <col min="12347" max="12347" width="59.5703125" style="40" customWidth="1"/>
    <col min="12348" max="12348" width="9.140625" style="40" customWidth="1"/>
    <col min="12349" max="12350" width="3.85546875" style="40" customWidth="1"/>
    <col min="12351" max="12351" width="10.5703125" style="40" customWidth="1"/>
    <col min="12352" max="12352" width="3.85546875" style="40" customWidth="1"/>
    <col min="12353" max="12355" width="14.42578125" style="40" customWidth="1"/>
    <col min="12356" max="12356" width="4.140625" style="40" customWidth="1"/>
    <col min="12357" max="12357" width="15" style="40" customWidth="1"/>
    <col min="12358" max="12359" width="9.140625" style="40" customWidth="1"/>
    <col min="12360" max="12360" width="11.5703125" style="40" customWidth="1"/>
    <col min="12361" max="12361" width="18.140625" style="40" customWidth="1"/>
    <col min="12362" max="12362" width="13.140625" style="40" customWidth="1"/>
    <col min="12363" max="12363" width="12.28515625" style="40" customWidth="1"/>
    <col min="12364" max="12601" width="9.140625" style="40"/>
    <col min="12602" max="12602" width="1.42578125" style="40" customWidth="1"/>
    <col min="12603" max="12603" width="59.5703125" style="40" customWidth="1"/>
    <col min="12604" max="12604" width="9.140625" style="40" customWidth="1"/>
    <col min="12605" max="12606" width="3.85546875" style="40" customWidth="1"/>
    <col min="12607" max="12607" width="10.5703125" style="40" customWidth="1"/>
    <col min="12608" max="12608" width="3.85546875" style="40" customWidth="1"/>
    <col min="12609" max="12611" width="14.42578125" style="40" customWidth="1"/>
    <col min="12612" max="12612" width="4.140625" style="40" customWidth="1"/>
    <col min="12613" max="12613" width="15" style="40" customWidth="1"/>
    <col min="12614" max="12615" width="9.140625" style="40" customWidth="1"/>
    <col min="12616" max="12616" width="11.5703125" style="40" customWidth="1"/>
    <col min="12617" max="12617" width="18.140625" style="40" customWidth="1"/>
    <col min="12618" max="12618" width="13.140625" style="40" customWidth="1"/>
    <col min="12619" max="12619" width="12.28515625" style="40" customWidth="1"/>
    <col min="12620" max="12857" width="9.140625" style="40"/>
    <col min="12858" max="12858" width="1.42578125" style="40" customWidth="1"/>
    <col min="12859" max="12859" width="59.5703125" style="40" customWidth="1"/>
    <col min="12860" max="12860" width="9.140625" style="40" customWidth="1"/>
    <col min="12861" max="12862" width="3.85546875" style="40" customWidth="1"/>
    <col min="12863" max="12863" width="10.5703125" style="40" customWidth="1"/>
    <col min="12864" max="12864" width="3.85546875" style="40" customWidth="1"/>
    <col min="12865" max="12867" width="14.42578125" style="40" customWidth="1"/>
    <col min="12868" max="12868" width="4.140625" style="40" customWidth="1"/>
    <col min="12869" max="12869" width="15" style="40" customWidth="1"/>
    <col min="12870" max="12871" width="9.140625" style="40" customWidth="1"/>
    <col min="12872" max="12872" width="11.5703125" style="40" customWidth="1"/>
    <col min="12873" max="12873" width="18.140625" style="40" customWidth="1"/>
    <col min="12874" max="12874" width="13.140625" style="40" customWidth="1"/>
    <col min="12875" max="12875" width="12.28515625" style="40" customWidth="1"/>
    <col min="12876" max="13113" width="9.140625" style="40"/>
    <col min="13114" max="13114" width="1.42578125" style="40" customWidth="1"/>
    <col min="13115" max="13115" width="59.5703125" style="40" customWidth="1"/>
    <col min="13116" max="13116" width="9.140625" style="40" customWidth="1"/>
    <col min="13117" max="13118" width="3.85546875" style="40" customWidth="1"/>
    <col min="13119" max="13119" width="10.5703125" style="40" customWidth="1"/>
    <col min="13120" max="13120" width="3.85546875" style="40" customWidth="1"/>
    <col min="13121" max="13123" width="14.42578125" style="40" customWidth="1"/>
    <col min="13124" max="13124" width="4.140625" style="40" customWidth="1"/>
    <col min="13125" max="13125" width="15" style="40" customWidth="1"/>
    <col min="13126" max="13127" width="9.140625" style="40" customWidth="1"/>
    <col min="13128" max="13128" width="11.5703125" style="40" customWidth="1"/>
    <col min="13129" max="13129" width="18.140625" style="40" customWidth="1"/>
    <col min="13130" max="13130" width="13.140625" style="40" customWidth="1"/>
    <col min="13131" max="13131" width="12.28515625" style="40" customWidth="1"/>
    <col min="13132" max="13369" width="9.140625" style="40"/>
    <col min="13370" max="13370" width="1.42578125" style="40" customWidth="1"/>
    <col min="13371" max="13371" width="59.5703125" style="40" customWidth="1"/>
    <col min="13372" max="13372" width="9.140625" style="40" customWidth="1"/>
    <col min="13373" max="13374" width="3.85546875" style="40" customWidth="1"/>
    <col min="13375" max="13375" width="10.5703125" style="40" customWidth="1"/>
    <col min="13376" max="13376" width="3.85546875" style="40" customWidth="1"/>
    <col min="13377" max="13379" width="14.42578125" style="40" customWidth="1"/>
    <col min="13380" max="13380" width="4.140625" style="40" customWidth="1"/>
    <col min="13381" max="13381" width="15" style="40" customWidth="1"/>
    <col min="13382" max="13383" width="9.140625" style="40" customWidth="1"/>
    <col min="13384" max="13384" width="11.5703125" style="40" customWidth="1"/>
    <col min="13385" max="13385" width="18.140625" style="40" customWidth="1"/>
    <col min="13386" max="13386" width="13.140625" style="40" customWidth="1"/>
    <col min="13387" max="13387" width="12.28515625" style="40" customWidth="1"/>
    <col min="13388" max="13625" width="9.140625" style="40"/>
    <col min="13626" max="13626" width="1.42578125" style="40" customWidth="1"/>
    <col min="13627" max="13627" width="59.5703125" style="40" customWidth="1"/>
    <col min="13628" max="13628" width="9.140625" style="40" customWidth="1"/>
    <col min="13629" max="13630" width="3.85546875" style="40" customWidth="1"/>
    <col min="13631" max="13631" width="10.5703125" style="40" customWidth="1"/>
    <col min="13632" max="13632" width="3.85546875" style="40" customWidth="1"/>
    <col min="13633" max="13635" width="14.42578125" style="40" customWidth="1"/>
    <col min="13636" max="13636" width="4.140625" style="40" customWidth="1"/>
    <col min="13637" max="13637" width="15" style="40" customWidth="1"/>
    <col min="13638" max="13639" width="9.140625" style="40" customWidth="1"/>
    <col min="13640" max="13640" width="11.5703125" style="40" customWidth="1"/>
    <col min="13641" max="13641" width="18.140625" style="40" customWidth="1"/>
    <col min="13642" max="13642" width="13.140625" style="40" customWidth="1"/>
    <col min="13643" max="13643" width="12.28515625" style="40" customWidth="1"/>
    <col min="13644" max="13881" width="9.140625" style="40"/>
    <col min="13882" max="13882" width="1.42578125" style="40" customWidth="1"/>
    <col min="13883" max="13883" width="59.5703125" style="40" customWidth="1"/>
    <col min="13884" max="13884" width="9.140625" style="40" customWidth="1"/>
    <col min="13885" max="13886" width="3.85546875" style="40" customWidth="1"/>
    <col min="13887" max="13887" width="10.5703125" style="40" customWidth="1"/>
    <col min="13888" max="13888" width="3.85546875" style="40" customWidth="1"/>
    <col min="13889" max="13891" width="14.42578125" style="40" customWidth="1"/>
    <col min="13892" max="13892" width="4.140625" style="40" customWidth="1"/>
    <col min="13893" max="13893" width="15" style="40" customWidth="1"/>
    <col min="13894" max="13895" width="9.140625" style="40" customWidth="1"/>
    <col min="13896" max="13896" width="11.5703125" style="40" customWidth="1"/>
    <col min="13897" max="13897" width="18.140625" style="40" customWidth="1"/>
    <col min="13898" max="13898" width="13.140625" style="40" customWidth="1"/>
    <col min="13899" max="13899" width="12.28515625" style="40" customWidth="1"/>
    <col min="13900" max="14137" width="9.140625" style="40"/>
    <col min="14138" max="14138" width="1.42578125" style="40" customWidth="1"/>
    <col min="14139" max="14139" width="59.5703125" style="40" customWidth="1"/>
    <col min="14140" max="14140" width="9.140625" style="40" customWidth="1"/>
    <col min="14141" max="14142" width="3.85546875" style="40" customWidth="1"/>
    <col min="14143" max="14143" width="10.5703125" style="40" customWidth="1"/>
    <col min="14144" max="14144" width="3.85546875" style="40" customWidth="1"/>
    <col min="14145" max="14147" width="14.42578125" style="40" customWidth="1"/>
    <col min="14148" max="14148" width="4.140625" style="40" customWidth="1"/>
    <col min="14149" max="14149" width="15" style="40" customWidth="1"/>
    <col min="14150" max="14151" width="9.140625" style="40" customWidth="1"/>
    <col min="14152" max="14152" width="11.5703125" style="40" customWidth="1"/>
    <col min="14153" max="14153" width="18.140625" style="40" customWidth="1"/>
    <col min="14154" max="14154" width="13.140625" style="40" customWidth="1"/>
    <col min="14155" max="14155" width="12.28515625" style="40" customWidth="1"/>
    <col min="14156" max="14393" width="9.140625" style="40"/>
    <col min="14394" max="14394" width="1.42578125" style="40" customWidth="1"/>
    <col min="14395" max="14395" width="59.5703125" style="40" customWidth="1"/>
    <col min="14396" max="14396" width="9.140625" style="40" customWidth="1"/>
    <col min="14397" max="14398" width="3.85546875" style="40" customWidth="1"/>
    <col min="14399" max="14399" width="10.5703125" style="40" customWidth="1"/>
    <col min="14400" max="14400" width="3.85546875" style="40" customWidth="1"/>
    <col min="14401" max="14403" width="14.42578125" style="40" customWidth="1"/>
    <col min="14404" max="14404" width="4.140625" style="40" customWidth="1"/>
    <col min="14405" max="14405" width="15" style="40" customWidth="1"/>
    <col min="14406" max="14407" width="9.140625" style="40" customWidth="1"/>
    <col min="14408" max="14408" width="11.5703125" style="40" customWidth="1"/>
    <col min="14409" max="14409" width="18.140625" style="40" customWidth="1"/>
    <col min="14410" max="14410" width="13.140625" style="40" customWidth="1"/>
    <col min="14411" max="14411" width="12.28515625" style="40" customWidth="1"/>
    <col min="14412" max="14649" width="9.140625" style="40"/>
    <col min="14650" max="14650" width="1.42578125" style="40" customWidth="1"/>
    <col min="14651" max="14651" width="59.5703125" style="40" customWidth="1"/>
    <col min="14652" max="14652" width="9.140625" style="40" customWidth="1"/>
    <col min="14653" max="14654" width="3.85546875" style="40" customWidth="1"/>
    <col min="14655" max="14655" width="10.5703125" style="40" customWidth="1"/>
    <col min="14656" max="14656" width="3.85546875" style="40" customWidth="1"/>
    <col min="14657" max="14659" width="14.42578125" style="40" customWidth="1"/>
    <col min="14660" max="14660" width="4.140625" style="40" customWidth="1"/>
    <col min="14661" max="14661" width="15" style="40" customWidth="1"/>
    <col min="14662" max="14663" width="9.140625" style="40" customWidth="1"/>
    <col min="14664" max="14664" width="11.5703125" style="40" customWidth="1"/>
    <col min="14665" max="14665" width="18.140625" style="40" customWidth="1"/>
    <col min="14666" max="14666" width="13.140625" style="40" customWidth="1"/>
    <col min="14667" max="14667" width="12.28515625" style="40" customWidth="1"/>
    <col min="14668" max="14905" width="9.140625" style="40"/>
    <col min="14906" max="14906" width="1.42578125" style="40" customWidth="1"/>
    <col min="14907" max="14907" width="59.5703125" style="40" customWidth="1"/>
    <col min="14908" max="14908" width="9.140625" style="40" customWidth="1"/>
    <col min="14909" max="14910" width="3.85546875" style="40" customWidth="1"/>
    <col min="14911" max="14911" width="10.5703125" style="40" customWidth="1"/>
    <col min="14912" max="14912" width="3.85546875" style="40" customWidth="1"/>
    <col min="14913" max="14915" width="14.42578125" style="40" customWidth="1"/>
    <col min="14916" max="14916" width="4.140625" style="40" customWidth="1"/>
    <col min="14917" max="14917" width="15" style="40" customWidth="1"/>
    <col min="14918" max="14919" width="9.140625" style="40" customWidth="1"/>
    <col min="14920" max="14920" width="11.5703125" style="40" customWidth="1"/>
    <col min="14921" max="14921" width="18.140625" style="40" customWidth="1"/>
    <col min="14922" max="14922" width="13.140625" style="40" customWidth="1"/>
    <col min="14923" max="14923" width="12.28515625" style="40" customWidth="1"/>
    <col min="14924" max="15161" width="9.140625" style="40"/>
    <col min="15162" max="15162" width="1.42578125" style="40" customWidth="1"/>
    <col min="15163" max="15163" width="59.5703125" style="40" customWidth="1"/>
    <col min="15164" max="15164" width="9.140625" style="40" customWidth="1"/>
    <col min="15165" max="15166" width="3.85546875" style="40" customWidth="1"/>
    <col min="15167" max="15167" width="10.5703125" style="40" customWidth="1"/>
    <col min="15168" max="15168" width="3.85546875" style="40" customWidth="1"/>
    <col min="15169" max="15171" width="14.42578125" style="40" customWidth="1"/>
    <col min="15172" max="15172" width="4.140625" style="40" customWidth="1"/>
    <col min="15173" max="15173" width="15" style="40" customWidth="1"/>
    <col min="15174" max="15175" width="9.140625" style="40" customWidth="1"/>
    <col min="15176" max="15176" width="11.5703125" style="40" customWidth="1"/>
    <col min="15177" max="15177" width="18.140625" style="40" customWidth="1"/>
    <col min="15178" max="15178" width="13.140625" style="40" customWidth="1"/>
    <col min="15179" max="15179" width="12.28515625" style="40" customWidth="1"/>
    <col min="15180" max="15417" width="9.140625" style="40"/>
    <col min="15418" max="15418" width="1.42578125" style="40" customWidth="1"/>
    <col min="15419" max="15419" width="59.5703125" style="40" customWidth="1"/>
    <col min="15420" max="15420" width="9.140625" style="40" customWidth="1"/>
    <col min="15421" max="15422" width="3.85546875" style="40" customWidth="1"/>
    <col min="15423" max="15423" width="10.5703125" style="40" customWidth="1"/>
    <col min="15424" max="15424" width="3.85546875" style="40" customWidth="1"/>
    <col min="15425" max="15427" width="14.42578125" style="40" customWidth="1"/>
    <col min="15428" max="15428" width="4.140625" style="40" customWidth="1"/>
    <col min="15429" max="15429" width="15" style="40" customWidth="1"/>
    <col min="15430" max="15431" width="9.140625" style="40" customWidth="1"/>
    <col min="15432" max="15432" width="11.5703125" style="40" customWidth="1"/>
    <col min="15433" max="15433" width="18.140625" style="40" customWidth="1"/>
    <col min="15434" max="15434" width="13.140625" style="40" customWidth="1"/>
    <col min="15435" max="15435" width="12.28515625" style="40" customWidth="1"/>
    <col min="15436" max="15673" width="9.140625" style="40"/>
    <col min="15674" max="15674" width="1.42578125" style="40" customWidth="1"/>
    <col min="15675" max="15675" width="59.5703125" style="40" customWidth="1"/>
    <col min="15676" max="15676" width="9.140625" style="40" customWidth="1"/>
    <col min="15677" max="15678" width="3.85546875" style="40" customWidth="1"/>
    <col min="15679" max="15679" width="10.5703125" style="40" customWidth="1"/>
    <col min="15680" max="15680" width="3.85546875" style="40" customWidth="1"/>
    <col min="15681" max="15683" width="14.42578125" style="40" customWidth="1"/>
    <col min="15684" max="15684" width="4.140625" style="40" customWidth="1"/>
    <col min="15685" max="15685" width="15" style="40" customWidth="1"/>
    <col min="15686" max="15687" width="9.140625" style="40" customWidth="1"/>
    <col min="15688" max="15688" width="11.5703125" style="40" customWidth="1"/>
    <col min="15689" max="15689" width="18.140625" style="40" customWidth="1"/>
    <col min="15690" max="15690" width="13.140625" style="40" customWidth="1"/>
    <col min="15691" max="15691" width="12.28515625" style="40" customWidth="1"/>
    <col min="15692" max="15929" width="9.140625" style="40"/>
    <col min="15930" max="15930" width="1.42578125" style="40" customWidth="1"/>
    <col min="15931" max="15931" width="59.5703125" style="40" customWidth="1"/>
    <col min="15932" max="15932" width="9.140625" style="40" customWidth="1"/>
    <col min="15933" max="15934" width="3.85546875" style="40" customWidth="1"/>
    <col min="15935" max="15935" width="10.5703125" style="40" customWidth="1"/>
    <col min="15936" max="15936" width="3.85546875" style="40" customWidth="1"/>
    <col min="15937" max="15939" width="14.42578125" style="40" customWidth="1"/>
    <col min="15940" max="15940" width="4.140625" style="40" customWidth="1"/>
    <col min="15941" max="15941" width="15" style="40" customWidth="1"/>
    <col min="15942" max="15943" width="9.140625" style="40" customWidth="1"/>
    <col min="15944" max="15944" width="11.5703125" style="40" customWidth="1"/>
    <col min="15945" max="15945" width="18.140625" style="40" customWidth="1"/>
    <col min="15946" max="15946" width="13.140625" style="40" customWidth="1"/>
    <col min="15947" max="15947" width="12.28515625" style="40" customWidth="1"/>
    <col min="15948" max="16384" width="9.140625" style="40"/>
  </cols>
  <sheetData>
    <row r="1" spans="1:10" ht="32.25" customHeight="1" x14ac:dyDescent="0.25">
      <c r="A1" s="158" t="s">
        <v>395</v>
      </c>
      <c r="B1" s="158"/>
      <c r="C1" s="158"/>
      <c r="D1" s="158"/>
      <c r="E1" s="158"/>
      <c r="F1" s="158"/>
      <c r="G1" s="158"/>
      <c r="H1" s="158"/>
      <c r="I1" s="158"/>
      <c r="J1" s="158"/>
    </row>
    <row r="2" spans="1:10" s="48" customFormat="1" ht="19.5" customHeight="1" x14ac:dyDescent="0.25">
      <c r="A2" s="42"/>
      <c r="B2" s="43"/>
      <c r="C2" s="43"/>
      <c r="D2" s="43"/>
      <c r="E2" s="44"/>
      <c r="F2" s="44"/>
      <c r="G2" s="44"/>
      <c r="H2" s="42"/>
      <c r="I2" s="44"/>
      <c r="J2" s="45" t="s">
        <v>113</v>
      </c>
    </row>
    <row r="3" spans="1:10" ht="35.25" customHeight="1" x14ac:dyDescent="0.25">
      <c r="A3" s="49" t="s">
        <v>114</v>
      </c>
      <c r="B3" s="50"/>
      <c r="C3" s="50"/>
      <c r="D3" s="50"/>
      <c r="E3" s="50" t="s">
        <v>115</v>
      </c>
      <c r="F3" s="51" t="s">
        <v>116</v>
      </c>
      <c r="G3" s="51" t="s">
        <v>117</v>
      </c>
      <c r="H3" s="52" t="s">
        <v>118</v>
      </c>
      <c r="I3" s="51" t="s">
        <v>119</v>
      </c>
      <c r="J3" s="50" t="s">
        <v>394</v>
      </c>
    </row>
    <row r="4" spans="1:10" s="61" customFormat="1" ht="32.25" customHeight="1" x14ac:dyDescent="0.25">
      <c r="A4" s="53" t="s">
        <v>250</v>
      </c>
      <c r="B4" s="54"/>
      <c r="C4" s="54"/>
      <c r="D4" s="54"/>
      <c r="E4" s="72">
        <v>857</v>
      </c>
      <c r="F4" s="59"/>
      <c r="G4" s="59"/>
      <c r="H4" s="105" t="s">
        <v>121</v>
      </c>
      <c r="I4" s="59"/>
      <c r="J4" s="60">
        <f t="shared" ref="J4:J5" si="0">J5</f>
        <v>768200</v>
      </c>
    </row>
    <row r="5" spans="1:10" s="61" customFormat="1" ht="19.5" customHeight="1" x14ac:dyDescent="0.25">
      <c r="A5" s="75" t="s">
        <v>122</v>
      </c>
      <c r="B5" s="58"/>
      <c r="C5" s="58"/>
      <c r="D5" s="58"/>
      <c r="E5" s="72">
        <v>857</v>
      </c>
      <c r="F5" s="59" t="s">
        <v>123</v>
      </c>
      <c r="G5" s="59"/>
      <c r="H5" s="106" t="s">
        <v>121</v>
      </c>
      <c r="I5" s="59"/>
      <c r="J5" s="60">
        <f t="shared" si="0"/>
        <v>768200</v>
      </c>
    </row>
    <row r="6" spans="1:10" s="64" customFormat="1" ht="46.5" customHeight="1" x14ac:dyDescent="0.25">
      <c r="A6" s="56" t="s">
        <v>21</v>
      </c>
      <c r="B6" s="62"/>
      <c r="C6" s="62"/>
      <c r="D6" s="62"/>
      <c r="E6" s="18">
        <v>857</v>
      </c>
      <c r="F6" s="63" t="s">
        <v>123</v>
      </c>
      <c r="G6" s="63" t="s">
        <v>212</v>
      </c>
      <c r="H6" s="106" t="s">
        <v>121</v>
      </c>
      <c r="I6" s="63"/>
      <c r="J6" s="10">
        <f t="shared" ref="J6" si="1">J7+J10+J14</f>
        <v>768200</v>
      </c>
    </row>
    <row r="7" spans="1:10" s="64" customFormat="1" ht="33.75" customHeight="1" x14ac:dyDescent="0.25">
      <c r="A7" s="65" t="s">
        <v>131</v>
      </c>
      <c r="B7" s="62"/>
      <c r="C7" s="62"/>
      <c r="D7" s="62"/>
      <c r="E7" s="18">
        <v>857</v>
      </c>
      <c r="F7" s="55" t="s">
        <v>123</v>
      </c>
      <c r="G7" s="55" t="s">
        <v>212</v>
      </c>
      <c r="H7" s="106" t="s">
        <v>249</v>
      </c>
      <c r="I7" s="55"/>
      <c r="J7" s="11">
        <f t="shared" ref="J7:J8" si="2">J8</f>
        <v>4500</v>
      </c>
    </row>
    <row r="8" spans="1:10" s="64" customFormat="1" ht="33.75" customHeight="1" x14ac:dyDescent="0.25">
      <c r="A8" s="65" t="s">
        <v>132</v>
      </c>
      <c r="B8" s="2"/>
      <c r="C8" s="2"/>
      <c r="D8" s="55" t="s">
        <v>123</v>
      </c>
      <c r="E8" s="18">
        <v>857</v>
      </c>
      <c r="F8" s="55" t="s">
        <v>123</v>
      </c>
      <c r="G8" s="55" t="s">
        <v>212</v>
      </c>
      <c r="H8" s="106" t="s">
        <v>249</v>
      </c>
      <c r="I8" s="55" t="s">
        <v>133</v>
      </c>
      <c r="J8" s="11">
        <f t="shared" si="2"/>
        <v>4500</v>
      </c>
    </row>
    <row r="9" spans="1:10" s="64" customFormat="1" ht="33.75" customHeight="1" x14ac:dyDescent="0.25">
      <c r="A9" s="65" t="s">
        <v>134</v>
      </c>
      <c r="B9" s="7"/>
      <c r="C9" s="7"/>
      <c r="D9" s="55" t="s">
        <v>123</v>
      </c>
      <c r="E9" s="18">
        <v>857</v>
      </c>
      <c r="F9" s="55" t="s">
        <v>123</v>
      </c>
      <c r="G9" s="55" t="s">
        <v>212</v>
      </c>
      <c r="H9" s="106" t="s">
        <v>249</v>
      </c>
      <c r="I9" s="55" t="s">
        <v>135</v>
      </c>
      <c r="J9" s="11">
        <f>20500-16000</f>
        <v>4500</v>
      </c>
    </row>
    <row r="10" spans="1:10" ht="49.5" customHeight="1" x14ac:dyDescent="0.25">
      <c r="A10" s="65" t="s">
        <v>251</v>
      </c>
      <c r="B10" s="7"/>
      <c r="C10" s="7"/>
      <c r="D10" s="7"/>
      <c r="E10" s="18">
        <v>857</v>
      </c>
      <c r="F10" s="55" t="s">
        <v>123</v>
      </c>
      <c r="G10" s="55" t="s">
        <v>212</v>
      </c>
      <c r="H10" s="106" t="s">
        <v>252</v>
      </c>
      <c r="I10" s="55"/>
      <c r="J10" s="11">
        <f t="shared" ref="J10:J11" si="3">J11</f>
        <v>745700</v>
      </c>
    </row>
    <row r="11" spans="1:10" ht="75.75" customHeight="1" x14ac:dyDescent="0.25">
      <c r="A11" s="65" t="s">
        <v>126</v>
      </c>
      <c r="B11" s="7"/>
      <c r="C11" s="7"/>
      <c r="D11" s="7"/>
      <c r="E11" s="18">
        <v>857</v>
      </c>
      <c r="F11" s="55" t="s">
        <v>127</v>
      </c>
      <c r="G11" s="55" t="s">
        <v>212</v>
      </c>
      <c r="H11" s="106" t="s">
        <v>252</v>
      </c>
      <c r="I11" s="55" t="s">
        <v>128</v>
      </c>
      <c r="J11" s="11">
        <f t="shared" si="3"/>
        <v>745700</v>
      </c>
    </row>
    <row r="12" spans="1:10" ht="32.25" customHeight="1" x14ac:dyDescent="0.25">
      <c r="A12" s="65" t="s">
        <v>129</v>
      </c>
      <c r="B12" s="2"/>
      <c r="C12" s="2"/>
      <c r="D12" s="2"/>
      <c r="E12" s="18">
        <v>857</v>
      </c>
      <c r="F12" s="55" t="s">
        <v>123</v>
      </c>
      <c r="G12" s="55" t="s">
        <v>212</v>
      </c>
      <c r="H12" s="106" t="s">
        <v>252</v>
      </c>
      <c r="I12" s="55" t="s">
        <v>130</v>
      </c>
      <c r="J12" s="11">
        <v>745700</v>
      </c>
    </row>
    <row r="13" spans="1:10" ht="79.5" customHeight="1" x14ac:dyDescent="0.25">
      <c r="A13" s="65" t="s">
        <v>253</v>
      </c>
      <c r="B13" s="7"/>
      <c r="C13" s="7"/>
      <c r="D13" s="55" t="s">
        <v>123</v>
      </c>
      <c r="E13" s="18">
        <v>857</v>
      </c>
      <c r="F13" s="55" t="s">
        <v>127</v>
      </c>
      <c r="G13" s="55" t="s">
        <v>212</v>
      </c>
      <c r="H13" s="106" t="s">
        <v>254</v>
      </c>
      <c r="I13" s="55"/>
      <c r="J13" s="11">
        <f t="shared" ref="J13:J14" si="4">J14</f>
        <v>18000</v>
      </c>
    </row>
    <row r="14" spans="1:10" ht="33.75" customHeight="1" x14ac:dyDescent="0.25">
      <c r="A14" s="65" t="s">
        <v>132</v>
      </c>
      <c r="B14" s="2"/>
      <c r="C14" s="2"/>
      <c r="D14" s="55" t="s">
        <v>123</v>
      </c>
      <c r="E14" s="18">
        <v>857</v>
      </c>
      <c r="F14" s="55" t="s">
        <v>123</v>
      </c>
      <c r="G14" s="55" t="s">
        <v>212</v>
      </c>
      <c r="H14" s="106" t="s">
        <v>254</v>
      </c>
      <c r="I14" s="55" t="s">
        <v>133</v>
      </c>
      <c r="J14" s="11">
        <f t="shared" si="4"/>
        <v>18000</v>
      </c>
    </row>
    <row r="15" spans="1:10" ht="33.75" customHeight="1" x14ac:dyDescent="0.25">
      <c r="A15" s="65" t="s">
        <v>134</v>
      </c>
      <c r="B15" s="7"/>
      <c r="C15" s="7"/>
      <c r="D15" s="55" t="s">
        <v>123</v>
      </c>
      <c r="E15" s="18">
        <v>857</v>
      </c>
      <c r="F15" s="55" t="s">
        <v>123</v>
      </c>
      <c r="G15" s="55" t="s">
        <v>212</v>
      </c>
      <c r="H15" s="106" t="s">
        <v>254</v>
      </c>
      <c r="I15" s="55" t="s">
        <v>135</v>
      </c>
      <c r="J15" s="11">
        <v>18000</v>
      </c>
    </row>
    <row r="16" spans="1:10" x14ac:dyDescent="0.25">
      <c r="A16" s="40"/>
      <c r="E16" s="40"/>
      <c r="F16" s="40"/>
      <c r="G16" s="40"/>
      <c r="I16" s="40"/>
    </row>
    <row r="17" spans="1:10" s="64" customFormat="1" ht="30" customHeight="1" x14ac:dyDescent="0.25">
      <c r="A17" s="64" t="s">
        <v>259</v>
      </c>
      <c r="H17" s="158" t="s">
        <v>260</v>
      </c>
      <c r="I17" s="158"/>
      <c r="J17" s="158"/>
    </row>
    <row r="18" spans="1:10" x14ac:dyDescent="0.25">
      <c r="A18" s="40"/>
      <c r="E18" s="40"/>
      <c r="F18" s="40"/>
      <c r="G18" s="40"/>
      <c r="I18" s="40"/>
    </row>
    <row r="19" spans="1:10" x14ac:dyDescent="0.25">
      <c r="A19" s="40"/>
      <c r="E19" s="40"/>
      <c r="F19" s="40"/>
      <c r="G19" s="40"/>
      <c r="I19" s="40"/>
    </row>
    <row r="20" spans="1:10" x14ac:dyDescent="0.25">
      <c r="A20" s="40"/>
      <c r="E20" s="40"/>
      <c r="F20" s="40"/>
      <c r="G20" s="40"/>
      <c r="I20" s="40"/>
    </row>
    <row r="21" spans="1:10" x14ac:dyDescent="0.25">
      <c r="A21" s="40"/>
      <c r="E21" s="40"/>
      <c r="F21" s="40"/>
      <c r="G21" s="40"/>
      <c r="I21" s="40"/>
    </row>
    <row r="22" spans="1:10" x14ac:dyDescent="0.25">
      <c r="A22" s="40"/>
      <c r="E22" s="40"/>
      <c r="F22" s="40"/>
      <c r="G22" s="40"/>
      <c r="I22" s="40"/>
    </row>
    <row r="23" spans="1:10" x14ac:dyDescent="0.25">
      <c r="A23" s="40"/>
      <c r="E23" s="40"/>
      <c r="F23" s="40"/>
      <c r="G23" s="40"/>
      <c r="I23" s="40"/>
    </row>
    <row r="24" spans="1:10" x14ac:dyDescent="0.25">
      <c r="A24" s="40"/>
      <c r="E24" s="40"/>
      <c r="F24" s="40"/>
      <c r="G24" s="40"/>
      <c r="I24" s="40"/>
    </row>
    <row r="25" spans="1:10" x14ac:dyDescent="0.25">
      <c r="A25" s="40"/>
      <c r="E25" s="40"/>
      <c r="F25" s="40"/>
      <c r="G25" s="40"/>
      <c r="I25" s="40"/>
    </row>
    <row r="26" spans="1:10" x14ac:dyDescent="0.25">
      <c r="A26" s="40"/>
      <c r="E26" s="40"/>
      <c r="F26" s="40"/>
      <c r="G26" s="40"/>
      <c r="I26" s="40"/>
    </row>
    <row r="27" spans="1:10" x14ac:dyDescent="0.25">
      <c r="A27" s="40"/>
      <c r="E27" s="40"/>
      <c r="F27" s="40"/>
      <c r="G27" s="40"/>
      <c r="I27" s="40"/>
    </row>
    <row r="28" spans="1:10" x14ac:dyDescent="0.25">
      <c r="A28" s="40"/>
      <c r="E28" s="40"/>
      <c r="F28" s="40"/>
      <c r="G28" s="40"/>
      <c r="I28" s="40"/>
    </row>
    <row r="29" spans="1:10" x14ac:dyDescent="0.25">
      <c r="A29" s="40"/>
      <c r="E29" s="40"/>
      <c r="F29" s="40"/>
      <c r="G29" s="40"/>
      <c r="I29" s="40"/>
    </row>
    <row r="30" spans="1:10" x14ac:dyDescent="0.25">
      <c r="A30" s="40"/>
      <c r="E30" s="40"/>
      <c r="F30" s="40"/>
      <c r="G30" s="40"/>
      <c r="I30" s="40"/>
    </row>
    <row r="31" spans="1:10" x14ac:dyDescent="0.25">
      <c r="A31" s="40"/>
      <c r="E31" s="40"/>
      <c r="F31" s="40"/>
      <c r="G31" s="40"/>
      <c r="I31" s="40"/>
    </row>
    <row r="32" spans="1:10" x14ac:dyDescent="0.25">
      <c r="A32" s="40"/>
      <c r="E32" s="40"/>
      <c r="F32" s="40"/>
      <c r="G32" s="40"/>
      <c r="I32" s="40"/>
    </row>
    <row r="33" spans="1:9" x14ac:dyDescent="0.25">
      <c r="A33" s="40"/>
      <c r="E33" s="40"/>
      <c r="F33" s="40"/>
      <c r="G33" s="40"/>
      <c r="I33" s="40"/>
    </row>
    <row r="34" spans="1:9" x14ac:dyDescent="0.25">
      <c r="A34" s="40"/>
      <c r="E34" s="40"/>
      <c r="F34" s="40"/>
      <c r="G34" s="40"/>
      <c r="I34" s="40"/>
    </row>
    <row r="35" spans="1:9" x14ac:dyDescent="0.25">
      <c r="A35" s="40"/>
      <c r="E35" s="40"/>
      <c r="F35" s="40"/>
      <c r="G35" s="40"/>
      <c r="I35" s="40"/>
    </row>
    <row r="36" spans="1:9" x14ac:dyDescent="0.25">
      <c r="A36" s="40"/>
      <c r="E36" s="40"/>
      <c r="F36" s="40"/>
      <c r="G36" s="40"/>
      <c r="I36" s="40"/>
    </row>
    <row r="37" spans="1:9" x14ac:dyDescent="0.25">
      <c r="A37" s="40"/>
      <c r="E37" s="40"/>
      <c r="F37" s="40"/>
      <c r="G37" s="40"/>
      <c r="I37" s="40"/>
    </row>
    <row r="38" spans="1:9" x14ac:dyDescent="0.25">
      <c r="A38" s="40"/>
      <c r="E38" s="40"/>
      <c r="F38" s="40"/>
      <c r="G38" s="40"/>
      <c r="I38" s="40"/>
    </row>
    <row r="39" spans="1:9" x14ac:dyDescent="0.25">
      <c r="A39" s="40"/>
      <c r="E39" s="40"/>
      <c r="F39" s="40"/>
      <c r="G39" s="40"/>
      <c r="I39" s="40"/>
    </row>
    <row r="40" spans="1:9" x14ac:dyDescent="0.25">
      <c r="A40" s="40"/>
      <c r="E40" s="40"/>
      <c r="F40" s="40"/>
      <c r="G40" s="40"/>
      <c r="I40" s="40"/>
    </row>
    <row r="41" spans="1:9" x14ac:dyDescent="0.25">
      <c r="A41" s="40"/>
      <c r="E41" s="40"/>
      <c r="F41" s="40"/>
      <c r="G41" s="40"/>
      <c r="I41" s="40"/>
    </row>
    <row r="42" spans="1:9" x14ac:dyDescent="0.25">
      <c r="A42" s="40"/>
      <c r="E42" s="40"/>
      <c r="F42" s="40"/>
      <c r="G42" s="40"/>
      <c r="I42" s="40"/>
    </row>
    <row r="43" spans="1:9" x14ac:dyDescent="0.25">
      <c r="A43" s="40"/>
      <c r="E43" s="40"/>
      <c r="F43" s="40"/>
      <c r="G43" s="40"/>
      <c r="I43" s="40"/>
    </row>
    <row r="44" spans="1:9" x14ac:dyDescent="0.25">
      <c r="A44" s="40"/>
      <c r="E44" s="40"/>
      <c r="F44" s="40"/>
      <c r="G44" s="40"/>
      <c r="I44" s="40"/>
    </row>
    <row r="45" spans="1:9" x14ac:dyDescent="0.25">
      <c r="A45" s="40"/>
      <c r="E45" s="40"/>
      <c r="F45" s="40"/>
      <c r="G45" s="40"/>
      <c r="I45" s="40"/>
    </row>
    <row r="46" spans="1:9" x14ac:dyDescent="0.25">
      <c r="A46" s="40"/>
      <c r="E46" s="40"/>
      <c r="F46" s="40"/>
      <c r="G46" s="40"/>
      <c r="I46" s="40"/>
    </row>
    <row r="47" spans="1:9" x14ac:dyDescent="0.25">
      <c r="A47" s="40"/>
      <c r="E47" s="40"/>
      <c r="F47" s="40"/>
      <c r="G47" s="40"/>
      <c r="I47" s="40"/>
    </row>
    <row r="48" spans="1:9" x14ac:dyDescent="0.25">
      <c r="A48" s="40"/>
      <c r="E48" s="40"/>
      <c r="F48" s="40"/>
      <c r="G48" s="40"/>
      <c r="I48" s="40"/>
    </row>
    <row r="49" spans="1:9" x14ac:dyDescent="0.25">
      <c r="A49" s="40"/>
      <c r="E49" s="40"/>
      <c r="F49" s="40"/>
      <c r="G49" s="40"/>
      <c r="I49" s="40"/>
    </row>
    <row r="50" spans="1:9" x14ac:dyDescent="0.25">
      <c r="A50" s="40"/>
      <c r="E50" s="40"/>
      <c r="F50" s="40"/>
      <c r="G50" s="40"/>
      <c r="I50" s="40"/>
    </row>
    <row r="51" spans="1:9" x14ac:dyDescent="0.25">
      <c r="A51" s="40"/>
      <c r="E51" s="40"/>
      <c r="F51" s="40"/>
      <c r="G51" s="40"/>
      <c r="I51" s="40"/>
    </row>
    <row r="52" spans="1:9" x14ac:dyDescent="0.25">
      <c r="A52" s="40"/>
      <c r="E52" s="40"/>
      <c r="F52" s="40"/>
      <c r="G52" s="40"/>
      <c r="I52" s="40"/>
    </row>
    <row r="53" spans="1:9" x14ac:dyDescent="0.25">
      <c r="A53" s="40"/>
      <c r="E53" s="40"/>
      <c r="F53" s="40"/>
      <c r="G53" s="40"/>
      <c r="I53" s="40"/>
    </row>
    <row r="54" spans="1:9" x14ac:dyDescent="0.25">
      <c r="A54" s="40"/>
      <c r="E54" s="40"/>
      <c r="F54" s="40"/>
      <c r="G54" s="40"/>
      <c r="I54" s="40"/>
    </row>
    <row r="55" spans="1:9" x14ac:dyDescent="0.25">
      <c r="A55" s="40"/>
      <c r="E55" s="40"/>
      <c r="F55" s="40"/>
      <c r="G55" s="40"/>
      <c r="I55" s="40"/>
    </row>
    <row r="56" spans="1:9" x14ac:dyDescent="0.25">
      <c r="A56" s="40"/>
      <c r="E56" s="40"/>
      <c r="F56" s="40"/>
      <c r="G56" s="40"/>
      <c r="I56" s="40"/>
    </row>
    <row r="57" spans="1:9" x14ac:dyDescent="0.25">
      <c r="A57" s="40"/>
      <c r="E57" s="40"/>
      <c r="F57" s="40"/>
      <c r="G57" s="40"/>
      <c r="I57" s="40"/>
    </row>
    <row r="58" spans="1:9" x14ac:dyDescent="0.25">
      <c r="A58" s="40"/>
      <c r="E58" s="40"/>
      <c r="F58" s="40"/>
      <c r="G58" s="40"/>
      <c r="I58" s="40"/>
    </row>
    <row r="59" spans="1:9" x14ac:dyDescent="0.25">
      <c r="A59" s="40"/>
      <c r="E59" s="40"/>
      <c r="F59" s="40"/>
      <c r="G59" s="40"/>
      <c r="I59" s="40"/>
    </row>
    <row r="60" spans="1:9" x14ac:dyDescent="0.25">
      <c r="A60" s="40"/>
      <c r="E60" s="40"/>
      <c r="F60" s="40"/>
      <c r="G60" s="40"/>
      <c r="I60" s="40"/>
    </row>
    <row r="61" spans="1:9" x14ac:dyDescent="0.25">
      <c r="A61" s="40"/>
      <c r="E61" s="40"/>
      <c r="F61" s="40"/>
      <c r="G61" s="40"/>
      <c r="I61" s="40"/>
    </row>
    <row r="62" spans="1:9" x14ac:dyDescent="0.25">
      <c r="A62" s="40"/>
      <c r="E62" s="40"/>
      <c r="F62" s="40"/>
      <c r="G62" s="40"/>
      <c r="I62" s="40"/>
    </row>
    <row r="63" spans="1:9" x14ac:dyDescent="0.25">
      <c r="A63" s="40"/>
      <c r="E63" s="40"/>
      <c r="F63" s="40"/>
      <c r="G63" s="40"/>
      <c r="I63" s="40"/>
    </row>
    <row r="64" spans="1:9" x14ac:dyDescent="0.25">
      <c r="A64" s="40"/>
      <c r="E64" s="40"/>
      <c r="F64" s="40"/>
      <c r="G64" s="40"/>
      <c r="I64" s="40"/>
    </row>
    <row r="65" spans="1:9" x14ac:dyDescent="0.25">
      <c r="A65" s="40"/>
      <c r="E65" s="40"/>
      <c r="F65" s="40"/>
      <c r="G65" s="40"/>
      <c r="I65" s="40"/>
    </row>
    <row r="66" spans="1:9" x14ac:dyDescent="0.25">
      <c r="A66" s="40"/>
      <c r="E66" s="40"/>
      <c r="F66" s="40"/>
      <c r="G66" s="40"/>
      <c r="I66" s="40"/>
    </row>
    <row r="67" spans="1:9" x14ac:dyDescent="0.25">
      <c r="A67" s="40"/>
      <c r="E67" s="40"/>
      <c r="F67" s="40"/>
      <c r="G67" s="40"/>
      <c r="I67" s="40"/>
    </row>
    <row r="68" spans="1:9" x14ac:dyDescent="0.25">
      <c r="A68" s="40"/>
      <c r="E68" s="40"/>
      <c r="F68" s="40"/>
      <c r="G68" s="40"/>
      <c r="I68" s="40"/>
    </row>
    <row r="69" spans="1:9" x14ac:dyDescent="0.25">
      <c r="A69" s="40"/>
      <c r="E69" s="40"/>
      <c r="F69" s="40"/>
      <c r="G69" s="40"/>
      <c r="I69" s="40"/>
    </row>
    <row r="70" spans="1:9" x14ac:dyDescent="0.25">
      <c r="A70" s="40"/>
      <c r="E70" s="40"/>
      <c r="F70" s="40"/>
      <c r="G70" s="40"/>
      <c r="I70" s="40"/>
    </row>
    <row r="71" spans="1:9" x14ac:dyDescent="0.25">
      <c r="A71" s="40"/>
      <c r="E71" s="40"/>
      <c r="F71" s="40"/>
      <c r="G71" s="40"/>
      <c r="I71" s="40"/>
    </row>
    <row r="72" spans="1:9" x14ac:dyDescent="0.25">
      <c r="A72" s="40"/>
      <c r="E72" s="40"/>
      <c r="F72" s="40"/>
      <c r="G72" s="40"/>
      <c r="I72" s="40"/>
    </row>
    <row r="73" spans="1:9" x14ac:dyDescent="0.25">
      <c r="A73" s="40"/>
      <c r="E73" s="40"/>
      <c r="F73" s="40"/>
      <c r="G73" s="40"/>
      <c r="I73" s="40"/>
    </row>
    <row r="74" spans="1:9" x14ac:dyDescent="0.25">
      <c r="A74" s="40"/>
      <c r="E74" s="40"/>
      <c r="F74" s="40"/>
      <c r="G74" s="40"/>
      <c r="I74" s="40"/>
    </row>
    <row r="75" spans="1:9" x14ac:dyDescent="0.25">
      <c r="A75" s="40"/>
      <c r="E75" s="40"/>
      <c r="F75" s="40"/>
      <c r="G75" s="40"/>
      <c r="I75" s="40"/>
    </row>
    <row r="76" spans="1:9" x14ac:dyDescent="0.25">
      <c r="A76" s="40"/>
      <c r="E76" s="40"/>
      <c r="F76" s="40"/>
      <c r="G76" s="40"/>
      <c r="I76" s="40"/>
    </row>
    <row r="77" spans="1:9" x14ac:dyDescent="0.25">
      <c r="A77" s="40"/>
      <c r="E77" s="40"/>
      <c r="F77" s="40"/>
      <c r="G77" s="40"/>
      <c r="I77" s="40"/>
    </row>
    <row r="78" spans="1:9" x14ac:dyDescent="0.25">
      <c r="A78" s="40"/>
      <c r="E78" s="40"/>
      <c r="F78" s="40"/>
      <c r="G78" s="40"/>
      <c r="I78" s="40"/>
    </row>
    <row r="79" spans="1:9" x14ac:dyDescent="0.25">
      <c r="A79" s="40"/>
      <c r="E79" s="40"/>
      <c r="F79" s="40"/>
      <c r="G79" s="40"/>
      <c r="I79" s="40"/>
    </row>
    <row r="80" spans="1:9" x14ac:dyDescent="0.25">
      <c r="A80" s="40"/>
      <c r="E80" s="40"/>
      <c r="F80" s="40"/>
      <c r="G80" s="40"/>
      <c r="I80" s="40"/>
    </row>
    <row r="81" spans="1:9" x14ac:dyDescent="0.25">
      <c r="A81" s="40"/>
      <c r="E81" s="40"/>
      <c r="F81" s="40"/>
      <c r="G81" s="40"/>
      <c r="I81" s="40"/>
    </row>
    <row r="82" spans="1:9" x14ac:dyDescent="0.25">
      <c r="A82" s="40"/>
      <c r="E82" s="40"/>
      <c r="F82" s="40"/>
      <c r="G82" s="40"/>
      <c r="I82" s="40"/>
    </row>
    <row r="83" spans="1:9" x14ac:dyDescent="0.25">
      <c r="A83" s="40"/>
      <c r="E83" s="40"/>
      <c r="F83" s="40"/>
      <c r="G83" s="40"/>
      <c r="I83" s="40"/>
    </row>
    <row r="84" spans="1:9" x14ac:dyDescent="0.25">
      <c r="A84" s="40"/>
      <c r="E84" s="40"/>
      <c r="F84" s="40"/>
      <c r="G84" s="40"/>
      <c r="I84" s="40"/>
    </row>
    <row r="85" spans="1:9" x14ac:dyDescent="0.25">
      <c r="A85" s="40"/>
      <c r="E85" s="40"/>
      <c r="F85" s="40"/>
      <c r="G85" s="40"/>
      <c r="I85" s="40"/>
    </row>
    <row r="86" spans="1:9" x14ac:dyDescent="0.25">
      <c r="A86" s="40"/>
      <c r="E86" s="40"/>
      <c r="F86" s="40"/>
      <c r="G86" s="40"/>
      <c r="I86" s="40"/>
    </row>
    <row r="87" spans="1:9" x14ac:dyDescent="0.25">
      <c r="A87" s="40"/>
      <c r="E87" s="40"/>
      <c r="F87" s="40"/>
      <c r="G87" s="40"/>
      <c r="I87" s="40"/>
    </row>
    <row r="88" spans="1:9" x14ac:dyDescent="0.25">
      <c r="A88" s="40"/>
      <c r="E88" s="40"/>
      <c r="F88" s="40"/>
      <c r="G88" s="40"/>
      <c r="I88" s="40"/>
    </row>
    <row r="89" spans="1:9" x14ac:dyDescent="0.25">
      <c r="A89" s="40"/>
      <c r="E89" s="40"/>
      <c r="F89" s="40"/>
      <c r="G89" s="40"/>
      <c r="I89" s="40"/>
    </row>
    <row r="90" spans="1:9" x14ac:dyDescent="0.25">
      <c r="A90" s="40"/>
      <c r="E90" s="40"/>
      <c r="F90" s="40"/>
      <c r="G90" s="40"/>
      <c r="I90" s="40"/>
    </row>
    <row r="91" spans="1:9" x14ac:dyDescent="0.25">
      <c r="A91" s="40"/>
      <c r="E91" s="40"/>
      <c r="F91" s="40"/>
      <c r="G91" s="40"/>
      <c r="I91" s="40"/>
    </row>
    <row r="92" spans="1:9" x14ac:dyDescent="0.25">
      <c r="A92" s="40"/>
      <c r="E92" s="40"/>
      <c r="F92" s="40"/>
      <c r="G92" s="40"/>
      <c r="I92" s="40"/>
    </row>
    <row r="93" spans="1:9" x14ac:dyDescent="0.25">
      <c r="A93" s="40"/>
      <c r="E93" s="40"/>
      <c r="F93" s="40"/>
      <c r="G93" s="40"/>
      <c r="I93" s="40"/>
    </row>
    <row r="94" spans="1:9" x14ac:dyDescent="0.25">
      <c r="A94" s="40"/>
      <c r="E94" s="40"/>
      <c r="F94" s="40"/>
      <c r="G94" s="40"/>
      <c r="I94" s="40"/>
    </row>
    <row r="95" spans="1:9" x14ac:dyDescent="0.25">
      <c r="A95" s="40"/>
      <c r="E95" s="40"/>
      <c r="F95" s="40"/>
      <c r="G95" s="40"/>
      <c r="I95" s="40"/>
    </row>
    <row r="96" spans="1:9" x14ac:dyDescent="0.25">
      <c r="A96" s="40"/>
      <c r="E96" s="40"/>
      <c r="F96" s="40"/>
      <c r="G96" s="40"/>
      <c r="I96" s="40"/>
    </row>
    <row r="97" spans="1:9" x14ac:dyDescent="0.25">
      <c r="A97" s="40"/>
      <c r="E97" s="40"/>
      <c r="F97" s="40"/>
      <c r="G97" s="40"/>
      <c r="I97" s="40"/>
    </row>
    <row r="98" spans="1:9" x14ac:dyDescent="0.25">
      <c r="A98" s="40"/>
      <c r="E98" s="40"/>
      <c r="F98" s="40"/>
      <c r="G98" s="40"/>
      <c r="I98" s="40"/>
    </row>
    <row r="99" spans="1:9" x14ac:dyDescent="0.25">
      <c r="A99" s="40"/>
      <c r="E99" s="40"/>
      <c r="F99" s="40"/>
      <c r="G99" s="40"/>
      <c r="I99" s="40"/>
    </row>
    <row r="100" spans="1:9" x14ac:dyDescent="0.25">
      <c r="A100" s="40"/>
      <c r="E100" s="40"/>
      <c r="F100" s="40"/>
      <c r="G100" s="40"/>
      <c r="I100" s="40"/>
    </row>
    <row r="101" spans="1:9" x14ac:dyDescent="0.25">
      <c r="A101" s="40"/>
      <c r="E101" s="40"/>
      <c r="F101" s="40"/>
      <c r="G101" s="40"/>
      <c r="I101" s="40"/>
    </row>
    <row r="102" spans="1:9" x14ac:dyDescent="0.25">
      <c r="A102" s="40"/>
      <c r="E102" s="40"/>
      <c r="F102" s="40"/>
      <c r="G102" s="40"/>
      <c r="I102" s="40"/>
    </row>
    <row r="103" spans="1:9" x14ac:dyDescent="0.25">
      <c r="A103" s="40"/>
      <c r="E103" s="40"/>
      <c r="F103" s="40"/>
      <c r="G103" s="40"/>
      <c r="I103" s="40"/>
    </row>
    <row r="104" spans="1:9" x14ac:dyDescent="0.25">
      <c r="A104" s="40"/>
      <c r="E104" s="40"/>
      <c r="F104" s="40"/>
      <c r="G104" s="40"/>
      <c r="I104" s="40"/>
    </row>
    <row r="105" spans="1:9" x14ac:dyDescent="0.25">
      <c r="A105" s="40"/>
      <c r="E105" s="40"/>
      <c r="F105" s="40"/>
      <c r="G105" s="40"/>
      <c r="I105" s="40"/>
    </row>
    <row r="106" spans="1:9" x14ac:dyDescent="0.25">
      <c r="A106" s="40"/>
      <c r="E106" s="40"/>
      <c r="F106" s="40"/>
      <c r="G106" s="40"/>
      <c r="I106" s="40"/>
    </row>
    <row r="107" spans="1:9" x14ac:dyDescent="0.25">
      <c r="A107" s="40"/>
      <c r="E107" s="40"/>
      <c r="F107" s="40"/>
      <c r="G107" s="40"/>
      <c r="I107" s="40"/>
    </row>
    <row r="108" spans="1:9" x14ac:dyDescent="0.25">
      <c r="A108" s="40"/>
      <c r="E108" s="40"/>
      <c r="F108" s="40"/>
      <c r="G108" s="40"/>
      <c r="I108" s="40"/>
    </row>
    <row r="109" spans="1:9" x14ac:dyDescent="0.25">
      <c r="A109" s="40"/>
      <c r="E109" s="40"/>
      <c r="F109" s="40"/>
      <c r="G109" s="40"/>
      <c r="I109" s="40"/>
    </row>
    <row r="110" spans="1:9" x14ac:dyDescent="0.25">
      <c r="A110" s="40"/>
      <c r="E110" s="40"/>
      <c r="F110" s="40"/>
      <c r="G110" s="40"/>
      <c r="I110" s="40"/>
    </row>
    <row r="111" spans="1:9" x14ac:dyDescent="0.25">
      <c r="A111" s="40"/>
      <c r="E111" s="40"/>
      <c r="F111" s="40"/>
      <c r="G111" s="40"/>
      <c r="I111" s="40"/>
    </row>
    <row r="112" spans="1:9" x14ac:dyDescent="0.25">
      <c r="A112" s="40"/>
      <c r="E112" s="40"/>
      <c r="F112" s="40"/>
      <c r="G112" s="40"/>
      <c r="I112" s="40"/>
    </row>
    <row r="113" spans="1:9" x14ac:dyDescent="0.25">
      <c r="A113" s="40"/>
      <c r="E113" s="40"/>
      <c r="F113" s="40"/>
      <c r="G113" s="40"/>
      <c r="I113" s="40"/>
    </row>
    <row r="114" spans="1:9" x14ac:dyDescent="0.25">
      <c r="A114" s="40"/>
      <c r="E114" s="40"/>
      <c r="F114" s="40"/>
      <c r="G114" s="40"/>
      <c r="I114" s="40"/>
    </row>
    <row r="115" spans="1:9" x14ac:dyDescent="0.25">
      <c r="A115" s="40"/>
      <c r="E115" s="40"/>
      <c r="F115" s="40"/>
      <c r="G115" s="40"/>
      <c r="I115" s="40"/>
    </row>
    <row r="116" spans="1:9" x14ac:dyDescent="0.25">
      <c r="A116" s="40"/>
      <c r="E116" s="40"/>
      <c r="F116" s="40"/>
      <c r="G116" s="40"/>
      <c r="I116" s="40"/>
    </row>
    <row r="117" spans="1:9" x14ac:dyDescent="0.25">
      <c r="A117" s="40"/>
      <c r="E117" s="40"/>
      <c r="F117" s="40"/>
      <c r="G117" s="40"/>
      <c r="I117" s="40"/>
    </row>
    <row r="118" spans="1:9" x14ac:dyDescent="0.25">
      <c r="A118" s="40"/>
      <c r="E118" s="40"/>
      <c r="F118" s="40"/>
      <c r="G118" s="40"/>
      <c r="I118" s="40"/>
    </row>
    <row r="119" spans="1:9" x14ac:dyDescent="0.25">
      <c r="A119" s="40"/>
      <c r="E119" s="40"/>
      <c r="F119" s="40"/>
      <c r="G119" s="40"/>
      <c r="I119" s="40"/>
    </row>
    <row r="120" spans="1:9" x14ac:dyDescent="0.25">
      <c r="A120" s="40"/>
      <c r="E120" s="40"/>
      <c r="F120" s="40"/>
      <c r="G120" s="40"/>
      <c r="I120" s="40"/>
    </row>
    <row r="121" spans="1:9" x14ac:dyDescent="0.25">
      <c r="A121" s="40"/>
      <c r="E121" s="40"/>
      <c r="F121" s="40"/>
      <c r="G121" s="40"/>
      <c r="I121" s="40"/>
    </row>
    <row r="122" spans="1:9" x14ac:dyDescent="0.25">
      <c r="A122" s="40"/>
      <c r="E122" s="40"/>
      <c r="F122" s="40"/>
      <c r="G122" s="40"/>
      <c r="I122" s="40"/>
    </row>
    <row r="123" spans="1:9" x14ac:dyDescent="0.25">
      <c r="A123" s="40"/>
      <c r="E123" s="40"/>
      <c r="F123" s="40"/>
      <c r="G123" s="40"/>
      <c r="I123" s="40"/>
    </row>
    <row r="124" spans="1:9" x14ac:dyDescent="0.25">
      <c r="A124" s="40"/>
      <c r="E124" s="40"/>
      <c r="F124" s="40"/>
      <c r="G124" s="40"/>
      <c r="I124" s="40"/>
    </row>
    <row r="125" spans="1:9" x14ac:dyDescent="0.25">
      <c r="A125" s="40"/>
      <c r="E125" s="40"/>
      <c r="F125" s="40"/>
      <c r="G125" s="40"/>
      <c r="I125" s="40"/>
    </row>
    <row r="126" spans="1:9" x14ac:dyDescent="0.25">
      <c r="A126" s="40"/>
      <c r="E126" s="40"/>
      <c r="F126" s="40"/>
      <c r="G126" s="40"/>
      <c r="I126" s="40"/>
    </row>
    <row r="127" spans="1:9" x14ac:dyDescent="0.25">
      <c r="A127" s="40"/>
      <c r="E127" s="40"/>
      <c r="F127" s="40"/>
      <c r="G127" s="40"/>
      <c r="I127" s="40"/>
    </row>
    <row r="128" spans="1:9" x14ac:dyDescent="0.25">
      <c r="A128" s="40"/>
      <c r="E128" s="40"/>
      <c r="F128" s="40"/>
      <c r="G128" s="40"/>
      <c r="I128" s="40"/>
    </row>
    <row r="129" spans="1:9" x14ac:dyDescent="0.25">
      <c r="A129" s="40"/>
      <c r="E129" s="40"/>
      <c r="F129" s="40"/>
      <c r="G129" s="40"/>
      <c r="I129" s="40"/>
    </row>
    <row r="130" spans="1:9" x14ac:dyDescent="0.25">
      <c r="A130" s="40"/>
      <c r="E130" s="40"/>
      <c r="F130" s="40"/>
      <c r="G130" s="40"/>
      <c r="I130" s="40"/>
    </row>
    <row r="131" spans="1:9" x14ac:dyDescent="0.25">
      <c r="A131" s="40"/>
      <c r="E131" s="40"/>
      <c r="F131" s="40"/>
      <c r="G131" s="40"/>
      <c r="I131" s="40"/>
    </row>
    <row r="132" spans="1:9" x14ac:dyDescent="0.25">
      <c r="A132" s="40"/>
      <c r="E132" s="40"/>
      <c r="F132" s="40"/>
      <c r="G132" s="40"/>
      <c r="I132" s="40"/>
    </row>
    <row r="133" spans="1:9" x14ac:dyDescent="0.25">
      <c r="A133" s="40"/>
      <c r="E133" s="40"/>
      <c r="F133" s="40"/>
      <c r="G133" s="40"/>
      <c r="I133" s="40"/>
    </row>
    <row r="134" spans="1:9" x14ac:dyDescent="0.25">
      <c r="A134" s="40"/>
      <c r="E134" s="40"/>
      <c r="F134" s="40"/>
      <c r="G134" s="40"/>
      <c r="I134" s="40"/>
    </row>
    <row r="135" spans="1:9" x14ac:dyDescent="0.25">
      <c r="A135" s="40"/>
      <c r="E135" s="40"/>
      <c r="F135" s="40"/>
      <c r="G135" s="40"/>
      <c r="I135" s="40"/>
    </row>
    <row r="136" spans="1:9" x14ac:dyDescent="0.25">
      <c r="A136" s="40"/>
      <c r="E136" s="40"/>
      <c r="F136" s="40"/>
      <c r="G136" s="40"/>
      <c r="I136" s="40"/>
    </row>
    <row r="137" spans="1:9" x14ac:dyDescent="0.25">
      <c r="A137" s="40"/>
      <c r="E137" s="40"/>
      <c r="F137" s="40"/>
      <c r="G137" s="40"/>
      <c r="I137" s="40"/>
    </row>
    <row r="138" spans="1:9" x14ac:dyDescent="0.25">
      <c r="A138" s="40"/>
      <c r="E138" s="40"/>
      <c r="F138" s="40"/>
      <c r="G138" s="40"/>
      <c r="I138" s="40"/>
    </row>
    <row r="139" spans="1:9" x14ac:dyDescent="0.25">
      <c r="A139" s="40"/>
      <c r="E139" s="40"/>
      <c r="F139" s="40"/>
      <c r="G139" s="40"/>
      <c r="I139" s="40"/>
    </row>
    <row r="140" spans="1:9" x14ac:dyDescent="0.25">
      <c r="A140" s="40"/>
      <c r="E140" s="40"/>
      <c r="F140" s="40"/>
      <c r="G140" s="40"/>
      <c r="I140" s="40"/>
    </row>
    <row r="141" spans="1:9" x14ac:dyDescent="0.25">
      <c r="A141" s="40"/>
      <c r="E141" s="40"/>
      <c r="F141" s="40"/>
      <c r="G141" s="40"/>
      <c r="I141" s="40"/>
    </row>
    <row r="142" spans="1:9" x14ac:dyDescent="0.25">
      <c r="A142" s="40"/>
      <c r="E142" s="40"/>
      <c r="F142" s="40"/>
      <c r="G142" s="40"/>
      <c r="I142" s="40"/>
    </row>
    <row r="143" spans="1:9" x14ac:dyDescent="0.25">
      <c r="A143" s="40"/>
      <c r="E143" s="40"/>
      <c r="F143" s="40"/>
      <c r="G143" s="40"/>
      <c r="I143" s="40"/>
    </row>
    <row r="144" spans="1:9" x14ac:dyDescent="0.25">
      <c r="A144" s="40"/>
      <c r="E144" s="40"/>
      <c r="F144" s="40"/>
      <c r="G144" s="40"/>
      <c r="I144" s="40"/>
    </row>
    <row r="145" spans="1:9" x14ac:dyDescent="0.25">
      <c r="A145" s="40"/>
      <c r="E145" s="40"/>
      <c r="F145" s="40"/>
      <c r="G145" s="40"/>
      <c r="I145" s="40"/>
    </row>
    <row r="146" spans="1:9" x14ac:dyDescent="0.25">
      <c r="A146" s="40"/>
      <c r="E146" s="40"/>
      <c r="F146" s="40"/>
      <c r="G146" s="40"/>
      <c r="I146" s="40"/>
    </row>
    <row r="147" spans="1:9" x14ac:dyDescent="0.25">
      <c r="A147" s="40"/>
      <c r="E147" s="40"/>
      <c r="F147" s="40"/>
      <c r="G147" s="40"/>
      <c r="I147" s="40"/>
    </row>
    <row r="148" spans="1:9" x14ac:dyDescent="0.25">
      <c r="A148" s="40"/>
      <c r="E148" s="40"/>
      <c r="F148" s="40"/>
      <c r="G148" s="40"/>
      <c r="I148" s="40"/>
    </row>
    <row r="149" spans="1:9" x14ac:dyDescent="0.25">
      <c r="A149" s="40"/>
      <c r="E149" s="40"/>
      <c r="F149" s="40"/>
      <c r="G149" s="40"/>
      <c r="I149" s="40"/>
    </row>
    <row r="150" spans="1:9" x14ac:dyDescent="0.25">
      <c r="A150" s="40"/>
      <c r="E150" s="40"/>
      <c r="F150" s="40"/>
      <c r="G150" s="40"/>
      <c r="I150" s="40"/>
    </row>
    <row r="151" spans="1:9" x14ac:dyDescent="0.25">
      <c r="A151" s="40"/>
      <c r="E151" s="40"/>
      <c r="F151" s="40"/>
      <c r="G151" s="40"/>
      <c r="I151" s="40"/>
    </row>
    <row r="152" spans="1:9" x14ac:dyDescent="0.25">
      <c r="A152" s="40"/>
      <c r="E152" s="40"/>
      <c r="F152" s="40"/>
      <c r="G152" s="40"/>
      <c r="I152" s="40"/>
    </row>
    <row r="153" spans="1:9" x14ac:dyDescent="0.25">
      <c r="A153" s="40"/>
      <c r="E153" s="40"/>
      <c r="F153" s="40"/>
      <c r="G153" s="40"/>
      <c r="I153" s="40"/>
    </row>
    <row r="154" spans="1:9" x14ac:dyDescent="0.25">
      <c r="A154" s="40"/>
      <c r="E154" s="40"/>
      <c r="F154" s="40"/>
      <c r="G154" s="40"/>
      <c r="I154" s="40"/>
    </row>
    <row r="155" spans="1:9" x14ac:dyDescent="0.25">
      <c r="A155" s="40"/>
      <c r="E155" s="40"/>
      <c r="F155" s="40"/>
      <c r="G155" s="40"/>
      <c r="I155" s="40"/>
    </row>
    <row r="156" spans="1:9" x14ac:dyDescent="0.25">
      <c r="A156" s="40"/>
      <c r="E156" s="40"/>
      <c r="F156" s="40"/>
      <c r="G156" s="40"/>
      <c r="I156" s="40"/>
    </row>
    <row r="157" spans="1:9" x14ac:dyDescent="0.25">
      <c r="A157" s="40"/>
      <c r="E157" s="40"/>
      <c r="F157" s="40"/>
      <c r="G157" s="40"/>
      <c r="I157" s="40"/>
    </row>
    <row r="158" spans="1:9" x14ac:dyDescent="0.25">
      <c r="A158" s="40"/>
      <c r="E158" s="40"/>
      <c r="F158" s="40"/>
      <c r="G158" s="40"/>
      <c r="I158" s="40"/>
    </row>
    <row r="159" spans="1:9" x14ac:dyDescent="0.25">
      <c r="A159" s="40"/>
      <c r="E159" s="40"/>
      <c r="F159" s="40"/>
      <c r="G159" s="40"/>
      <c r="I159" s="40"/>
    </row>
    <row r="160" spans="1:9" x14ac:dyDescent="0.25">
      <c r="A160" s="40"/>
      <c r="E160" s="40"/>
      <c r="F160" s="40"/>
      <c r="G160" s="40"/>
      <c r="I160" s="40"/>
    </row>
    <row r="161" spans="1:9" x14ac:dyDescent="0.25">
      <c r="A161" s="40"/>
      <c r="E161" s="40"/>
      <c r="F161" s="40"/>
      <c r="G161" s="40"/>
      <c r="I161" s="40"/>
    </row>
    <row r="162" spans="1:9" x14ac:dyDescent="0.25">
      <c r="A162" s="40"/>
      <c r="E162" s="40"/>
      <c r="F162" s="40"/>
      <c r="G162" s="40"/>
      <c r="I162" s="40"/>
    </row>
    <row r="163" spans="1:9" x14ac:dyDescent="0.25">
      <c r="A163" s="40"/>
      <c r="E163" s="40"/>
      <c r="F163" s="40"/>
      <c r="G163" s="40"/>
      <c r="I163" s="40"/>
    </row>
    <row r="164" spans="1:9" x14ac:dyDescent="0.25">
      <c r="A164" s="40"/>
      <c r="E164" s="40"/>
      <c r="F164" s="40"/>
      <c r="G164" s="40"/>
      <c r="I164" s="40"/>
    </row>
    <row r="165" spans="1:9" x14ac:dyDescent="0.25">
      <c r="A165" s="40"/>
      <c r="E165" s="40"/>
      <c r="F165" s="40"/>
      <c r="G165" s="40"/>
      <c r="I165" s="40"/>
    </row>
    <row r="166" spans="1:9" x14ac:dyDescent="0.25">
      <c r="A166" s="40"/>
      <c r="E166" s="40"/>
      <c r="F166" s="40"/>
      <c r="G166" s="40"/>
      <c r="I166" s="40"/>
    </row>
    <row r="167" spans="1:9" x14ac:dyDescent="0.25">
      <c r="A167" s="40"/>
      <c r="E167" s="40"/>
      <c r="F167" s="40"/>
      <c r="G167" s="40"/>
      <c r="I167" s="40"/>
    </row>
    <row r="168" spans="1:9" x14ac:dyDescent="0.25">
      <c r="A168" s="40"/>
      <c r="E168" s="40"/>
      <c r="F168" s="40"/>
      <c r="G168" s="40"/>
      <c r="I168" s="40"/>
    </row>
    <row r="169" spans="1:9" x14ac:dyDescent="0.25">
      <c r="A169" s="40"/>
      <c r="E169" s="40"/>
      <c r="F169" s="40"/>
      <c r="G169" s="40"/>
      <c r="I169" s="40"/>
    </row>
    <row r="170" spans="1:9" x14ac:dyDescent="0.25">
      <c r="A170" s="40"/>
      <c r="E170" s="40"/>
      <c r="F170" s="40"/>
      <c r="G170" s="40"/>
      <c r="I170" s="40"/>
    </row>
    <row r="171" spans="1:9" x14ac:dyDescent="0.25">
      <c r="A171" s="40"/>
      <c r="E171" s="40"/>
      <c r="F171" s="40"/>
      <c r="G171" s="40"/>
      <c r="I171" s="40"/>
    </row>
    <row r="172" spans="1:9" x14ac:dyDescent="0.25">
      <c r="A172" s="40"/>
      <c r="E172" s="40"/>
      <c r="F172" s="40"/>
      <c r="G172" s="40"/>
      <c r="I172" s="40"/>
    </row>
    <row r="173" spans="1:9" x14ac:dyDescent="0.25">
      <c r="A173" s="40"/>
      <c r="E173" s="40"/>
      <c r="F173" s="40"/>
      <c r="G173" s="40"/>
      <c r="I173" s="40"/>
    </row>
    <row r="174" spans="1:9" x14ac:dyDescent="0.25">
      <c r="A174" s="40"/>
      <c r="E174" s="40"/>
      <c r="F174" s="40"/>
      <c r="G174" s="40"/>
      <c r="I174" s="40"/>
    </row>
    <row r="175" spans="1:9" x14ac:dyDescent="0.25">
      <c r="A175" s="40"/>
      <c r="E175" s="40"/>
      <c r="F175" s="40"/>
      <c r="G175" s="40"/>
      <c r="I175" s="40"/>
    </row>
    <row r="176" spans="1:9" x14ac:dyDescent="0.25">
      <c r="A176" s="40"/>
      <c r="E176" s="40"/>
      <c r="F176" s="40"/>
      <c r="G176" s="40"/>
      <c r="I176" s="40"/>
    </row>
    <row r="177" spans="1:9" x14ac:dyDescent="0.25">
      <c r="A177" s="40"/>
      <c r="E177" s="40"/>
      <c r="F177" s="40"/>
      <c r="G177" s="40"/>
      <c r="I177" s="40"/>
    </row>
    <row r="178" spans="1:9" x14ac:dyDescent="0.25">
      <c r="A178" s="40"/>
      <c r="E178" s="40"/>
      <c r="F178" s="40"/>
      <c r="G178" s="40"/>
      <c r="I178" s="40"/>
    </row>
    <row r="179" spans="1:9" x14ac:dyDescent="0.25">
      <c r="A179" s="40"/>
      <c r="E179" s="40"/>
      <c r="F179" s="40"/>
      <c r="G179" s="40"/>
      <c r="I179" s="40"/>
    </row>
    <row r="180" spans="1:9" x14ac:dyDescent="0.25">
      <c r="A180" s="40"/>
      <c r="E180" s="40"/>
      <c r="F180" s="40"/>
      <c r="G180" s="40"/>
      <c r="I180" s="40"/>
    </row>
    <row r="181" spans="1:9" x14ac:dyDescent="0.25">
      <c r="A181" s="40"/>
      <c r="E181" s="40"/>
      <c r="F181" s="40"/>
      <c r="G181" s="40"/>
      <c r="I181" s="40"/>
    </row>
    <row r="182" spans="1:9" x14ac:dyDescent="0.25">
      <c r="A182" s="40"/>
      <c r="E182" s="40"/>
      <c r="F182" s="40"/>
      <c r="G182" s="40"/>
      <c r="I182" s="40"/>
    </row>
    <row r="183" spans="1:9" x14ac:dyDescent="0.25">
      <c r="A183" s="40"/>
      <c r="E183" s="40"/>
      <c r="F183" s="40"/>
      <c r="G183" s="40"/>
      <c r="I183" s="40"/>
    </row>
    <row r="184" spans="1:9" x14ac:dyDescent="0.25">
      <c r="A184" s="40"/>
      <c r="E184" s="40"/>
      <c r="F184" s="40"/>
      <c r="G184" s="40"/>
      <c r="I184" s="40"/>
    </row>
    <row r="185" spans="1:9" x14ac:dyDescent="0.25">
      <c r="A185" s="40"/>
      <c r="E185" s="40"/>
      <c r="F185" s="40"/>
      <c r="G185" s="40"/>
      <c r="I185" s="40"/>
    </row>
    <row r="186" spans="1:9" x14ac:dyDescent="0.25">
      <c r="A186" s="40"/>
      <c r="E186" s="40"/>
      <c r="F186" s="40"/>
      <c r="G186" s="40"/>
      <c r="I186" s="40"/>
    </row>
    <row r="187" spans="1:9" x14ac:dyDescent="0.25">
      <c r="A187" s="40"/>
      <c r="E187" s="40"/>
      <c r="F187" s="40"/>
      <c r="G187" s="40"/>
      <c r="I187" s="40"/>
    </row>
    <row r="188" spans="1:9" x14ac:dyDescent="0.25">
      <c r="A188" s="40"/>
      <c r="E188" s="40"/>
      <c r="F188" s="40"/>
      <c r="G188" s="40"/>
      <c r="I188" s="40"/>
    </row>
    <row r="189" spans="1:9" x14ac:dyDescent="0.25">
      <c r="A189" s="40"/>
      <c r="E189" s="40"/>
      <c r="F189" s="40"/>
      <c r="G189" s="40"/>
      <c r="I189" s="40"/>
    </row>
    <row r="190" spans="1:9" x14ac:dyDescent="0.25">
      <c r="A190" s="40"/>
      <c r="E190" s="40"/>
      <c r="F190" s="40"/>
      <c r="G190" s="40"/>
      <c r="I190" s="40"/>
    </row>
    <row r="191" spans="1:9" x14ac:dyDescent="0.25">
      <c r="A191" s="40"/>
      <c r="E191" s="40"/>
      <c r="F191" s="40"/>
      <c r="G191" s="40"/>
      <c r="I191" s="40"/>
    </row>
    <row r="192" spans="1:9" x14ac:dyDescent="0.25">
      <c r="A192" s="40"/>
      <c r="E192" s="40"/>
      <c r="F192" s="40"/>
      <c r="G192" s="40"/>
      <c r="I192" s="40"/>
    </row>
    <row r="193" spans="1:9" x14ac:dyDescent="0.25">
      <c r="A193" s="40"/>
      <c r="E193" s="40"/>
      <c r="F193" s="40"/>
      <c r="G193" s="40"/>
      <c r="I193" s="40"/>
    </row>
    <row r="194" spans="1:9" x14ac:dyDescent="0.25">
      <c r="A194" s="40"/>
      <c r="E194" s="40"/>
      <c r="F194" s="40"/>
      <c r="G194" s="40"/>
      <c r="I194" s="40"/>
    </row>
    <row r="195" spans="1:9" x14ac:dyDescent="0.25">
      <c r="A195" s="40"/>
      <c r="E195" s="40"/>
      <c r="F195" s="40"/>
      <c r="G195" s="40"/>
      <c r="I195" s="40"/>
    </row>
    <row r="196" spans="1:9" x14ac:dyDescent="0.25">
      <c r="A196" s="40"/>
      <c r="E196" s="40"/>
      <c r="F196" s="40"/>
      <c r="G196" s="40"/>
      <c r="I196" s="40"/>
    </row>
    <row r="197" spans="1:9" x14ac:dyDescent="0.25">
      <c r="A197" s="40"/>
      <c r="E197" s="40"/>
      <c r="F197" s="40"/>
      <c r="G197" s="40"/>
      <c r="I197" s="40"/>
    </row>
    <row r="198" spans="1:9" x14ac:dyDescent="0.25">
      <c r="A198" s="40"/>
      <c r="E198" s="40"/>
      <c r="F198" s="40"/>
      <c r="G198" s="40"/>
      <c r="I198" s="40"/>
    </row>
    <row r="199" spans="1:9" x14ac:dyDescent="0.25">
      <c r="A199" s="40"/>
      <c r="E199" s="40"/>
      <c r="F199" s="40"/>
      <c r="G199" s="40"/>
      <c r="I199" s="40"/>
    </row>
    <row r="200" spans="1:9" x14ac:dyDescent="0.25">
      <c r="A200" s="40"/>
      <c r="E200" s="40"/>
      <c r="F200" s="40"/>
      <c r="G200" s="40"/>
      <c r="I200" s="40"/>
    </row>
    <row r="201" spans="1:9" x14ac:dyDescent="0.25">
      <c r="A201" s="40"/>
      <c r="E201" s="40"/>
      <c r="F201" s="40"/>
      <c r="G201" s="40"/>
      <c r="I201" s="40"/>
    </row>
    <row r="202" spans="1:9" x14ac:dyDescent="0.25">
      <c r="A202" s="40"/>
      <c r="E202" s="40"/>
      <c r="F202" s="40"/>
      <c r="G202" s="40"/>
      <c r="I202" s="40"/>
    </row>
    <row r="203" spans="1:9" x14ac:dyDescent="0.25">
      <c r="A203" s="40"/>
      <c r="E203" s="40"/>
      <c r="F203" s="40"/>
      <c r="G203" s="40"/>
      <c r="I203" s="40"/>
    </row>
    <row r="204" spans="1:9" x14ac:dyDescent="0.25">
      <c r="A204" s="40"/>
      <c r="E204" s="40"/>
      <c r="F204" s="40"/>
      <c r="G204" s="40"/>
      <c r="I204" s="40"/>
    </row>
    <row r="205" spans="1:9" x14ac:dyDescent="0.25">
      <c r="A205" s="40"/>
      <c r="E205" s="40"/>
      <c r="F205" s="40"/>
      <c r="G205" s="40"/>
      <c r="I205" s="40"/>
    </row>
    <row r="206" spans="1:9" x14ac:dyDescent="0.25">
      <c r="A206" s="40"/>
      <c r="E206" s="40"/>
      <c r="F206" s="40"/>
      <c r="G206" s="40"/>
      <c r="I206" s="40"/>
    </row>
    <row r="207" spans="1:9" x14ac:dyDescent="0.25">
      <c r="A207" s="40"/>
      <c r="E207" s="40"/>
      <c r="F207" s="40"/>
      <c r="G207" s="40"/>
      <c r="I207" s="40"/>
    </row>
    <row r="208" spans="1:9" x14ac:dyDescent="0.25">
      <c r="A208" s="40"/>
      <c r="E208" s="40"/>
      <c r="F208" s="40"/>
      <c r="G208" s="40"/>
      <c r="I208" s="40"/>
    </row>
    <row r="209" spans="1:9" x14ac:dyDescent="0.25">
      <c r="A209" s="40"/>
      <c r="E209" s="40"/>
      <c r="F209" s="40"/>
      <c r="G209" s="40"/>
      <c r="I209" s="40"/>
    </row>
    <row r="210" spans="1:9" x14ac:dyDescent="0.25">
      <c r="A210" s="40"/>
      <c r="E210" s="40"/>
      <c r="F210" s="40"/>
      <c r="G210" s="40"/>
      <c r="I210" s="40"/>
    </row>
    <row r="211" spans="1:9" x14ac:dyDescent="0.25">
      <c r="A211" s="40"/>
      <c r="E211" s="40"/>
      <c r="F211" s="40"/>
      <c r="G211" s="40"/>
      <c r="I211" s="40"/>
    </row>
    <row r="212" spans="1:9" x14ac:dyDescent="0.25">
      <c r="A212" s="40"/>
      <c r="E212" s="40"/>
      <c r="F212" s="40"/>
      <c r="G212" s="40"/>
      <c r="I212" s="40"/>
    </row>
    <row r="213" spans="1:9" x14ac:dyDescent="0.25">
      <c r="A213" s="40"/>
      <c r="E213" s="40"/>
      <c r="F213" s="40"/>
      <c r="G213" s="40"/>
      <c r="I213" s="40"/>
    </row>
    <row r="214" spans="1:9" x14ac:dyDescent="0.25">
      <c r="A214" s="40"/>
      <c r="E214" s="40"/>
      <c r="F214" s="40"/>
      <c r="G214" s="40"/>
      <c r="I214" s="40"/>
    </row>
    <row r="215" spans="1:9" x14ac:dyDescent="0.25">
      <c r="A215" s="40"/>
      <c r="E215" s="40"/>
      <c r="F215" s="40"/>
      <c r="G215" s="40"/>
      <c r="I215" s="40"/>
    </row>
    <row r="216" spans="1:9" x14ac:dyDescent="0.25">
      <c r="A216" s="40"/>
      <c r="E216" s="40"/>
      <c r="F216" s="40"/>
      <c r="G216" s="40"/>
      <c r="I216" s="40"/>
    </row>
    <row r="217" spans="1:9" x14ac:dyDescent="0.25">
      <c r="A217" s="40"/>
      <c r="E217" s="40"/>
      <c r="F217" s="40"/>
      <c r="G217" s="40"/>
      <c r="I217" s="40"/>
    </row>
    <row r="218" spans="1:9" x14ac:dyDescent="0.25">
      <c r="A218" s="40"/>
      <c r="E218" s="40"/>
      <c r="F218" s="40"/>
      <c r="G218" s="40"/>
      <c r="I218" s="40"/>
    </row>
    <row r="219" spans="1:9" x14ac:dyDescent="0.25">
      <c r="A219" s="40"/>
      <c r="E219" s="40"/>
      <c r="F219" s="40"/>
      <c r="G219" s="40"/>
      <c r="I219" s="40"/>
    </row>
    <row r="220" spans="1:9" x14ac:dyDescent="0.25">
      <c r="A220" s="40"/>
      <c r="E220" s="40"/>
      <c r="F220" s="40"/>
      <c r="G220" s="40"/>
      <c r="I220" s="40"/>
    </row>
    <row r="221" spans="1:9" x14ac:dyDescent="0.25">
      <c r="A221" s="40"/>
      <c r="E221" s="40"/>
      <c r="F221" s="40"/>
      <c r="G221" s="40"/>
      <c r="I221" s="40"/>
    </row>
    <row r="222" spans="1:9" x14ac:dyDescent="0.25">
      <c r="A222" s="40"/>
      <c r="E222" s="40"/>
      <c r="F222" s="40"/>
      <c r="G222" s="40"/>
      <c r="I222" s="40"/>
    </row>
    <row r="223" spans="1:9" x14ac:dyDescent="0.25">
      <c r="A223" s="40"/>
      <c r="E223" s="40"/>
      <c r="F223" s="40"/>
      <c r="G223" s="40"/>
      <c r="I223" s="40"/>
    </row>
    <row r="224" spans="1:9" x14ac:dyDescent="0.25">
      <c r="A224" s="40"/>
      <c r="E224" s="40"/>
      <c r="F224" s="40"/>
      <c r="G224" s="40"/>
      <c r="I224" s="40"/>
    </row>
    <row r="225" spans="1:9" x14ac:dyDescent="0.25">
      <c r="A225" s="40"/>
      <c r="E225" s="40"/>
      <c r="F225" s="40"/>
      <c r="G225" s="40"/>
      <c r="I225" s="40"/>
    </row>
    <row r="226" spans="1:9" x14ac:dyDescent="0.25">
      <c r="A226" s="40"/>
      <c r="E226" s="40"/>
      <c r="F226" s="40"/>
      <c r="G226" s="40"/>
      <c r="I226" s="40"/>
    </row>
    <row r="227" spans="1:9" x14ac:dyDescent="0.25">
      <c r="A227" s="40"/>
      <c r="E227" s="40"/>
      <c r="F227" s="40"/>
      <c r="G227" s="40"/>
      <c r="I227" s="40"/>
    </row>
    <row r="228" spans="1:9" x14ac:dyDescent="0.25">
      <c r="A228" s="40"/>
      <c r="E228" s="40"/>
      <c r="F228" s="40"/>
      <c r="G228" s="40"/>
      <c r="I228" s="40"/>
    </row>
    <row r="229" spans="1:9" x14ac:dyDescent="0.25">
      <c r="A229" s="40"/>
      <c r="E229" s="40"/>
      <c r="F229" s="40"/>
      <c r="G229" s="40"/>
      <c r="I229" s="40"/>
    </row>
    <row r="230" spans="1:9" x14ac:dyDescent="0.25">
      <c r="A230" s="40"/>
      <c r="E230" s="40"/>
      <c r="F230" s="40"/>
      <c r="G230" s="40"/>
      <c r="I230" s="40"/>
    </row>
    <row r="231" spans="1:9" x14ac:dyDescent="0.25">
      <c r="A231" s="40"/>
      <c r="E231" s="40"/>
      <c r="F231" s="40"/>
      <c r="G231" s="40"/>
      <c r="I231" s="40"/>
    </row>
    <row r="232" spans="1:9" x14ac:dyDescent="0.25">
      <c r="A232" s="40"/>
      <c r="E232" s="40"/>
      <c r="F232" s="40"/>
      <c r="G232" s="40"/>
      <c r="I232" s="40"/>
    </row>
    <row r="233" spans="1:9" x14ac:dyDescent="0.25">
      <c r="A233" s="40"/>
      <c r="E233" s="40"/>
      <c r="F233" s="40"/>
      <c r="G233" s="40"/>
      <c r="I233" s="40"/>
    </row>
    <row r="234" spans="1:9" x14ac:dyDescent="0.25">
      <c r="A234" s="40"/>
      <c r="E234" s="40"/>
      <c r="F234" s="40"/>
      <c r="G234" s="40"/>
      <c r="I234" s="40"/>
    </row>
    <row r="235" spans="1:9" x14ac:dyDescent="0.25">
      <c r="A235" s="40"/>
      <c r="E235" s="40"/>
      <c r="F235" s="40"/>
      <c r="G235" s="40"/>
      <c r="I235" s="40"/>
    </row>
    <row r="236" spans="1:9" x14ac:dyDescent="0.25">
      <c r="A236" s="40"/>
      <c r="E236" s="40"/>
      <c r="F236" s="40"/>
      <c r="G236" s="40"/>
      <c r="I236" s="40"/>
    </row>
    <row r="237" spans="1:9" x14ac:dyDescent="0.25">
      <c r="A237" s="40"/>
      <c r="E237" s="40"/>
      <c r="F237" s="40"/>
      <c r="G237" s="40"/>
      <c r="I237" s="40"/>
    </row>
    <row r="238" spans="1:9" x14ac:dyDescent="0.25">
      <c r="A238" s="40"/>
      <c r="E238" s="40"/>
      <c r="F238" s="40"/>
      <c r="G238" s="40"/>
      <c r="I238" s="40"/>
    </row>
    <row r="239" spans="1:9" x14ac:dyDescent="0.25">
      <c r="A239" s="40"/>
      <c r="E239" s="40"/>
      <c r="F239" s="40"/>
      <c r="G239" s="40"/>
      <c r="I239" s="40"/>
    </row>
    <row r="240" spans="1:9" x14ac:dyDescent="0.25">
      <c r="A240" s="40"/>
      <c r="E240" s="40"/>
      <c r="F240" s="40"/>
      <c r="G240" s="40"/>
      <c r="I240" s="40"/>
    </row>
    <row r="241" spans="1:9" x14ac:dyDescent="0.25">
      <c r="A241" s="40"/>
      <c r="E241" s="40"/>
      <c r="F241" s="40"/>
      <c r="G241" s="40"/>
      <c r="I241" s="40"/>
    </row>
    <row r="242" spans="1:9" x14ac:dyDescent="0.25">
      <c r="A242" s="40"/>
      <c r="E242" s="40"/>
      <c r="F242" s="40"/>
      <c r="G242" s="40"/>
      <c r="I242" s="40"/>
    </row>
    <row r="243" spans="1:9" x14ac:dyDescent="0.25">
      <c r="A243" s="40"/>
      <c r="E243" s="40"/>
      <c r="F243" s="40"/>
      <c r="G243" s="40"/>
      <c r="I243" s="40"/>
    </row>
    <row r="244" spans="1:9" x14ac:dyDescent="0.25">
      <c r="A244" s="40"/>
      <c r="E244" s="40"/>
      <c r="F244" s="40"/>
      <c r="G244" s="40"/>
      <c r="I244" s="40"/>
    </row>
    <row r="245" spans="1:9" x14ac:dyDescent="0.25">
      <c r="A245" s="40"/>
      <c r="E245" s="40"/>
      <c r="F245" s="40"/>
      <c r="G245" s="40"/>
      <c r="I245" s="40"/>
    </row>
    <row r="246" spans="1:9" x14ac:dyDescent="0.25">
      <c r="A246" s="40"/>
      <c r="E246" s="40"/>
      <c r="F246" s="40"/>
      <c r="G246" s="40"/>
      <c r="I246" s="40"/>
    </row>
    <row r="247" spans="1:9" x14ac:dyDescent="0.25">
      <c r="A247" s="40"/>
      <c r="E247" s="40"/>
      <c r="F247" s="40"/>
      <c r="G247" s="40"/>
      <c r="I247" s="40"/>
    </row>
    <row r="248" spans="1:9" x14ac:dyDescent="0.25">
      <c r="A248" s="40"/>
      <c r="E248" s="40"/>
      <c r="F248" s="40"/>
      <c r="G248" s="40"/>
      <c r="I248" s="40"/>
    </row>
    <row r="249" spans="1:9" x14ac:dyDescent="0.25">
      <c r="A249" s="40"/>
      <c r="E249" s="40"/>
      <c r="F249" s="40"/>
      <c r="G249" s="40"/>
      <c r="I249" s="40"/>
    </row>
    <row r="250" spans="1:9" x14ac:dyDescent="0.25">
      <c r="A250" s="40"/>
      <c r="E250" s="40"/>
      <c r="F250" s="40"/>
      <c r="G250" s="40"/>
      <c r="I250" s="40"/>
    </row>
    <row r="251" spans="1:9" x14ac:dyDescent="0.25">
      <c r="A251" s="40"/>
      <c r="E251" s="40"/>
      <c r="F251" s="40"/>
      <c r="G251" s="40"/>
      <c r="I251" s="40"/>
    </row>
    <row r="252" spans="1:9" x14ac:dyDescent="0.25">
      <c r="A252" s="40"/>
      <c r="E252" s="40"/>
      <c r="F252" s="40"/>
      <c r="G252" s="40"/>
      <c r="I252" s="40"/>
    </row>
    <row r="253" spans="1:9" x14ac:dyDescent="0.25">
      <c r="A253" s="40"/>
      <c r="E253" s="40"/>
      <c r="F253" s="40"/>
      <c r="G253" s="40"/>
      <c r="I253" s="40"/>
    </row>
    <row r="254" spans="1:9" x14ac:dyDescent="0.25">
      <c r="A254" s="40"/>
      <c r="E254" s="40"/>
      <c r="F254" s="40"/>
      <c r="G254" s="40"/>
      <c r="I254" s="40"/>
    </row>
    <row r="255" spans="1:9" x14ac:dyDescent="0.25">
      <c r="A255" s="40"/>
      <c r="E255" s="40"/>
      <c r="F255" s="40"/>
      <c r="G255" s="40"/>
      <c r="I255" s="40"/>
    </row>
    <row r="256" spans="1:9" x14ac:dyDescent="0.25">
      <c r="A256" s="40"/>
      <c r="E256" s="40"/>
      <c r="F256" s="40"/>
      <c r="G256" s="40"/>
      <c r="I256" s="40"/>
    </row>
    <row r="257" spans="1:9" x14ac:dyDescent="0.25">
      <c r="A257" s="40"/>
      <c r="E257" s="40"/>
      <c r="F257" s="40"/>
      <c r="G257" s="40"/>
      <c r="I257" s="40"/>
    </row>
    <row r="258" spans="1:9" x14ac:dyDescent="0.25">
      <c r="A258" s="40"/>
      <c r="E258" s="40"/>
      <c r="F258" s="40"/>
      <c r="G258" s="40"/>
      <c r="I258" s="40"/>
    </row>
    <row r="259" spans="1:9" x14ac:dyDescent="0.25">
      <c r="A259" s="40"/>
      <c r="E259" s="40"/>
      <c r="F259" s="40"/>
      <c r="G259" s="40"/>
      <c r="I259" s="40"/>
    </row>
    <row r="260" spans="1:9" x14ac:dyDescent="0.25">
      <c r="A260" s="40"/>
      <c r="E260" s="40"/>
      <c r="F260" s="40"/>
      <c r="G260" s="40"/>
      <c r="I260" s="40"/>
    </row>
    <row r="261" spans="1:9" x14ac:dyDescent="0.25">
      <c r="A261" s="40"/>
      <c r="E261" s="40"/>
      <c r="F261" s="40"/>
      <c r="G261" s="40"/>
      <c r="I261" s="40"/>
    </row>
    <row r="262" spans="1:9" x14ac:dyDescent="0.25">
      <c r="A262" s="40"/>
      <c r="E262" s="40"/>
      <c r="F262" s="40"/>
      <c r="G262" s="40"/>
      <c r="I262" s="40"/>
    </row>
    <row r="263" spans="1:9" x14ac:dyDescent="0.25">
      <c r="A263" s="40"/>
      <c r="E263" s="40"/>
      <c r="F263" s="40"/>
      <c r="G263" s="40"/>
      <c r="I263" s="40"/>
    </row>
    <row r="264" spans="1:9" x14ac:dyDescent="0.25">
      <c r="A264" s="40"/>
      <c r="E264" s="40"/>
      <c r="F264" s="40"/>
      <c r="G264" s="40"/>
      <c r="I264" s="40"/>
    </row>
    <row r="265" spans="1:9" x14ac:dyDescent="0.25">
      <c r="A265" s="40"/>
      <c r="E265" s="40"/>
      <c r="F265" s="40"/>
      <c r="G265" s="40"/>
      <c r="I265" s="40"/>
    </row>
    <row r="266" spans="1:9" x14ac:dyDescent="0.25">
      <c r="A266" s="40"/>
      <c r="E266" s="40"/>
      <c r="F266" s="40"/>
      <c r="G266" s="40"/>
      <c r="I266" s="40"/>
    </row>
    <row r="267" spans="1:9" x14ac:dyDescent="0.25">
      <c r="A267" s="40"/>
      <c r="E267" s="40"/>
      <c r="F267" s="40"/>
      <c r="G267" s="40"/>
      <c r="I267" s="40"/>
    </row>
    <row r="268" spans="1:9" x14ac:dyDescent="0.25">
      <c r="A268" s="40"/>
      <c r="E268" s="40"/>
      <c r="F268" s="40"/>
      <c r="G268" s="40"/>
      <c r="I268" s="40"/>
    </row>
    <row r="269" spans="1:9" x14ac:dyDescent="0.25">
      <c r="A269" s="40"/>
      <c r="E269" s="40"/>
      <c r="F269" s="40"/>
      <c r="G269" s="40"/>
      <c r="I269" s="40"/>
    </row>
    <row r="270" spans="1:9" x14ac:dyDescent="0.25">
      <c r="A270" s="40"/>
      <c r="E270" s="40"/>
      <c r="F270" s="40"/>
      <c r="G270" s="40"/>
      <c r="I270" s="40"/>
    </row>
    <row r="271" spans="1:9" x14ac:dyDescent="0.25">
      <c r="A271" s="40"/>
      <c r="E271" s="40"/>
      <c r="F271" s="40"/>
      <c r="G271" s="40"/>
      <c r="I271" s="40"/>
    </row>
    <row r="272" spans="1:9" x14ac:dyDescent="0.25">
      <c r="A272" s="40"/>
      <c r="E272" s="40"/>
      <c r="F272" s="40"/>
      <c r="G272" s="40"/>
      <c r="I272" s="40"/>
    </row>
    <row r="273" spans="1:9" x14ac:dyDescent="0.25">
      <c r="A273" s="40"/>
      <c r="E273" s="40"/>
      <c r="F273" s="40"/>
      <c r="G273" s="40"/>
      <c r="I273" s="40"/>
    </row>
    <row r="274" spans="1:9" x14ac:dyDescent="0.25">
      <c r="A274" s="40"/>
      <c r="E274" s="40"/>
      <c r="F274" s="40"/>
      <c r="G274" s="40"/>
      <c r="I274" s="40"/>
    </row>
    <row r="275" spans="1:9" x14ac:dyDescent="0.25">
      <c r="A275" s="40"/>
      <c r="E275" s="40"/>
      <c r="F275" s="40"/>
      <c r="G275" s="40"/>
      <c r="I275" s="40"/>
    </row>
    <row r="276" spans="1:9" x14ac:dyDescent="0.25">
      <c r="A276" s="40"/>
      <c r="E276" s="40"/>
      <c r="F276" s="40"/>
      <c r="G276" s="40"/>
      <c r="I276" s="40"/>
    </row>
    <row r="277" spans="1:9" x14ac:dyDescent="0.25">
      <c r="A277" s="40"/>
      <c r="E277" s="40"/>
      <c r="F277" s="40"/>
      <c r="G277" s="40"/>
      <c r="I277" s="40"/>
    </row>
    <row r="278" spans="1:9" x14ac:dyDescent="0.25">
      <c r="A278" s="40"/>
      <c r="E278" s="40"/>
      <c r="F278" s="40"/>
      <c r="G278" s="40"/>
      <c r="I278" s="40"/>
    </row>
    <row r="279" spans="1:9" x14ac:dyDescent="0.25">
      <c r="A279" s="40"/>
      <c r="E279" s="40"/>
      <c r="F279" s="40"/>
      <c r="G279" s="40"/>
      <c r="I279" s="40"/>
    </row>
    <row r="280" spans="1:9" x14ac:dyDescent="0.25">
      <c r="A280" s="40"/>
      <c r="E280" s="40"/>
      <c r="F280" s="40"/>
      <c r="G280" s="40"/>
      <c r="I280" s="40"/>
    </row>
    <row r="281" spans="1:9" x14ac:dyDescent="0.25">
      <c r="A281" s="40"/>
      <c r="E281" s="40"/>
      <c r="F281" s="40"/>
      <c r="G281" s="40"/>
      <c r="I281" s="40"/>
    </row>
    <row r="282" spans="1:9" x14ac:dyDescent="0.25">
      <c r="A282" s="40"/>
      <c r="E282" s="40"/>
      <c r="F282" s="40"/>
      <c r="G282" s="40"/>
      <c r="I282" s="40"/>
    </row>
    <row r="283" spans="1:9" x14ac:dyDescent="0.25">
      <c r="A283" s="40"/>
      <c r="E283" s="40"/>
      <c r="F283" s="40"/>
      <c r="G283" s="40"/>
      <c r="I283" s="40"/>
    </row>
    <row r="284" spans="1:9" x14ac:dyDescent="0.25">
      <c r="A284" s="40"/>
      <c r="E284" s="40"/>
      <c r="F284" s="40"/>
      <c r="G284" s="40"/>
      <c r="I284" s="40"/>
    </row>
    <row r="285" spans="1:9" x14ac:dyDescent="0.25">
      <c r="A285" s="40"/>
      <c r="E285" s="40"/>
      <c r="F285" s="40"/>
      <c r="G285" s="40"/>
      <c r="I285" s="40"/>
    </row>
    <row r="286" spans="1:9" x14ac:dyDescent="0.25">
      <c r="A286" s="40"/>
      <c r="E286" s="40"/>
      <c r="F286" s="40"/>
      <c r="G286" s="40"/>
      <c r="I286" s="40"/>
    </row>
    <row r="287" spans="1:9" x14ac:dyDescent="0.25">
      <c r="A287" s="40"/>
      <c r="E287" s="40"/>
      <c r="F287" s="40"/>
      <c r="G287" s="40"/>
      <c r="I287" s="40"/>
    </row>
    <row r="288" spans="1:9" x14ac:dyDescent="0.25">
      <c r="A288" s="40"/>
      <c r="E288" s="40"/>
      <c r="F288" s="40"/>
      <c r="G288" s="40"/>
      <c r="I288" s="40"/>
    </row>
    <row r="289" spans="1:9" x14ac:dyDescent="0.25">
      <c r="A289" s="40"/>
      <c r="E289" s="40"/>
      <c r="F289" s="40"/>
      <c r="G289" s="40"/>
      <c r="I289" s="40"/>
    </row>
    <row r="290" spans="1:9" x14ac:dyDescent="0.25">
      <c r="A290" s="40"/>
      <c r="E290" s="40"/>
      <c r="F290" s="40"/>
      <c r="G290" s="40"/>
      <c r="I290" s="40"/>
    </row>
    <row r="291" spans="1:9" x14ac:dyDescent="0.25">
      <c r="A291" s="40"/>
      <c r="E291" s="40"/>
      <c r="F291" s="40"/>
      <c r="G291" s="40"/>
      <c r="I291" s="40"/>
    </row>
    <row r="292" spans="1:9" x14ac:dyDescent="0.25">
      <c r="A292" s="40"/>
      <c r="E292" s="40"/>
      <c r="F292" s="40"/>
      <c r="G292" s="40"/>
      <c r="I292" s="40"/>
    </row>
    <row r="293" spans="1:9" x14ac:dyDescent="0.25">
      <c r="A293" s="40"/>
      <c r="E293" s="40"/>
      <c r="F293" s="40"/>
      <c r="G293" s="40"/>
      <c r="I293" s="40"/>
    </row>
    <row r="294" spans="1:9" x14ac:dyDescent="0.25">
      <c r="A294" s="40"/>
      <c r="E294" s="40"/>
      <c r="F294" s="40"/>
      <c r="G294" s="40"/>
      <c r="I294" s="40"/>
    </row>
    <row r="295" spans="1:9" x14ac:dyDescent="0.25">
      <c r="A295" s="40"/>
      <c r="E295" s="40"/>
      <c r="F295" s="40"/>
      <c r="G295" s="40"/>
      <c r="I295" s="40"/>
    </row>
    <row r="296" spans="1:9" x14ac:dyDescent="0.25">
      <c r="A296" s="40"/>
      <c r="E296" s="40"/>
      <c r="F296" s="40"/>
      <c r="G296" s="40"/>
      <c r="I296" s="40"/>
    </row>
    <row r="297" spans="1:9" x14ac:dyDescent="0.25">
      <c r="A297" s="40"/>
      <c r="E297" s="40"/>
      <c r="F297" s="40"/>
      <c r="G297" s="40"/>
      <c r="I297" s="40"/>
    </row>
    <row r="298" spans="1:9" x14ac:dyDescent="0.25">
      <c r="A298" s="40"/>
      <c r="E298" s="40"/>
      <c r="F298" s="40"/>
      <c r="G298" s="40"/>
      <c r="I298" s="40"/>
    </row>
    <row r="299" spans="1:9" x14ac:dyDescent="0.25">
      <c r="A299" s="40"/>
      <c r="E299" s="40"/>
      <c r="F299" s="40"/>
      <c r="G299" s="40"/>
      <c r="I299" s="40"/>
    </row>
    <row r="300" spans="1:9" x14ac:dyDescent="0.25">
      <c r="A300" s="40"/>
      <c r="E300" s="40"/>
      <c r="F300" s="40"/>
      <c r="G300" s="40"/>
      <c r="I300" s="40"/>
    </row>
    <row r="301" spans="1:9" x14ac:dyDescent="0.25">
      <c r="A301" s="40"/>
      <c r="E301" s="40"/>
      <c r="F301" s="40"/>
      <c r="G301" s="40"/>
      <c r="I301" s="40"/>
    </row>
    <row r="302" spans="1:9" x14ac:dyDescent="0.25">
      <c r="A302" s="40"/>
      <c r="E302" s="40"/>
      <c r="F302" s="40"/>
      <c r="G302" s="40"/>
      <c r="I302" s="40"/>
    </row>
    <row r="303" spans="1:9" x14ac:dyDescent="0.25">
      <c r="A303" s="40"/>
      <c r="E303" s="40"/>
      <c r="F303" s="40"/>
      <c r="G303" s="40"/>
      <c r="I303" s="40"/>
    </row>
    <row r="304" spans="1:9" x14ac:dyDescent="0.25">
      <c r="A304" s="40"/>
      <c r="E304" s="40"/>
      <c r="F304" s="40"/>
      <c r="G304" s="40"/>
      <c r="I304" s="40"/>
    </row>
    <row r="305" spans="1:9" x14ac:dyDescent="0.25">
      <c r="A305" s="40"/>
      <c r="E305" s="40"/>
      <c r="F305" s="40"/>
      <c r="G305" s="40"/>
      <c r="I305" s="40"/>
    </row>
    <row r="306" spans="1:9" x14ac:dyDescent="0.25">
      <c r="A306" s="40"/>
      <c r="E306" s="40"/>
      <c r="F306" s="40"/>
      <c r="G306" s="40"/>
      <c r="I306" s="40"/>
    </row>
    <row r="307" spans="1:9" x14ac:dyDescent="0.25">
      <c r="A307" s="40"/>
      <c r="E307" s="40"/>
      <c r="F307" s="40"/>
      <c r="G307" s="40"/>
      <c r="I307" s="40"/>
    </row>
    <row r="308" spans="1:9" x14ac:dyDescent="0.25">
      <c r="A308" s="40"/>
      <c r="E308" s="40"/>
      <c r="F308" s="40"/>
      <c r="G308" s="40"/>
      <c r="I308" s="40"/>
    </row>
    <row r="309" spans="1:9" x14ac:dyDescent="0.25">
      <c r="A309" s="40"/>
      <c r="E309" s="40"/>
      <c r="F309" s="40"/>
      <c r="G309" s="40"/>
      <c r="I309" s="40"/>
    </row>
    <row r="310" spans="1:9" x14ac:dyDescent="0.25">
      <c r="A310" s="40"/>
      <c r="E310" s="40"/>
      <c r="F310" s="40"/>
      <c r="G310" s="40"/>
      <c r="I310" s="40"/>
    </row>
    <row r="311" spans="1:9" x14ac:dyDescent="0.25">
      <c r="A311" s="40"/>
      <c r="E311" s="40"/>
      <c r="F311" s="40"/>
      <c r="G311" s="40"/>
      <c r="I311" s="40"/>
    </row>
    <row r="312" spans="1:9" x14ac:dyDescent="0.25">
      <c r="A312" s="40"/>
      <c r="E312" s="40"/>
      <c r="F312" s="40"/>
      <c r="G312" s="40"/>
      <c r="I312" s="40"/>
    </row>
    <row r="313" spans="1:9" x14ac:dyDescent="0.25">
      <c r="A313" s="40"/>
      <c r="E313" s="40"/>
      <c r="F313" s="40"/>
      <c r="G313" s="40"/>
      <c r="I313" s="40"/>
    </row>
    <row r="314" spans="1:9" x14ac:dyDescent="0.25">
      <c r="A314" s="40"/>
      <c r="E314" s="40"/>
      <c r="F314" s="40"/>
      <c r="G314" s="40"/>
      <c r="I314" s="40"/>
    </row>
    <row r="315" spans="1:9" x14ac:dyDescent="0.25">
      <c r="A315" s="40"/>
      <c r="E315" s="40"/>
      <c r="F315" s="40"/>
      <c r="G315" s="40"/>
      <c r="I315" s="40"/>
    </row>
    <row r="316" spans="1:9" x14ac:dyDescent="0.25">
      <c r="A316" s="40"/>
      <c r="E316" s="40"/>
      <c r="F316" s="40"/>
      <c r="G316" s="40"/>
      <c r="I316" s="40"/>
    </row>
    <row r="317" spans="1:9" x14ac:dyDescent="0.25">
      <c r="A317" s="40"/>
      <c r="E317" s="40"/>
      <c r="F317" s="40"/>
      <c r="G317" s="40"/>
      <c r="I317" s="40"/>
    </row>
    <row r="318" spans="1:9" x14ac:dyDescent="0.25">
      <c r="A318" s="40"/>
      <c r="E318" s="40"/>
      <c r="F318" s="40"/>
      <c r="G318" s="40"/>
      <c r="I318" s="40"/>
    </row>
    <row r="319" spans="1:9" x14ac:dyDescent="0.25">
      <c r="A319" s="40"/>
      <c r="E319" s="40"/>
      <c r="F319" s="40"/>
      <c r="G319" s="40"/>
      <c r="I319" s="40"/>
    </row>
    <row r="320" spans="1:9" x14ac:dyDescent="0.25">
      <c r="A320" s="40"/>
      <c r="E320" s="40"/>
      <c r="F320" s="40"/>
      <c r="G320" s="40"/>
      <c r="I320" s="40"/>
    </row>
    <row r="321" spans="1:9" x14ac:dyDescent="0.25">
      <c r="A321" s="40"/>
      <c r="E321" s="40"/>
      <c r="F321" s="40"/>
      <c r="G321" s="40"/>
      <c r="I321" s="40"/>
    </row>
    <row r="322" spans="1:9" x14ac:dyDescent="0.25">
      <c r="A322" s="40"/>
      <c r="E322" s="40"/>
      <c r="F322" s="40"/>
      <c r="G322" s="40"/>
      <c r="I322" s="40"/>
    </row>
    <row r="323" spans="1:9" x14ac:dyDescent="0.25">
      <c r="A323" s="40"/>
      <c r="E323" s="40"/>
      <c r="F323" s="40"/>
      <c r="G323" s="40"/>
      <c r="I323" s="40"/>
    </row>
    <row r="324" spans="1:9" x14ac:dyDescent="0.25">
      <c r="A324" s="40"/>
      <c r="E324" s="40"/>
      <c r="F324" s="40"/>
      <c r="G324" s="40"/>
      <c r="I324" s="40"/>
    </row>
    <row r="325" spans="1:9" x14ac:dyDescent="0.25">
      <c r="A325" s="40"/>
      <c r="E325" s="40"/>
      <c r="F325" s="40"/>
      <c r="G325" s="40"/>
      <c r="I325" s="40"/>
    </row>
    <row r="326" spans="1:9" x14ac:dyDescent="0.25">
      <c r="A326" s="40"/>
      <c r="E326" s="40"/>
      <c r="F326" s="40"/>
      <c r="G326" s="40"/>
      <c r="I326" s="40"/>
    </row>
    <row r="327" spans="1:9" x14ac:dyDescent="0.25">
      <c r="A327" s="40"/>
      <c r="E327" s="40"/>
      <c r="F327" s="40"/>
      <c r="G327" s="40"/>
      <c r="I327" s="40"/>
    </row>
    <row r="328" spans="1:9" x14ac:dyDescent="0.25">
      <c r="A328" s="40"/>
      <c r="E328" s="40"/>
      <c r="F328" s="40"/>
      <c r="G328" s="40"/>
      <c r="I328" s="40"/>
    </row>
    <row r="329" spans="1:9" x14ac:dyDescent="0.25">
      <c r="A329" s="40"/>
      <c r="E329" s="40"/>
      <c r="F329" s="40"/>
      <c r="G329" s="40"/>
      <c r="I329" s="40"/>
    </row>
    <row r="330" spans="1:9" x14ac:dyDescent="0.25">
      <c r="A330" s="40"/>
      <c r="E330" s="40"/>
      <c r="F330" s="40"/>
      <c r="G330" s="40"/>
      <c r="I330" s="40"/>
    </row>
    <row r="331" spans="1:9" x14ac:dyDescent="0.25">
      <c r="A331" s="40"/>
      <c r="E331" s="40"/>
      <c r="F331" s="40"/>
      <c r="G331" s="40"/>
      <c r="I331" s="40"/>
    </row>
    <row r="332" spans="1:9" x14ac:dyDescent="0.25">
      <c r="A332" s="40"/>
      <c r="E332" s="40"/>
      <c r="F332" s="40"/>
      <c r="G332" s="40"/>
      <c r="I332" s="40"/>
    </row>
    <row r="333" spans="1:9" x14ac:dyDescent="0.25">
      <c r="A333" s="40"/>
      <c r="E333" s="40"/>
      <c r="F333" s="40"/>
      <c r="G333" s="40"/>
      <c r="I333" s="40"/>
    </row>
    <row r="334" spans="1:9" x14ac:dyDescent="0.25">
      <c r="A334" s="40"/>
      <c r="E334" s="40"/>
      <c r="F334" s="40"/>
      <c r="G334" s="40"/>
      <c r="I334" s="40"/>
    </row>
    <row r="335" spans="1:9" x14ac:dyDescent="0.25">
      <c r="A335" s="40"/>
      <c r="E335" s="40"/>
      <c r="F335" s="40"/>
      <c r="G335" s="40"/>
      <c r="I335" s="40"/>
    </row>
    <row r="336" spans="1:9" x14ac:dyDescent="0.25">
      <c r="A336" s="40"/>
      <c r="E336" s="40"/>
      <c r="F336" s="40"/>
      <c r="G336" s="40"/>
      <c r="I336" s="40"/>
    </row>
    <row r="337" spans="1:9" x14ac:dyDescent="0.25">
      <c r="A337" s="40"/>
      <c r="E337" s="40"/>
      <c r="F337" s="40"/>
      <c r="G337" s="40"/>
      <c r="I337" s="40"/>
    </row>
    <row r="338" spans="1:9" x14ac:dyDescent="0.25">
      <c r="A338" s="40"/>
      <c r="E338" s="40"/>
      <c r="F338" s="40"/>
      <c r="G338" s="40"/>
      <c r="I338" s="40"/>
    </row>
    <row r="339" spans="1:9" x14ac:dyDescent="0.25">
      <c r="A339" s="40"/>
      <c r="E339" s="40"/>
      <c r="F339" s="40"/>
      <c r="G339" s="40"/>
      <c r="I339" s="40"/>
    </row>
    <row r="340" spans="1:9" x14ac:dyDescent="0.25">
      <c r="A340" s="40"/>
      <c r="E340" s="40"/>
      <c r="F340" s="40"/>
      <c r="G340" s="40"/>
      <c r="I340" s="40"/>
    </row>
    <row r="341" spans="1:9" x14ac:dyDescent="0.25">
      <c r="A341" s="40"/>
      <c r="E341" s="40"/>
      <c r="F341" s="40"/>
      <c r="G341" s="40"/>
      <c r="I341" s="40"/>
    </row>
    <row r="342" spans="1:9" x14ac:dyDescent="0.25">
      <c r="A342" s="40"/>
      <c r="E342" s="40"/>
      <c r="F342" s="40"/>
      <c r="G342" s="40"/>
      <c r="I342" s="40"/>
    </row>
    <row r="343" spans="1:9" x14ac:dyDescent="0.25">
      <c r="A343" s="40"/>
      <c r="E343" s="40"/>
      <c r="F343" s="40"/>
      <c r="G343" s="40"/>
      <c r="I343" s="40"/>
    </row>
    <row r="344" spans="1:9" x14ac:dyDescent="0.25">
      <c r="A344" s="40"/>
      <c r="E344" s="40"/>
      <c r="F344" s="40"/>
      <c r="G344" s="40"/>
      <c r="I344" s="40"/>
    </row>
    <row r="345" spans="1:9" x14ac:dyDescent="0.25">
      <c r="A345" s="40"/>
      <c r="E345" s="40"/>
      <c r="F345" s="40"/>
      <c r="G345" s="40"/>
      <c r="I345" s="40"/>
    </row>
    <row r="346" spans="1:9" x14ac:dyDescent="0.25">
      <c r="A346" s="40"/>
      <c r="E346" s="40"/>
      <c r="F346" s="40"/>
      <c r="G346" s="40"/>
      <c r="I346" s="40"/>
    </row>
    <row r="347" spans="1:9" x14ac:dyDescent="0.25">
      <c r="A347" s="40"/>
      <c r="E347" s="40"/>
      <c r="F347" s="40"/>
      <c r="G347" s="40"/>
      <c r="I347" s="40"/>
    </row>
    <row r="348" spans="1:9" x14ac:dyDescent="0.25">
      <c r="A348" s="40"/>
      <c r="E348" s="40"/>
      <c r="F348" s="40"/>
      <c r="G348" s="40"/>
      <c r="I348" s="40"/>
    </row>
    <row r="349" spans="1:9" x14ac:dyDescent="0.25">
      <c r="A349" s="40"/>
      <c r="E349" s="40"/>
      <c r="F349" s="40"/>
      <c r="G349" s="40"/>
      <c r="I349" s="40"/>
    </row>
    <row r="350" spans="1:9" x14ac:dyDescent="0.25">
      <c r="A350" s="40"/>
      <c r="E350" s="40"/>
      <c r="F350" s="40"/>
      <c r="G350" s="40"/>
      <c r="I350" s="40"/>
    </row>
    <row r="351" spans="1:9" x14ac:dyDescent="0.25">
      <c r="A351" s="40"/>
      <c r="E351" s="40"/>
      <c r="F351" s="40"/>
      <c r="G351" s="40"/>
      <c r="I351" s="40"/>
    </row>
    <row r="352" spans="1:9" x14ac:dyDescent="0.25">
      <c r="A352" s="40"/>
      <c r="E352" s="40"/>
      <c r="F352" s="40"/>
      <c r="G352" s="40"/>
      <c r="I352" s="40"/>
    </row>
    <row r="353" spans="1:9" x14ac:dyDescent="0.25">
      <c r="A353" s="40"/>
      <c r="E353" s="40"/>
      <c r="F353" s="40"/>
      <c r="G353" s="40"/>
      <c r="I353" s="40"/>
    </row>
    <row r="354" spans="1:9" x14ac:dyDescent="0.25">
      <c r="A354" s="40"/>
      <c r="E354" s="40"/>
      <c r="F354" s="40"/>
      <c r="G354" s="40"/>
      <c r="I354" s="40"/>
    </row>
    <row r="355" spans="1:9" x14ac:dyDescent="0.25">
      <c r="A355" s="40"/>
      <c r="E355" s="40"/>
      <c r="F355" s="40"/>
      <c r="G355" s="40"/>
      <c r="I355" s="40"/>
    </row>
    <row r="356" spans="1:9" x14ac:dyDescent="0.25">
      <c r="A356" s="40"/>
      <c r="E356" s="40"/>
      <c r="F356" s="40"/>
      <c r="G356" s="40"/>
      <c r="I356" s="40"/>
    </row>
    <row r="357" spans="1:9" x14ac:dyDescent="0.25">
      <c r="A357" s="40"/>
      <c r="E357" s="40"/>
      <c r="F357" s="40"/>
      <c r="G357" s="40"/>
      <c r="I357" s="40"/>
    </row>
    <row r="358" spans="1:9" x14ac:dyDescent="0.25">
      <c r="A358" s="40"/>
      <c r="E358" s="40"/>
      <c r="F358" s="40"/>
      <c r="G358" s="40"/>
      <c r="I358" s="40"/>
    </row>
    <row r="359" spans="1:9" x14ac:dyDescent="0.25">
      <c r="A359" s="40"/>
      <c r="E359" s="40"/>
      <c r="F359" s="40"/>
      <c r="G359" s="40"/>
      <c r="I359" s="40"/>
    </row>
    <row r="360" spans="1:9" x14ac:dyDescent="0.25">
      <c r="A360" s="40"/>
      <c r="E360" s="40"/>
      <c r="F360" s="40"/>
      <c r="G360" s="40"/>
      <c r="I360" s="40"/>
    </row>
    <row r="361" spans="1:9" x14ac:dyDescent="0.25">
      <c r="A361" s="40"/>
      <c r="E361" s="40"/>
      <c r="F361" s="40"/>
      <c r="G361" s="40"/>
      <c r="I361" s="40"/>
    </row>
    <row r="362" spans="1:9" x14ac:dyDescent="0.25">
      <c r="A362" s="40"/>
      <c r="E362" s="40"/>
      <c r="F362" s="40"/>
      <c r="G362" s="40"/>
      <c r="I362" s="40"/>
    </row>
    <row r="363" spans="1:9" x14ac:dyDescent="0.25">
      <c r="A363" s="40"/>
      <c r="E363" s="40"/>
      <c r="F363" s="40"/>
      <c r="G363" s="40"/>
      <c r="I363" s="40"/>
    </row>
    <row r="364" spans="1:9" x14ac:dyDescent="0.25">
      <c r="A364" s="40"/>
      <c r="E364" s="40"/>
      <c r="F364" s="40"/>
      <c r="G364" s="40"/>
      <c r="I364" s="40"/>
    </row>
    <row r="365" spans="1:9" x14ac:dyDescent="0.25">
      <c r="A365" s="40"/>
      <c r="E365" s="40"/>
      <c r="F365" s="40"/>
      <c r="G365" s="40"/>
      <c r="I365" s="40"/>
    </row>
    <row r="366" spans="1:9" x14ac:dyDescent="0.25">
      <c r="A366" s="40"/>
      <c r="E366" s="40"/>
      <c r="F366" s="40"/>
      <c r="G366" s="40"/>
      <c r="I366" s="40"/>
    </row>
    <row r="367" spans="1:9" x14ac:dyDescent="0.25">
      <c r="A367" s="40"/>
      <c r="E367" s="40"/>
      <c r="F367" s="40"/>
      <c r="G367" s="40"/>
      <c r="I367" s="40"/>
    </row>
    <row r="368" spans="1:9" x14ac:dyDescent="0.25">
      <c r="A368" s="40"/>
      <c r="E368" s="40"/>
      <c r="F368" s="40"/>
      <c r="G368" s="40"/>
      <c r="I368" s="40"/>
    </row>
    <row r="369" spans="1:9" x14ac:dyDescent="0.25">
      <c r="A369" s="40"/>
      <c r="E369" s="40"/>
      <c r="F369" s="40"/>
      <c r="G369" s="40"/>
      <c r="I369" s="40"/>
    </row>
    <row r="370" spans="1:9" x14ac:dyDescent="0.25">
      <c r="A370" s="40"/>
      <c r="E370" s="40"/>
      <c r="F370" s="40"/>
      <c r="G370" s="40"/>
      <c r="I370" s="40"/>
    </row>
    <row r="371" spans="1:9" x14ac:dyDescent="0.25">
      <c r="A371" s="40"/>
      <c r="E371" s="40"/>
      <c r="F371" s="40"/>
      <c r="G371" s="40"/>
      <c r="I371" s="40"/>
    </row>
    <row r="372" spans="1:9" x14ac:dyDescent="0.25">
      <c r="A372" s="40"/>
      <c r="E372" s="40"/>
      <c r="F372" s="40"/>
      <c r="G372" s="40"/>
      <c r="I372" s="40"/>
    </row>
    <row r="373" spans="1:9" x14ac:dyDescent="0.25">
      <c r="A373" s="40"/>
      <c r="E373" s="40"/>
      <c r="F373" s="40"/>
      <c r="G373" s="40"/>
      <c r="I373" s="40"/>
    </row>
    <row r="374" spans="1:9" x14ac:dyDescent="0.25">
      <c r="A374" s="40"/>
      <c r="E374" s="40"/>
      <c r="F374" s="40"/>
      <c r="G374" s="40"/>
      <c r="I374" s="40"/>
    </row>
    <row r="375" spans="1:9" x14ac:dyDescent="0.25">
      <c r="A375" s="40"/>
      <c r="E375" s="40"/>
      <c r="F375" s="40"/>
      <c r="G375" s="40"/>
      <c r="I375" s="40"/>
    </row>
    <row r="376" spans="1:9" x14ac:dyDescent="0.25">
      <c r="A376" s="40"/>
      <c r="E376" s="40"/>
      <c r="F376" s="40"/>
      <c r="G376" s="40"/>
      <c r="I376" s="40"/>
    </row>
    <row r="377" spans="1:9" x14ac:dyDescent="0.25">
      <c r="A377" s="40"/>
      <c r="E377" s="40"/>
      <c r="F377" s="40"/>
      <c r="G377" s="40"/>
      <c r="I377" s="40"/>
    </row>
    <row r="378" spans="1:9" x14ac:dyDescent="0.25">
      <c r="A378" s="40"/>
      <c r="E378" s="40"/>
      <c r="F378" s="40"/>
      <c r="G378" s="40"/>
      <c r="I378" s="40"/>
    </row>
    <row r="379" spans="1:9" x14ac:dyDescent="0.25">
      <c r="A379" s="40"/>
      <c r="E379" s="40"/>
      <c r="F379" s="40"/>
      <c r="G379" s="40"/>
      <c r="I379" s="40"/>
    </row>
    <row r="380" spans="1:9" x14ac:dyDescent="0.25">
      <c r="A380" s="40"/>
      <c r="E380" s="40"/>
      <c r="F380" s="40"/>
      <c r="G380" s="40"/>
      <c r="I380" s="40"/>
    </row>
    <row r="381" spans="1:9" x14ac:dyDescent="0.25">
      <c r="A381" s="40"/>
      <c r="E381" s="40"/>
      <c r="F381" s="40"/>
      <c r="G381" s="40"/>
      <c r="I381" s="40"/>
    </row>
    <row r="382" spans="1:9" x14ac:dyDescent="0.25">
      <c r="A382" s="40"/>
      <c r="E382" s="40"/>
      <c r="F382" s="40"/>
      <c r="G382" s="40"/>
      <c r="I382" s="40"/>
    </row>
    <row r="383" spans="1:9" x14ac:dyDescent="0.25">
      <c r="A383" s="40"/>
      <c r="E383" s="40"/>
      <c r="F383" s="40"/>
      <c r="G383" s="40"/>
      <c r="I383" s="40"/>
    </row>
    <row r="384" spans="1:9" x14ac:dyDescent="0.25">
      <c r="A384" s="40"/>
      <c r="E384" s="40"/>
      <c r="F384" s="40"/>
      <c r="G384" s="40"/>
      <c r="I384" s="40"/>
    </row>
    <row r="385" spans="1:9" x14ac:dyDescent="0.25">
      <c r="A385" s="40"/>
      <c r="E385" s="40"/>
      <c r="F385" s="40"/>
      <c r="G385" s="40"/>
      <c r="I385" s="40"/>
    </row>
    <row r="386" spans="1:9" x14ac:dyDescent="0.25">
      <c r="A386" s="40"/>
      <c r="E386" s="40"/>
      <c r="F386" s="40"/>
      <c r="G386" s="40"/>
      <c r="I386" s="40"/>
    </row>
    <row r="387" spans="1:9" x14ac:dyDescent="0.25">
      <c r="A387" s="40"/>
      <c r="E387" s="40"/>
      <c r="F387" s="40"/>
      <c r="G387" s="40"/>
      <c r="I387" s="40"/>
    </row>
    <row r="388" spans="1:9" x14ac:dyDescent="0.25">
      <c r="A388" s="40"/>
      <c r="E388" s="40"/>
      <c r="F388" s="40"/>
      <c r="G388" s="40"/>
      <c r="I388" s="40"/>
    </row>
    <row r="389" spans="1:9" x14ac:dyDescent="0.25">
      <c r="A389" s="40"/>
      <c r="E389" s="40"/>
      <c r="F389" s="40"/>
      <c r="G389" s="40"/>
      <c r="I389" s="40"/>
    </row>
    <row r="390" spans="1:9" x14ac:dyDescent="0.25">
      <c r="A390" s="40"/>
      <c r="E390" s="40"/>
      <c r="F390" s="40"/>
      <c r="G390" s="40"/>
      <c r="I390" s="40"/>
    </row>
    <row r="391" spans="1:9" x14ac:dyDescent="0.25">
      <c r="A391" s="40"/>
      <c r="E391" s="40"/>
      <c r="F391" s="40"/>
      <c r="G391" s="40"/>
      <c r="I391" s="40"/>
    </row>
    <row r="392" spans="1:9" x14ac:dyDescent="0.25">
      <c r="A392" s="40"/>
      <c r="E392" s="40"/>
      <c r="F392" s="40"/>
      <c r="G392" s="40"/>
      <c r="I392" s="40"/>
    </row>
    <row r="393" spans="1:9" x14ac:dyDescent="0.25">
      <c r="A393" s="40"/>
      <c r="E393" s="40"/>
      <c r="F393" s="40"/>
      <c r="G393" s="40"/>
      <c r="I393" s="40"/>
    </row>
    <row r="394" spans="1:9" x14ac:dyDescent="0.25">
      <c r="A394" s="40"/>
      <c r="E394" s="40"/>
      <c r="F394" s="40"/>
      <c r="G394" s="40"/>
      <c r="I394" s="40"/>
    </row>
    <row r="395" spans="1:9" x14ac:dyDescent="0.25">
      <c r="A395" s="40"/>
      <c r="E395" s="40"/>
      <c r="F395" s="40"/>
      <c r="G395" s="40"/>
      <c r="I395" s="40"/>
    </row>
    <row r="396" spans="1:9" x14ac:dyDescent="0.25">
      <c r="A396" s="40"/>
      <c r="E396" s="40"/>
      <c r="F396" s="40"/>
      <c r="G396" s="40"/>
      <c r="I396" s="40"/>
    </row>
    <row r="397" spans="1:9" x14ac:dyDescent="0.25">
      <c r="A397" s="40"/>
      <c r="E397" s="40"/>
      <c r="F397" s="40"/>
      <c r="G397" s="40"/>
      <c r="I397" s="40"/>
    </row>
    <row r="398" spans="1:9" x14ac:dyDescent="0.25">
      <c r="A398" s="40"/>
      <c r="E398" s="40"/>
      <c r="F398" s="40"/>
      <c r="G398" s="40"/>
      <c r="I398" s="40"/>
    </row>
    <row r="399" spans="1:9" x14ac:dyDescent="0.25">
      <c r="A399" s="40"/>
      <c r="E399" s="40"/>
      <c r="F399" s="40"/>
      <c r="G399" s="40"/>
      <c r="I399" s="40"/>
    </row>
    <row r="400" spans="1:9" x14ac:dyDescent="0.25">
      <c r="A400" s="40"/>
      <c r="E400" s="40"/>
      <c r="F400" s="40"/>
      <c r="G400" s="40"/>
      <c r="I400" s="40"/>
    </row>
    <row r="401" spans="1:9" x14ac:dyDescent="0.25">
      <c r="A401" s="40"/>
      <c r="E401" s="40"/>
      <c r="F401" s="40"/>
      <c r="G401" s="40"/>
      <c r="I401" s="40"/>
    </row>
    <row r="402" spans="1:9" x14ac:dyDescent="0.25">
      <c r="A402" s="40"/>
      <c r="E402" s="40"/>
      <c r="F402" s="40"/>
      <c r="G402" s="40"/>
      <c r="I402" s="40"/>
    </row>
    <row r="403" spans="1:9" x14ac:dyDescent="0.25">
      <c r="A403" s="40"/>
      <c r="E403" s="40"/>
      <c r="F403" s="40"/>
      <c r="G403" s="40"/>
      <c r="I403" s="40"/>
    </row>
    <row r="404" spans="1:9" x14ac:dyDescent="0.25">
      <c r="A404" s="40"/>
      <c r="E404" s="40"/>
      <c r="F404" s="40"/>
      <c r="G404" s="40"/>
      <c r="I404" s="40"/>
    </row>
    <row r="405" spans="1:9" x14ac:dyDescent="0.25">
      <c r="A405" s="40"/>
      <c r="E405" s="40"/>
      <c r="F405" s="40"/>
      <c r="G405" s="40"/>
      <c r="I405" s="40"/>
    </row>
    <row r="406" spans="1:9" x14ac:dyDescent="0.25">
      <c r="A406" s="40"/>
      <c r="E406" s="40"/>
      <c r="F406" s="40"/>
      <c r="G406" s="40"/>
      <c r="I406" s="40"/>
    </row>
    <row r="407" spans="1:9" x14ac:dyDescent="0.25">
      <c r="A407" s="40"/>
      <c r="E407" s="40"/>
      <c r="F407" s="40"/>
      <c r="G407" s="40"/>
      <c r="I407" s="40"/>
    </row>
    <row r="408" spans="1:9" x14ac:dyDescent="0.25">
      <c r="A408" s="40"/>
      <c r="E408" s="40"/>
      <c r="F408" s="40"/>
      <c r="G408" s="40"/>
      <c r="I408" s="40"/>
    </row>
    <row r="409" spans="1:9" x14ac:dyDescent="0.25">
      <c r="A409" s="40"/>
      <c r="E409" s="40"/>
      <c r="F409" s="40"/>
      <c r="G409" s="40"/>
      <c r="I409" s="40"/>
    </row>
    <row r="410" spans="1:9" x14ac:dyDescent="0.25">
      <c r="A410" s="40"/>
      <c r="E410" s="40"/>
      <c r="F410" s="40"/>
      <c r="G410" s="40"/>
      <c r="I410" s="40"/>
    </row>
    <row r="411" spans="1:9" x14ac:dyDescent="0.25">
      <c r="A411" s="40"/>
      <c r="E411" s="40"/>
      <c r="F411" s="40"/>
      <c r="G411" s="40"/>
      <c r="I411" s="40"/>
    </row>
    <row r="412" spans="1:9" x14ac:dyDescent="0.25">
      <c r="A412" s="40"/>
      <c r="E412" s="40"/>
      <c r="F412" s="40"/>
      <c r="G412" s="40"/>
      <c r="I412" s="40"/>
    </row>
    <row r="413" spans="1:9" x14ac:dyDescent="0.25">
      <c r="A413" s="40"/>
      <c r="E413" s="40"/>
      <c r="F413" s="40"/>
      <c r="G413" s="40"/>
      <c r="I413" s="40"/>
    </row>
    <row r="414" spans="1:9" x14ac:dyDescent="0.25">
      <c r="A414" s="40"/>
      <c r="E414" s="40"/>
      <c r="F414" s="40"/>
      <c r="G414" s="40"/>
      <c r="I414" s="40"/>
    </row>
    <row r="415" spans="1:9" x14ac:dyDescent="0.25">
      <c r="A415" s="40"/>
      <c r="E415" s="40"/>
      <c r="F415" s="40"/>
      <c r="G415" s="40"/>
      <c r="I415" s="40"/>
    </row>
    <row r="416" spans="1:9" x14ac:dyDescent="0.25">
      <c r="A416" s="40"/>
      <c r="E416" s="40"/>
      <c r="F416" s="40"/>
      <c r="G416" s="40"/>
      <c r="I416" s="40"/>
    </row>
    <row r="417" spans="1:9" x14ac:dyDescent="0.25">
      <c r="A417" s="40"/>
      <c r="E417" s="40"/>
      <c r="F417" s="40"/>
      <c r="G417" s="40"/>
      <c r="I417" s="40"/>
    </row>
    <row r="418" spans="1:9" x14ac:dyDescent="0.25">
      <c r="A418" s="40"/>
      <c r="E418" s="40"/>
      <c r="F418" s="40"/>
      <c r="G418" s="40"/>
      <c r="I418" s="40"/>
    </row>
    <row r="419" spans="1:9" x14ac:dyDescent="0.25">
      <c r="A419" s="40"/>
      <c r="E419" s="40"/>
      <c r="F419" s="40"/>
      <c r="G419" s="40"/>
      <c r="I419" s="40"/>
    </row>
    <row r="420" spans="1:9" x14ac:dyDescent="0.25">
      <c r="A420" s="40"/>
      <c r="E420" s="40"/>
      <c r="F420" s="40"/>
      <c r="G420" s="40"/>
      <c r="I420" s="40"/>
    </row>
    <row r="421" spans="1:9" x14ac:dyDescent="0.25">
      <c r="A421" s="40"/>
      <c r="E421" s="40"/>
      <c r="F421" s="40"/>
      <c r="G421" s="40"/>
      <c r="I421" s="40"/>
    </row>
    <row r="422" spans="1:9" x14ac:dyDescent="0.25">
      <c r="A422" s="40"/>
      <c r="E422" s="40"/>
      <c r="F422" s="40"/>
      <c r="G422" s="40"/>
      <c r="I422" s="40"/>
    </row>
    <row r="423" spans="1:9" x14ac:dyDescent="0.25">
      <c r="A423" s="40"/>
      <c r="E423" s="40"/>
      <c r="F423" s="40"/>
      <c r="G423" s="40"/>
      <c r="I423" s="40"/>
    </row>
    <row r="424" spans="1:9" x14ac:dyDescent="0.25">
      <c r="A424" s="40"/>
      <c r="E424" s="40"/>
      <c r="F424" s="40"/>
      <c r="G424" s="40"/>
      <c r="I424" s="40"/>
    </row>
    <row r="425" spans="1:9" x14ac:dyDescent="0.25">
      <c r="A425" s="40"/>
      <c r="E425" s="40"/>
      <c r="F425" s="40"/>
      <c r="G425" s="40"/>
      <c r="I425" s="40"/>
    </row>
    <row r="426" spans="1:9" x14ac:dyDescent="0.25">
      <c r="A426" s="40"/>
      <c r="E426" s="40"/>
      <c r="F426" s="40"/>
      <c r="G426" s="40"/>
      <c r="I426" s="40"/>
    </row>
    <row r="427" spans="1:9" x14ac:dyDescent="0.25">
      <c r="A427" s="40"/>
      <c r="E427" s="40"/>
      <c r="F427" s="40"/>
      <c r="G427" s="40"/>
      <c r="I427" s="40"/>
    </row>
    <row r="428" spans="1:9" x14ac:dyDescent="0.25">
      <c r="A428" s="40"/>
      <c r="E428" s="40"/>
      <c r="F428" s="40"/>
      <c r="G428" s="40"/>
      <c r="I428" s="40"/>
    </row>
    <row r="429" spans="1:9" x14ac:dyDescent="0.25">
      <c r="A429" s="40"/>
      <c r="E429" s="40"/>
      <c r="F429" s="40"/>
      <c r="G429" s="40"/>
      <c r="I429" s="40"/>
    </row>
    <row r="430" spans="1:9" x14ac:dyDescent="0.25">
      <c r="A430" s="40"/>
      <c r="E430" s="40"/>
      <c r="F430" s="40"/>
      <c r="G430" s="40"/>
      <c r="I430" s="40"/>
    </row>
    <row r="431" spans="1:9" x14ac:dyDescent="0.25">
      <c r="A431" s="40"/>
      <c r="E431" s="40"/>
      <c r="F431" s="40"/>
      <c r="G431" s="40"/>
      <c r="I431" s="40"/>
    </row>
    <row r="432" spans="1:9" x14ac:dyDescent="0.25">
      <c r="A432" s="40"/>
      <c r="E432" s="40"/>
      <c r="F432" s="40"/>
      <c r="G432" s="40"/>
      <c r="I432" s="40"/>
    </row>
    <row r="433" spans="1:9" x14ac:dyDescent="0.25">
      <c r="A433" s="40"/>
      <c r="E433" s="40"/>
      <c r="F433" s="40"/>
      <c r="G433" s="40"/>
      <c r="I433" s="40"/>
    </row>
    <row r="434" spans="1:9" x14ac:dyDescent="0.25">
      <c r="A434" s="40"/>
      <c r="E434" s="40"/>
      <c r="F434" s="40"/>
      <c r="G434" s="40"/>
      <c r="I434" s="40"/>
    </row>
    <row r="435" spans="1:9" x14ac:dyDescent="0.25">
      <c r="A435" s="40"/>
      <c r="E435" s="40"/>
      <c r="F435" s="40"/>
      <c r="G435" s="40"/>
      <c r="I435" s="40"/>
    </row>
    <row r="436" spans="1:9" x14ac:dyDescent="0.25">
      <c r="A436" s="40"/>
      <c r="E436" s="40"/>
      <c r="F436" s="40"/>
      <c r="G436" s="40"/>
      <c r="I436" s="40"/>
    </row>
    <row r="437" spans="1:9" x14ac:dyDescent="0.25">
      <c r="A437" s="40"/>
      <c r="E437" s="40"/>
      <c r="F437" s="40"/>
      <c r="G437" s="40"/>
      <c r="I437" s="40"/>
    </row>
    <row r="438" spans="1:9" x14ac:dyDescent="0.25">
      <c r="A438" s="40"/>
      <c r="E438" s="40"/>
      <c r="F438" s="40"/>
      <c r="G438" s="40"/>
      <c r="I438" s="40"/>
    </row>
    <row r="439" spans="1:9" x14ac:dyDescent="0.25">
      <c r="A439" s="40"/>
      <c r="E439" s="40"/>
      <c r="F439" s="40"/>
      <c r="G439" s="40"/>
      <c r="I439" s="40"/>
    </row>
    <row r="440" spans="1:9" x14ac:dyDescent="0.25">
      <c r="A440" s="40"/>
      <c r="E440" s="40"/>
      <c r="F440" s="40"/>
      <c r="G440" s="40"/>
      <c r="I440" s="40"/>
    </row>
    <row r="441" spans="1:9" x14ac:dyDescent="0.25">
      <c r="A441" s="40"/>
      <c r="E441" s="40"/>
      <c r="F441" s="40"/>
      <c r="G441" s="40"/>
      <c r="I441" s="40"/>
    </row>
    <row r="442" spans="1:9" x14ac:dyDescent="0.25">
      <c r="A442" s="40"/>
      <c r="E442" s="40"/>
      <c r="F442" s="40"/>
      <c r="G442" s="40"/>
      <c r="I442" s="40"/>
    </row>
    <row r="443" spans="1:9" x14ac:dyDescent="0.25">
      <c r="A443" s="40"/>
      <c r="E443" s="40"/>
      <c r="F443" s="40"/>
      <c r="G443" s="40"/>
      <c r="I443" s="40"/>
    </row>
    <row r="444" spans="1:9" x14ac:dyDescent="0.25">
      <c r="A444" s="40"/>
      <c r="E444" s="40"/>
      <c r="F444" s="40"/>
      <c r="G444" s="40"/>
      <c r="I444" s="40"/>
    </row>
    <row r="445" spans="1:9" x14ac:dyDescent="0.25">
      <c r="A445" s="40"/>
      <c r="E445" s="40"/>
      <c r="F445" s="40"/>
      <c r="G445" s="40"/>
      <c r="I445" s="40"/>
    </row>
    <row r="446" spans="1:9" x14ac:dyDescent="0.25">
      <c r="A446" s="40"/>
      <c r="E446" s="40"/>
      <c r="F446" s="40"/>
      <c r="G446" s="40"/>
      <c r="I446" s="40"/>
    </row>
    <row r="447" spans="1:9" x14ac:dyDescent="0.25">
      <c r="A447" s="40"/>
      <c r="E447" s="40"/>
      <c r="F447" s="40"/>
      <c r="G447" s="40"/>
      <c r="I447" s="40"/>
    </row>
    <row r="448" spans="1:9" x14ac:dyDescent="0.25">
      <c r="A448" s="40"/>
      <c r="E448" s="40"/>
      <c r="F448" s="40"/>
      <c r="G448" s="40"/>
      <c r="I448" s="40"/>
    </row>
    <row r="449" spans="1:9" x14ac:dyDescent="0.25">
      <c r="A449" s="40"/>
      <c r="E449" s="40"/>
      <c r="F449" s="40"/>
      <c r="G449" s="40"/>
      <c r="I449" s="40"/>
    </row>
    <row r="450" spans="1:9" x14ac:dyDescent="0.25">
      <c r="A450" s="40"/>
      <c r="E450" s="40"/>
      <c r="F450" s="40"/>
      <c r="G450" s="40"/>
      <c r="I450" s="40"/>
    </row>
    <row r="451" spans="1:9" x14ac:dyDescent="0.25">
      <c r="A451" s="40"/>
      <c r="E451" s="40"/>
      <c r="F451" s="40"/>
      <c r="G451" s="40"/>
      <c r="I451" s="40"/>
    </row>
    <row r="452" spans="1:9" x14ac:dyDescent="0.25">
      <c r="A452" s="40"/>
      <c r="E452" s="40"/>
      <c r="F452" s="40"/>
      <c r="G452" s="40"/>
      <c r="I452" s="40"/>
    </row>
    <row r="453" spans="1:9" x14ac:dyDescent="0.25">
      <c r="A453" s="40"/>
      <c r="E453" s="40"/>
      <c r="F453" s="40"/>
      <c r="G453" s="40"/>
      <c r="I453" s="40"/>
    </row>
    <row r="454" spans="1:9" x14ac:dyDescent="0.25">
      <c r="A454" s="40"/>
      <c r="E454" s="40"/>
      <c r="F454" s="40"/>
      <c r="G454" s="40"/>
      <c r="I454" s="40"/>
    </row>
    <row r="455" spans="1:9" x14ac:dyDescent="0.25">
      <c r="A455" s="40"/>
      <c r="E455" s="40"/>
      <c r="F455" s="40"/>
      <c r="G455" s="40"/>
      <c r="I455" s="40"/>
    </row>
    <row r="456" spans="1:9" x14ac:dyDescent="0.25">
      <c r="A456" s="40"/>
      <c r="E456" s="40"/>
      <c r="F456" s="40"/>
      <c r="G456" s="40"/>
      <c r="I456" s="40"/>
    </row>
    <row r="457" spans="1:9" x14ac:dyDescent="0.25">
      <c r="A457" s="40"/>
      <c r="E457" s="40"/>
      <c r="F457" s="40"/>
      <c r="G457" s="40"/>
      <c r="I457" s="40"/>
    </row>
    <row r="458" spans="1:9" x14ac:dyDescent="0.25">
      <c r="A458" s="40"/>
      <c r="E458" s="40"/>
      <c r="F458" s="40"/>
      <c r="G458" s="40"/>
      <c r="I458" s="40"/>
    </row>
    <row r="459" spans="1:9" x14ac:dyDescent="0.25">
      <c r="A459" s="40"/>
      <c r="E459" s="40"/>
      <c r="F459" s="40"/>
      <c r="G459" s="40"/>
      <c r="I459" s="40"/>
    </row>
    <row r="460" spans="1:9" x14ac:dyDescent="0.25">
      <c r="A460" s="40"/>
      <c r="E460" s="40"/>
      <c r="F460" s="40"/>
      <c r="G460" s="40"/>
      <c r="I460" s="40"/>
    </row>
    <row r="461" spans="1:9" x14ac:dyDescent="0.25">
      <c r="A461" s="40"/>
      <c r="E461" s="40"/>
      <c r="F461" s="40"/>
      <c r="G461" s="40"/>
      <c r="I461" s="40"/>
    </row>
    <row r="462" spans="1:9" x14ac:dyDescent="0.25">
      <c r="A462" s="40"/>
      <c r="E462" s="40"/>
      <c r="F462" s="40"/>
      <c r="G462" s="40"/>
      <c r="I462" s="40"/>
    </row>
    <row r="463" spans="1:9" x14ac:dyDescent="0.25">
      <c r="A463" s="40"/>
      <c r="E463" s="40"/>
      <c r="F463" s="40"/>
      <c r="G463" s="40"/>
      <c r="I463" s="40"/>
    </row>
    <row r="464" spans="1:9" x14ac:dyDescent="0.25">
      <c r="A464" s="40"/>
      <c r="E464" s="40"/>
      <c r="F464" s="40"/>
      <c r="G464" s="40"/>
      <c r="I464" s="40"/>
    </row>
    <row r="465" spans="1:9" x14ac:dyDescent="0.25">
      <c r="A465" s="40"/>
      <c r="E465" s="40"/>
      <c r="F465" s="40"/>
      <c r="G465" s="40"/>
      <c r="I465" s="40"/>
    </row>
    <row r="466" spans="1:9" x14ac:dyDescent="0.25">
      <c r="A466" s="40"/>
      <c r="E466" s="40"/>
      <c r="F466" s="40"/>
      <c r="G466" s="40"/>
      <c r="I466" s="40"/>
    </row>
    <row r="467" spans="1:9" x14ac:dyDescent="0.25">
      <c r="A467" s="40"/>
      <c r="E467" s="40"/>
      <c r="F467" s="40"/>
      <c r="G467" s="40"/>
      <c r="I467" s="40"/>
    </row>
    <row r="468" spans="1:9" x14ac:dyDescent="0.25">
      <c r="A468" s="40"/>
      <c r="E468" s="40"/>
      <c r="F468" s="40"/>
      <c r="G468" s="40"/>
      <c r="I468" s="40"/>
    </row>
    <row r="469" spans="1:9" x14ac:dyDescent="0.25">
      <c r="A469" s="40"/>
      <c r="E469" s="40"/>
      <c r="F469" s="40"/>
      <c r="G469" s="40"/>
      <c r="I469" s="40"/>
    </row>
    <row r="470" spans="1:9" x14ac:dyDescent="0.25">
      <c r="A470" s="40"/>
      <c r="E470" s="40"/>
      <c r="F470" s="40"/>
      <c r="G470" s="40"/>
      <c r="I470" s="40"/>
    </row>
    <row r="471" spans="1:9" x14ac:dyDescent="0.25">
      <c r="A471" s="40"/>
      <c r="E471" s="40"/>
      <c r="F471" s="40"/>
      <c r="G471" s="40"/>
      <c r="I471" s="40"/>
    </row>
    <row r="472" spans="1:9" x14ac:dyDescent="0.25">
      <c r="A472" s="40"/>
      <c r="E472" s="40"/>
      <c r="F472" s="40"/>
      <c r="G472" s="40"/>
      <c r="I472" s="40"/>
    </row>
    <row r="473" spans="1:9" x14ac:dyDescent="0.25">
      <c r="A473" s="40"/>
      <c r="E473" s="40"/>
      <c r="F473" s="40"/>
      <c r="G473" s="40"/>
      <c r="I473" s="40"/>
    </row>
    <row r="474" spans="1:9" x14ac:dyDescent="0.25">
      <c r="A474" s="40"/>
      <c r="E474" s="40"/>
      <c r="F474" s="40"/>
      <c r="G474" s="40"/>
      <c r="I474" s="40"/>
    </row>
    <row r="475" spans="1:9" x14ac:dyDescent="0.25">
      <c r="A475" s="40"/>
      <c r="E475" s="40"/>
      <c r="F475" s="40"/>
      <c r="G475" s="40"/>
      <c r="I475" s="40"/>
    </row>
    <row r="476" spans="1:9" x14ac:dyDescent="0.25">
      <c r="A476" s="40"/>
      <c r="E476" s="40"/>
      <c r="F476" s="40"/>
      <c r="G476" s="40"/>
      <c r="I476" s="40"/>
    </row>
    <row r="477" spans="1:9" x14ac:dyDescent="0.25">
      <c r="A477" s="40"/>
      <c r="E477" s="40"/>
      <c r="F477" s="40"/>
      <c r="G477" s="40"/>
      <c r="I477" s="40"/>
    </row>
    <row r="478" spans="1:9" x14ac:dyDescent="0.25">
      <c r="A478" s="40"/>
      <c r="E478" s="40"/>
      <c r="F478" s="40"/>
      <c r="G478" s="40"/>
      <c r="I478" s="40"/>
    </row>
    <row r="479" spans="1:9" x14ac:dyDescent="0.25">
      <c r="A479" s="40"/>
      <c r="E479" s="40"/>
      <c r="F479" s="40"/>
      <c r="G479" s="40"/>
      <c r="I479" s="40"/>
    </row>
    <row r="480" spans="1:9" x14ac:dyDescent="0.25">
      <c r="A480" s="40"/>
      <c r="E480" s="40"/>
      <c r="F480" s="40"/>
      <c r="G480" s="40"/>
      <c r="I480" s="40"/>
    </row>
    <row r="481" spans="1:9" x14ac:dyDescent="0.25">
      <c r="A481" s="40"/>
      <c r="E481" s="40"/>
      <c r="F481" s="40"/>
      <c r="G481" s="40"/>
      <c r="I481" s="40"/>
    </row>
    <row r="482" spans="1:9" x14ac:dyDescent="0.25">
      <c r="A482" s="40"/>
      <c r="E482" s="40"/>
      <c r="F482" s="40"/>
      <c r="G482" s="40"/>
      <c r="I482" s="40"/>
    </row>
    <row r="483" spans="1:9" x14ac:dyDescent="0.25">
      <c r="A483" s="40"/>
      <c r="E483" s="40"/>
      <c r="F483" s="40"/>
      <c r="G483" s="40"/>
      <c r="I483" s="40"/>
    </row>
    <row r="484" spans="1:9" x14ac:dyDescent="0.25">
      <c r="A484" s="40"/>
      <c r="E484" s="40"/>
      <c r="F484" s="40"/>
      <c r="G484" s="40"/>
      <c r="I484" s="40"/>
    </row>
    <row r="485" spans="1:9" x14ac:dyDescent="0.25">
      <c r="A485" s="40"/>
      <c r="E485" s="40"/>
      <c r="F485" s="40"/>
      <c r="G485" s="40"/>
      <c r="I485" s="40"/>
    </row>
    <row r="486" spans="1:9" x14ac:dyDescent="0.25">
      <c r="A486" s="40"/>
      <c r="E486" s="40"/>
      <c r="F486" s="40"/>
      <c r="G486" s="40"/>
      <c r="I486" s="40"/>
    </row>
    <row r="487" spans="1:9" x14ac:dyDescent="0.25">
      <c r="A487" s="40"/>
      <c r="E487" s="40"/>
      <c r="F487" s="40"/>
      <c r="G487" s="40"/>
      <c r="I487" s="40"/>
    </row>
    <row r="488" spans="1:9" x14ac:dyDescent="0.25">
      <c r="A488" s="40"/>
      <c r="E488" s="40"/>
      <c r="F488" s="40"/>
      <c r="G488" s="40"/>
      <c r="I488" s="40"/>
    </row>
    <row r="489" spans="1:9" x14ac:dyDescent="0.25">
      <c r="A489" s="40"/>
      <c r="E489" s="40"/>
      <c r="F489" s="40"/>
      <c r="G489" s="40"/>
      <c r="I489" s="40"/>
    </row>
    <row r="490" spans="1:9" x14ac:dyDescent="0.25">
      <c r="A490" s="40"/>
      <c r="E490" s="40"/>
      <c r="F490" s="40"/>
      <c r="G490" s="40"/>
      <c r="I490" s="40"/>
    </row>
    <row r="491" spans="1:9" x14ac:dyDescent="0.25">
      <c r="A491" s="40"/>
      <c r="E491" s="40"/>
      <c r="F491" s="40"/>
      <c r="G491" s="40"/>
      <c r="I491" s="40"/>
    </row>
    <row r="492" spans="1:9" x14ac:dyDescent="0.25">
      <c r="A492" s="40"/>
      <c r="E492" s="40"/>
      <c r="F492" s="40"/>
      <c r="G492" s="40"/>
      <c r="I492" s="40"/>
    </row>
    <row r="493" spans="1:9" x14ac:dyDescent="0.25">
      <c r="A493" s="40"/>
      <c r="E493" s="40"/>
      <c r="F493" s="40"/>
      <c r="G493" s="40"/>
      <c r="I493" s="40"/>
    </row>
    <row r="494" spans="1:9" x14ac:dyDescent="0.25">
      <c r="A494" s="40"/>
      <c r="E494" s="40"/>
      <c r="F494" s="40"/>
      <c r="G494" s="40"/>
      <c r="I494" s="40"/>
    </row>
    <row r="495" spans="1:9" x14ac:dyDescent="0.25">
      <c r="A495" s="40"/>
      <c r="E495" s="40"/>
      <c r="F495" s="40"/>
      <c r="G495" s="40"/>
      <c r="I495" s="40"/>
    </row>
    <row r="496" spans="1:9" x14ac:dyDescent="0.25">
      <c r="A496" s="40"/>
      <c r="E496" s="40"/>
      <c r="F496" s="40"/>
      <c r="G496" s="40"/>
      <c r="I496" s="40"/>
    </row>
    <row r="497" spans="1:9" x14ac:dyDescent="0.25">
      <c r="A497" s="40"/>
      <c r="E497" s="40"/>
      <c r="F497" s="40"/>
      <c r="G497" s="40"/>
      <c r="I497" s="40"/>
    </row>
    <row r="498" spans="1:9" x14ac:dyDescent="0.25">
      <c r="A498" s="40"/>
      <c r="E498" s="40"/>
      <c r="F498" s="40"/>
      <c r="G498" s="40"/>
      <c r="I498" s="40"/>
    </row>
    <row r="499" spans="1:9" x14ac:dyDescent="0.25">
      <c r="A499" s="40"/>
      <c r="E499" s="40"/>
      <c r="F499" s="40"/>
      <c r="G499" s="40"/>
      <c r="I499" s="40"/>
    </row>
    <row r="500" spans="1:9" x14ac:dyDescent="0.25">
      <c r="A500" s="40"/>
      <c r="E500" s="40"/>
      <c r="F500" s="40"/>
      <c r="G500" s="40"/>
      <c r="I500" s="40"/>
    </row>
    <row r="501" spans="1:9" x14ac:dyDescent="0.25">
      <c r="A501" s="40"/>
      <c r="E501" s="40"/>
      <c r="F501" s="40"/>
      <c r="G501" s="40"/>
      <c r="I501" s="40"/>
    </row>
    <row r="502" spans="1:9" x14ac:dyDescent="0.25">
      <c r="A502" s="40"/>
      <c r="E502" s="40"/>
      <c r="F502" s="40"/>
      <c r="G502" s="40"/>
      <c r="I502" s="40"/>
    </row>
    <row r="503" spans="1:9" x14ac:dyDescent="0.25">
      <c r="A503" s="40"/>
      <c r="E503" s="40"/>
      <c r="F503" s="40"/>
      <c r="G503" s="40"/>
      <c r="I503" s="40"/>
    </row>
    <row r="504" spans="1:9" x14ac:dyDescent="0.25">
      <c r="A504" s="40"/>
      <c r="E504" s="40"/>
      <c r="F504" s="40"/>
      <c r="G504" s="40"/>
      <c r="I504" s="40"/>
    </row>
    <row r="505" spans="1:9" x14ac:dyDescent="0.25">
      <c r="A505" s="40"/>
      <c r="E505" s="40"/>
      <c r="F505" s="40"/>
      <c r="G505" s="40"/>
      <c r="I505" s="40"/>
    </row>
    <row r="506" spans="1:9" x14ac:dyDescent="0.25">
      <c r="A506" s="40"/>
      <c r="E506" s="40"/>
      <c r="F506" s="40"/>
      <c r="G506" s="40"/>
      <c r="I506" s="40"/>
    </row>
    <row r="507" spans="1:9" x14ac:dyDescent="0.25">
      <c r="A507" s="40"/>
      <c r="E507" s="40"/>
      <c r="F507" s="40"/>
      <c r="G507" s="40"/>
      <c r="I507" s="40"/>
    </row>
    <row r="508" spans="1:9" x14ac:dyDescent="0.25">
      <c r="A508" s="40"/>
      <c r="E508" s="40"/>
      <c r="F508" s="40"/>
      <c r="G508" s="40"/>
      <c r="I508" s="40"/>
    </row>
    <row r="509" spans="1:9" x14ac:dyDescent="0.25">
      <c r="A509" s="40"/>
      <c r="E509" s="40"/>
      <c r="F509" s="40"/>
      <c r="G509" s="40"/>
      <c r="I509" s="40"/>
    </row>
    <row r="510" spans="1:9" x14ac:dyDescent="0.25">
      <c r="A510" s="40"/>
      <c r="E510" s="40"/>
      <c r="F510" s="40"/>
      <c r="G510" s="40"/>
      <c r="I510" s="40"/>
    </row>
    <row r="511" spans="1:9" x14ac:dyDescent="0.25">
      <c r="A511" s="40"/>
      <c r="E511" s="40"/>
      <c r="F511" s="40"/>
      <c r="G511" s="40"/>
      <c r="I511" s="40"/>
    </row>
    <row r="512" spans="1:9" x14ac:dyDescent="0.25">
      <c r="A512" s="40"/>
      <c r="E512" s="40"/>
      <c r="F512" s="40"/>
      <c r="G512" s="40"/>
      <c r="I512" s="40"/>
    </row>
    <row r="513" spans="1:9" x14ac:dyDescent="0.25">
      <c r="A513" s="40"/>
      <c r="E513" s="40"/>
      <c r="F513" s="40"/>
      <c r="G513" s="40"/>
      <c r="I513" s="40"/>
    </row>
    <row r="514" spans="1:9" x14ac:dyDescent="0.25">
      <c r="A514" s="40"/>
      <c r="E514" s="40"/>
      <c r="F514" s="40"/>
      <c r="G514" s="40"/>
      <c r="I514" s="40"/>
    </row>
    <row r="515" spans="1:9" x14ac:dyDescent="0.25">
      <c r="A515" s="40"/>
      <c r="E515" s="40"/>
      <c r="F515" s="40"/>
      <c r="G515" s="40"/>
      <c r="I515" s="40"/>
    </row>
    <row r="516" spans="1:9" x14ac:dyDescent="0.25">
      <c r="A516" s="40"/>
      <c r="E516" s="40"/>
      <c r="F516" s="40"/>
      <c r="G516" s="40"/>
      <c r="I516" s="40"/>
    </row>
    <row r="517" spans="1:9" x14ac:dyDescent="0.25">
      <c r="A517" s="40"/>
      <c r="E517" s="40"/>
      <c r="F517" s="40"/>
      <c r="G517" s="40"/>
      <c r="I517" s="40"/>
    </row>
    <row r="518" spans="1:9" x14ac:dyDescent="0.25">
      <c r="A518" s="40"/>
      <c r="E518" s="40"/>
      <c r="F518" s="40"/>
      <c r="G518" s="40"/>
      <c r="I518" s="40"/>
    </row>
    <row r="519" spans="1:9" x14ac:dyDescent="0.25">
      <c r="A519" s="40"/>
      <c r="E519" s="40"/>
      <c r="F519" s="40"/>
      <c r="G519" s="40"/>
      <c r="I519" s="40"/>
    </row>
    <row r="520" spans="1:9" x14ac:dyDescent="0.25">
      <c r="A520" s="40"/>
      <c r="E520" s="40"/>
      <c r="F520" s="40"/>
      <c r="G520" s="40"/>
      <c r="I520" s="40"/>
    </row>
  </sheetData>
  <mergeCells count="2">
    <mergeCell ref="A1:J1"/>
    <mergeCell ref="H17:J17"/>
  </mergeCells>
  <pageMargins left="0.70866141732283472" right="0.31496062992125984" top="0.35433070866141736"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Оценка 2023</vt:lpstr>
      <vt:lpstr>851</vt:lpstr>
      <vt:lpstr>852</vt:lpstr>
      <vt:lpstr>853</vt:lpstr>
      <vt:lpstr>854</vt:lpstr>
      <vt:lpstr>857</vt:lpstr>
      <vt:lpstr>'852'!Заголовки_для_печати</vt:lpstr>
      <vt:lpstr>'Оценка 2023'!Заголовки_для_печати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2023-11-14T11:44:16Z</dcterms:modified>
</cp:coreProperties>
</file>