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3" sheetId="3" r:id="rId1"/>
  </sheets>
  <definedNames>
    <definedName name="_xlnm.Print_Titles" localSheetId="0">Лист3!$3:$3</definedName>
  </definedNames>
  <calcPr calcId="145621"/>
</workbook>
</file>

<file path=xl/calcChain.xml><?xml version="1.0" encoding="utf-8"?>
<calcChain xmlns="http://schemas.openxmlformats.org/spreadsheetml/2006/main">
  <c r="D11" i="3" l="1"/>
  <c r="D146" i="3"/>
  <c r="D138" i="3" s="1"/>
  <c r="G151" i="3"/>
  <c r="G152" i="3"/>
  <c r="E151" i="3"/>
  <c r="D151" i="3"/>
  <c r="C151" i="3"/>
  <c r="C187" i="3"/>
  <c r="C203" i="3"/>
  <c r="G202" i="3" l="1"/>
  <c r="D201" i="3"/>
  <c r="E201" i="3"/>
  <c r="C201" i="3"/>
  <c r="D165" i="3"/>
  <c r="E165" i="3"/>
  <c r="C165" i="3"/>
  <c r="G201" i="3" l="1"/>
  <c r="E81" i="3"/>
  <c r="E82" i="3"/>
  <c r="E76" i="3"/>
  <c r="E78" i="3"/>
  <c r="D85" i="3"/>
  <c r="G85" i="3"/>
  <c r="G86" i="3"/>
  <c r="E85" i="3"/>
  <c r="G79" i="3"/>
  <c r="E6" i="3"/>
  <c r="C194" i="3" l="1"/>
  <c r="C85" i="3"/>
  <c r="C78" i="3"/>
  <c r="C188" i="3" l="1"/>
  <c r="C200" i="3"/>
  <c r="C199" i="3" s="1"/>
  <c r="C192" i="3"/>
  <c r="C190" i="3"/>
  <c r="C185" i="3"/>
  <c r="C183" i="3"/>
  <c r="C181" i="3"/>
  <c r="C177" i="3"/>
  <c r="C175" i="3"/>
  <c r="C173" i="3"/>
  <c r="C170" i="3"/>
  <c r="C167" i="3"/>
  <c r="C163" i="3"/>
  <c r="C161" i="3"/>
  <c r="C159" i="3"/>
  <c r="C157" i="3"/>
  <c r="C155" i="3"/>
  <c r="C153" i="3"/>
  <c r="C149" i="3"/>
  <c r="C147" i="3"/>
  <c r="C146" i="3" s="1"/>
  <c r="C138" i="3" s="1"/>
  <c r="C137" i="3" s="1"/>
  <c r="C143" i="3"/>
  <c r="C140" i="3"/>
  <c r="C125" i="3"/>
  <c r="C122" i="3"/>
  <c r="C119" i="3" s="1"/>
  <c r="C120" i="3"/>
  <c r="C116" i="3"/>
  <c r="C113" i="3" s="1"/>
  <c r="C114" i="3"/>
  <c r="C111" i="3"/>
  <c r="C109" i="3"/>
  <c r="C107" i="3"/>
  <c r="C105" i="3"/>
  <c r="C103" i="3"/>
  <c r="C101" i="3"/>
  <c r="C99" i="3"/>
  <c r="C96" i="3"/>
  <c r="C93" i="3"/>
  <c r="C91" i="3"/>
  <c r="C89" i="3"/>
  <c r="C82" i="3"/>
  <c r="C81" i="3" s="1"/>
  <c r="C76" i="3" s="1"/>
  <c r="C77" i="3"/>
  <c r="C73" i="3"/>
  <c r="C71" i="3"/>
  <c r="C66" i="3"/>
  <c r="C63" i="3"/>
  <c r="C62" i="3" s="1"/>
  <c r="C60" i="3"/>
  <c r="C59" i="3" s="1"/>
  <c r="C57" i="3"/>
  <c r="C56" i="3" s="1"/>
  <c r="C52" i="3"/>
  <c r="C49" i="3"/>
  <c r="C45" i="3"/>
  <c r="C43" i="3"/>
  <c r="C39" i="3"/>
  <c r="C36" i="3"/>
  <c r="C35" i="3" s="1"/>
  <c r="C31" i="3" s="1"/>
  <c r="C32" i="3"/>
  <c r="C29" i="3"/>
  <c r="C27" i="3"/>
  <c r="C24" i="3"/>
  <c r="C21" i="3"/>
  <c r="C19" i="3"/>
  <c r="C17" i="3"/>
  <c r="C15" i="3"/>
  <c r="C6" i="3"/>
  <c r="C5" i="3" s="1"/>
  <c r="C42" i="3" l="1"/>
  <c r="C169" i="3"/>
  <c r="C139" i="3"/>
  <c r="C88" i="3"/>
  <c r="C87" i="3" s="1"/>
  <c r="C70" i="3"/>
  <c r="C69" i="3" s="1"/>
  <c r="C48" i="3"/>
  <c r="C47" i="3" s="1"/>
  <c r="C23" i="3"/>
  <c r="C14" i="3"/>
  <c r="C13" i="3" s="1"/>
  <c r="C4" i="3" l="1"/>
  <c r="F191" i="3"/>
  <c r="E190" i="3"/>
  <c r="D190" i="3"/>
  <c r="D21" i="3"/>
  <c r="D19" i="3"/>
  <c r="D17" i="3"/>
  <c r="D15" i="3"/>
  <c r="C207" i="3" l="1"/>
  <c r="F190" i="3"/>
  <c r="D116" i="3"/>
  <c r="E116" i="3"/>
  <c r="E113" i="3" s="1"/>
  <c r="D114" i="3"/>
  <c r="E114" i="3"/>
  <c r="D113" i="3" l="1"/>
  <c r="E103" i="3" l="1"/>
  <c r="E93" i="3"/>
  <c r="E77" i="3"/>
  <c r="E17" i="3"/>
  <c r="D140" i="3" l="1"/>
  <c r="D170" i="3"/>
  <c r="F104" i="3"/>
  <c r="D103" i="3"/>
  <c r="F103" i="3" s="1"/>
  <c r="D96" i="3"/>
  <c r="E163" i="3" l="1"/>
  <c r="E161" i="3"/>
  <c r="G206" i="3"/>
  <c r="D204" i="3"/>
  <c r="D203" i="3" s="1"/>
  <c r="E204" i="3"/>
  <c r="E203" i="3" s="1"/>
  <c r="E192" i="3"/>
  <c r="G192" i="3" s="1"/>
  <c r="E170" i="3"/>
  <c r="E185" i="3"/>
  <c r="E183" i="3"/>
  <c r="E181" i="3"/>
  <c r="E177" i="3"/>
  <c r="E175" i="3"/>
  <c r="E173" i="3"/>
  <c r="E167" i="3"/>
  <c r="E159" i="3"/>
  <c r="G154" i="3"/>
  <c r="G158" i="3"/>
  <c r="F154" i="3"/>
  <c r="F156" i="3"/>
  <c r="F158" i="3"/>
  <c r="E157" i="3"/>
  <c r="G157" i="3" s="1"/>
  <c r="E155" i="3"/>
  <c r="E153" i="3"/>
  <c r="G153" i="3" s="1"/>
  <c r="E149" i="3"/>
  <c r="E140" i="3"/>
  <c r="E122" i="3"/>
  <c r="D122" i="3"/>
  <c r="D119" i="3" s="1"/>
  <c r="D71" i="3"/>
  <c r="E169" i="3" l="1"/>
  <c r="D192" i="3" l="1"/>
  <c r="F192" i="3" s="1"/>
  <c r="D185" i="3"/>
  <c r="D183" i="3"/>
  <c r="D181" i="3"/>
  <c r="D177" i="3"/>
  <c r="D175" i="3"/>
  <c r="D173" i="3"/>
  <c r="D167" i="3"/>
  <c r="D163" i="3"/>
  <c r="D157" i="3"/>
  <c r="F157" i="3" s="1"/>
  <c r="D155" i="3"/>
  <c r="F155" i="3" s="1"/>
  <c r="D153" i="3"/>
  <c r="F153" i="3" s="1"/>
  <c r="D159" i="3"/>
  <c r="D161" i="3"/>
  <c r="D149" i="3"/>
  <c r="D169" i="3" l="1"/>
  <c r="F112" i="3"/>
  <c r="E111" i="3"/>
  <c r="D111" i="3"/>
  <c r="D109" i="3"/>
  <c r="E109" i="3"/>
  <c r="F98" i="3"/>
  <c r="E96" i="3"/>
  <c r="F110" i="3"/>
  <c r="E120" i="3"/>
  <c r="F120" i="3" s="1"/>
  <c r="E125" i="3"/>
  <c r="F121" i="3"/>
  <c r="F122" i="3"/>
  <c r="F123" i="3"/>
  <c r="E107" i="3"/>
  <c r="D107" i="3"/>
  <c r="F102" i="3"/>
  <c r="F106" i="3"/>
  <c r="E105" i="3"/>
  <c r="D105" i="3"/>
  <c r="E101" i="3"/>
  <c r="D101" i="3"/>
  <c r="E99" i="3"/>
  <c r="D99" i="3"/>
  <c r="D93" i="3"/>
  <c r="E91" i="3"/>
  <c r="D91" i="3"/>
  <c r="E89" i="3"/>
  <c r="D89" i="3"/>
  <c r="E71" i="3"/>
  <c r="E66" i="3"/>
  <c r="E29" i="3"/>
  <c r="D29" i="3"/>
  <c r="D6" i="3"/>
  <c r="D5" i="3" s="1"/>
  <c r="D14" i="3"/>
  <c r="D13" i="3" s="1"/>
  <c r="D24" i="3"/>
  <c r="D27" i="3"/>
  <c r="D32" i="3"/>
  <c r="D36" i="3"/>
  <c r="D39" i="3"/>
  <c r="D35" i="3" s="1"/>
  <c r="D31" i="3" s="1"/>
  <c r="D43" i="3"/>
  <c r="D45" i="3"/>
  <c r="D49" i="3"/>
  <c r="D52" i="3"/>
  <c r="D57" i="3"/>
  <c r="D56" i="3" s="1"/>
  <c r="D60" i="3"/>
  <c r="D59" i="3" s="1"/>
  <c r="D63" i="3"/>
  <c r="D62" i="3" s="1"/>
  <c r="D73" i="3"/>
  <c r="D70" i="3" s="1"/>
  <c r="D69" i="3" s="1"/>
  <c r="D82" i="3"/>
  <c r="D81" i="3" s="1"/>
  <c r="D76" i="3" s="1"/>
  <c r="F109" i="3" l="1"/>
  <c r="D88" i="3"/>
  <c r="D87" i="3" s="1"/>
  <c r="E88" i="3"/>
  <c r="F105" i="3"/>
  <c r="F111" i="3"/>
  <c r="E119" i="3"/>
  <c r="D42" i="3"/>
  <c r="F101" i="3"/>
  <c r="D48" i="3"/>
  <c r="D47" i="3" s="1"/>
  <c r="D23" i="3"/>
  <c r="E87" i="3" l="1"/>
  <c r="F119" i="3"/>
  <c r="G7" i="3"/>
  <c r="G8" i="3"/>
  <c r="G9" i="3"/>
  <c r="G10" i="3"/>
  <c r="G16" i="3"/>
  <c r="G17" i="3"/>
  <c r="G18" i="3"/>
  <c r="G20" i="3"/>
  <c r="G22" i="3"/>
  <c r="G25" i="3"/>
  <c r="G26" i="3"/>
  <c r="G28" i="3"/>
  <c r="G29" i="3"/>
  <c r="G30" i="3"/>
  <c r="G33" i="3"/>
  <c r="G34" i="3"/>
  <c r="G37" i="3"/>
  <c r="G38" i="3"/>
  <c r="G40" i="3"/>
  <c r="G41" i="3"/>
  <c r="G44" i="3"/>
  <c r="G46" i="3"/>
  <c r="G50" i="3"/>
  <c r="G51" i="3"/>
  <c r="G53" i="3"/>
  <c r="G54" i="3"/>
  <c r="G55" i="3"/>
  <c r="G58" i="3"/>
  <c r="G61" i="3"/>
  <c r="G64" i="3"/>
  <c r="G66" i="3"/>
  <c r="G67" i="3"/>
  <c r="G68" i="3"/>
  <c r="G74" i="3"/>
  <c r="G75" i="3"/>
  <c r="G77" i="3"/>
  <c r="G78" i="3"/>
  <c r="G80" i="3"/>
  <c r="G83" i="3"/>
  <c r="G84" i="3"/>
  <c r="G128" i="3"/>
  <c r="G129" i="3"/>
  <c r="G130" i="3"/>
  <c r="G131" i="3"/>
  <c r="G132" i="3"/>
  <c r="G133" i="3"/>
  <c r="G134" i="3"/>
  <c r="G135" i="3"/>
  <c r="G136" i="3"/>
  <c r="G140" i="3"/>
  <c r="G141" i="3"/>
  <c r="G142" i="3"/>
  <c r="G144" i="3"/>
  <c r="G145" i="3"/>
  <c r="G165" i="3"/>
  <c r="G166" i="3"/>
  <c r="G171" i="3"/>
  <c r="G172" i="3"/>
  <c r="G173" i="3"/>
  <c r="G174" i="3"/>
  <c r="G177" i="3"/>
  <c r="G178" i="3"/>
  <c r="G179" i="3"/>
  <c r="G180" i="3"/>
  <c r="G189" i="3"/>
  <c r="G193" i="3"/>
  <c r="G195" i="3"/>
  <c r="G198" i="3"/>
  <c r="G200" i="3"/>
  <c r="F7" i="3"/>
  <c r="F8" i="3"/>
  <c r="F9" i="3"/>
  <c r="F10" i="3"/>
  <c r="F16" i="3"/>
  <c r="F17" i="3"/>
  <c r="F18" i="3"/>
  <c r="F20" i="3"/>
  <c r="F22" i="3"/>
  <c r="F28" i="3"/>
  <c r="F29" i="3"/>
  <c r="F30" i="3"/>
  <c r="F33" i="3"/>
  <c r="F34" i="3"/>
  <c r="F37" i="3"/>
  <c r="F38" i="3"/>
  <c r="F40" i="3"/>
  <c r="F41" i="3"/>
  <c r="F44" i="3"/>
  <c r="F46" i="3"/>
  <c r="F50" i="3"/>
  <c r="F51" i="3"/>
  <c r="F53" i="3"/>
  <c r="F54" i="3"/>
  <c r="F55" i="3"/>
  <c r="F58" i="3"/>
  <c r="F61" i="3"/>
  <c r="F64" i="3"/>
  <c r="F66" i="3"/>
  <c r="F67" i="3"/>
  <c r="F71" i="3"/>
  <c r="F72" i="3"/>
  <c r="F75" i="3"/>
  <c r="F83" i="3"/>
  <c r="F84" i="3"/>
  <c r="F88" i="3"/>
  <c r="F89" i="3"/>
  <c r="F90" i="3"/>
  <c r="F91" i="3"/>
  <c r="F92" i="3"/>
  <c r="F93" i="3"/>
  <c r="F94" i="3"/>
  <c r="F96" i="3"/>
  <c r="F97" i="3"/>
  <c r="F99" i="3"/>
  <c r="F100" i="3"/>
  <c r="F107" i="3"/>
  <c r="F108" i="3"/>
  <c r="F128" i="3"/>
  <c r="F129" i="3"/>
  <c r="F130" i="3"/>
  <c r="F131" i="3"/>
  <c r="F132" i="3"/>
  <c r="F133" i="3"/>
  <c r="F134" i="3"/>
  <c r="F135" i="3"/>
  <c r="F136" i="3"/>
  <c r="F140" i="3"/>
  <c r="F141" i="3"/>
  <c r="F142" i="3"/>
  <c r="F144" i="3"/>
  <c r="F145" i="3"/>
  <c r="F148" i="3"/>
  <c r="F149" i="3"/>
  <c r="F150" i="3"/>
  <c r="F159" i="3"/>
  <c r="F160" i="3"/>
  <c r="F161" i="3"/>
  <c r="F162" i="3"/>
  <c r="F163" i="3"/>
  <c r="F164" i="3"/>
  <c r="F167" i="3"/>
  <c r="F168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9" i="3"/>
  <c r="F193" i="3"/>
  <c r="F195" i="3"/>
  <c r="F197" i="3"/>
  <c r="F198" i="3"/>
  <c r="F199" i="3"/>
  <c r="F200" i="3"/>
  <c r="E147" i="3" l="1"/>
  <c r="E146" i="3" s="1"/>
  <c r="E138" i="3" s="1"/>
  <c r="E137" i="3" s="1"/>
  <c r="F147" i="3" l="1"/>
  <c r="E15" i="3" l="1"/>
  <c r="E19" i="3"/>
  <c r="E21" i="3"/>
  <c r="E24" i="3"/>
  <c r="E27" i="3"/>
  <c r="E32" i="3"/>
  <c r="E36" i="3"/>
  <c r="E39" i="3"/>
  <c r="E43" i="3"/>
  <c r="E45" i="3"/>
  <c r="E49" i="3"/>
  <c r="E52" i="3"/>
  <c r="E57" i="3"/>
  <c r="E60" i="3"/>
  <c r="E35" i="3" l="1"/>
  <c r="G39" i="3"/>
  <c r="F39" i="3"/>
  <c r="F36" i="3"/>
  <c r="G36" i="3"/>
  <c r="G45" i="3"/>
  <c r="F45" i="3"/>
  <c r="F32" i="3"/>
  <c r="G32" i="3"/>
  <c r="E56" i="3"/>
  <c r="G57" i="3"/>
  <c r="F57" i="3"/>
  <c r="E59" i="3"/>
  <c r="G60" i="3"/>
  <c r="F60" i="3"/>
  <c r="F52" i="3"/>
  <c r="G52" i="3"/>
  <c r="G49" i="3"/>
  <c r="F49" i="3"/>
  <c r="G43" i="3"/>
  <c r="F43" i="3"/>
  <c r="G27" i="3"/>
  <c r="F27" i="3"/>
  <c r="E23" i="3"/>
  <c r="G24" i="3"/>
  <c r="G15" i="3"/>
  <c r="F15" i="3"/>
  <c r="G19" i="3"/>
  <c r="F19" i="3"/>
  <c r="G21" i="3"/>
  <c r="F21" i="3"/>
  <c r="E5" i="3"/>
  <c r="G6" i="3"/>
  <c r="F6" i="3"/>
  <c r="E48" i="3"/>
  <c r="E42" i="3"/>
  <c r="E14" i="3"/>
  <c r="D143" i="3"/>
  <c r="D139" i="3" s="1"/>
  <c r="E143" i="3"/>
  <c r="E139" i="3" s="1"/>
  <c r="G139" i="3" s="1"/>
  <c r="D188" i="3"/>
  <c r="E188" i="3"/>
  <c r="D194" i="3"/>
  <c r="D187" i="3" s="1"/>
  <c r="E194" i="3"/>
  <c r="D196" i="3"/>
  <c r="F196" i="3" l="1"/>
  <c r="D137" i="3"/>
  <c r="E187" i="3"/>
  <c r="F139" i="3"/>
  <c r="G194" i="3"/>
  <c r="F194" i="3"/>
  <c r="F143" i="3"/>
  <c r="G143" i="3"/>
  <c r="E31" i="3"/>
  <c r="G35" i="3"/>
  <c r="F35" i="3"/>
  <c r="G188" i="3"/>
  <c r="F188" i="3"/>
  <c r="G56" i="3"/>
  <c r="F56" i="3"/>
  <c r="G59" i="3"/>
  <c r="F59" i="3"/>
  <c r="E47" i="3"/>
  <c r="G48" i="3"/>
  <c r="F48" i="3"/>
  <c r="G42" i="3"/>
  <c r="F42" i="3"/>
  <c r="G23" i="3"/>
  <c r="F23" i="3"/>
  <c r="E13" i="3"/>
  <c r="G14" i="3"/>
  <c r="F14" i="3"/>
  <c r="F5" i="3"/>
  <c r="G5" i="3"/>
  <c r="F146" i="3"/>
  <c r="D4" i="3"/>
  <c r="E73" i="3"/>
  <c r="E63" i="3"/>
  <c r="G31" i="3" l="1"/>
  <c r="F31" i="3"/>
  <c r="G170" i="3"/>
  <c r="F170" i="3"/>
  <c r="G187" i="3"/>
  <c r="F187" i="3"/>
  <c r="G73" i="3"/>
  <c r="E70" i="3"/>
  <c r="E69" i="3" s="1"/>
  <c r="G82" i="3"/>
  <c r="F82" i="3"/>
  <c r="F47" i="3"/>
  <c r="G47" i="3"/>
  <c r="G13" i="3"/>
  <c r="F13" i="3"/>
  <c r="E62" i="3"/>
  <c r="F63" i="3"/>
  <c r="G63" i="3"/>
  <c r="G70" i="3" l="1"/>
  <c r="F70" i="3"/>
  <c r="G169" i="3"/>
  <c r="F169" i="3"/>
  <c r="F87" i="3"/>
  <c r="G87" i="3"/>
  <c r="E4" i="3"/>
  <c r="F81" i="3"/>
  <c r="G81" i="3"/>
  <c r="F69" i="3"/>
  <c r="G69" i="3"/>
  <c r="G62" i="3"/>
  <c r="F62" i="3"/>
  <c r="D207" i="3"/>
  <c r="G138" i="3" l="1"/>
  <c r="F138" i="3"/>
  <c r="F76" i="3"/>
  <c r="G76" i="3"/>
  <c r="G137" i="3"/>
  <c r="F137" i="3"/>
  <c r="G4" i="3"/>
  <c r="F4" i="3"/>
  <c r="E207" i="3"/>
  <c r="F207" i="3" l="1"/>
  <c r="G207" i="3"/>
</calcChain>
</file>

<file path=xl/sharedStrings.xml><?xml version="1.0" encoding="utf-8"?>
<sst xmlns="http://schemas.openxmlformats.org/spreadsheetml/2006/main" count="410" uniqueCount="399">
  <si>
    <t>КБК</t>
  </si>
  <si>
    <t>Наименование доходов</t>
  </si>
  <si>
    <t>Процент исполнения к прогнозным показателям</t>
  </si>
  <si>
    <t>Всего доходов</t>
  </si>
  <si>
    <t>Заместитель главы администрации района, начальник финансового управления</t>
  </si>
  <si>
    <t>В.Н.Кортелева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</si>
  <si>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</si>
  <si>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участков муниципальных бюджетных и автономных учреждений)</t>
  </si>
  <si>
    <t>(в рублях)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</si>
  <si>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</si>
  <si>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</si>
  <si>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</si>
  <si>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</si>
  <si>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</si>
  <si>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</si>
  <si>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</si>
  <si>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</si>
  <si>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</si>
  <si>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</si>
  <si>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</si>
  <si>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</si>
  <si>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</si>
  <si>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</si>
  <si>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</si>
  <si>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</si>
  <si>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</si>
  <si>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</si>
  <si>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</si>
  <si>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</si>
  <si>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</si>
  <si>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</si>
  <si>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</si>
  <si>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</si>
  <si>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</si>
  <si>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</si>
  <si>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</si>
  <si>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</si>
  <si>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</si>
  <si>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</si>
  <si>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</si>
  <si>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</si>
  <si>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</si>
  <si>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</si>
  <si>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</si>
  <si>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</si>
  <si>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</si>
  <si>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</si>
  <si>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</si>
  <si>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</si>
  <si>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</si>
  <si>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</si>
  <si>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</si>
  <si>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</si>
  <si>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</si>
  <si>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</si>
  <si>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</si>
  <si>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</si>
  <si>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</si>
  <si>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</si>
  <si>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</si>
  <si>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</si>
  <si>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</si>
  <si>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</si>
  <si>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</si>
  <si>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</si>
  <si>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</si>
  <si>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</si>
  <si>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</si>
  <si>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</si>
  <si>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</si>
  <si>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</si>
  <si>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</si>
  <si>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</si>
  <si>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</si>
  <si>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</si>
  <si>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</si>
  <si>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</si>
  <si>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</si>
  <si>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</si>
  <si>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</si>
  <si>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</si>
  <si>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</si>
  <si>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</si>
  <si>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</si>
  <si>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</si>
  <si>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</si>
  <si>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</si>
  <si>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</si>
  <si>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</si>
  <si>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</si>
  <si>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</si>
  <si>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</si>
  <si>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</si>
  <si>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</si>
  <si>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</si>
  <si>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</si>
  <si>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</si>
  <si>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</si>
  <si>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</si>
  <si>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</si>
  <si>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</si>
  <si>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</si>
  <si>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</si>
  <si>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</si>
  <si>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</si>
  <si>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</si>
  <si>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</si>
  <si>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</si>
  <si>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</si>
  <si>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</si>
  <si>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</si>
  <si>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</si>
  <si>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</si>
  <si>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</si>
  <si>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</si>
  <si>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</si>
  <si>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</si>
  <si>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</si>
  <si>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</si>
  <si>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</si>
  <si>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</si>
  <si>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</si>
  <si>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</si>
  <si>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</si>
  <si>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</si>
  <si>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</si>
  <si>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</si>
  <si>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</si>
  <si>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</si>
  <si>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</si>
  <si>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</si>
  <si>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</si>
  <si>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</si>
  <si>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</si>
  <si>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</si>
  <si>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</si>
  <si>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</si>
  <si>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</si>
  <si>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</si>
  <si>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</si>
  <si>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</si>
  <si>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</si>
  <si>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</si>
  <si>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</si>
  <si>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</si>
  <si>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</si>
  <si>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</si>
  <si>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</si>
  <si>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</si>
  <si>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</si>
  <si>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</si>
  <si>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</si>
  <si>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</si>
  <si>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</si>
  <si>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</si>
  <si>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</si>
  <si>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</si>
  <si>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>000 1 14 06020 00 0000 430</t>
  </si>
  <si>
    <t>000 1 14 06025 05 0000 430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</si>
  <si>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</si>
  <si>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</si>
  <si>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</si>
  <si>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</si>
  <si>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</si>
  <si>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</si>
  <si>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</si>
  <si>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</si>
  <si>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</si>
  <si>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</si>
  <si>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</si>
  <si>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</si>
  <si>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</si>
  <si>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</si>
  <si>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>-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</si>
  <si>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</si>
  <si>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</si>
  <si>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</si>
  <si>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</si>
  <si>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</si>
  <si>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</si>
  <si>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</si>
  <si>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</si>
  <si>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</si>
  <si>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</si>
  <si>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</si>
  <si>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</si>
  <si>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</si>
  <si>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</si>
  <si>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</si>
  <si>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</si>
  <si>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</si>
  <si>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</si>
  <si>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</si>
  <si>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</si>
  <si>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</si>
  <si>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</si>
  <si>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</si>
  <si>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</si>
  <si>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</si>
  <si>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</si>
  <si>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</si>
  <si>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</si>
  <si>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</si>
  <si>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</si>
  <si>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</si>
  <si>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</si>
  <si>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</si>
  <si>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</si>
  <si>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</si>
  <si>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</si>
  <si>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</si>
  <si>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</si>
  <si>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</si>
  <si>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</si>
  <si>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</si>
  <si>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</si>
  <si>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</si>
  <si>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</si>
  <si>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</si>
  <si>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</si>
  <si>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</si>
  <si>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</si>
  <si>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</si>
  <si>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</si>
  <si>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</si>
  <si>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</si>
  <si>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</si>
  <si>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</si>
  <si>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</si>
  <si>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</si>
  <si>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</si>
  <si>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</si>
  <si>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</si>
  <si>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</si>
  <si>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</si>
  <si>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</si>
  <si>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</si>
  <si>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</si>
  <si>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</si>
  <si>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</si>
  <si>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</si>
  <si>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</si>
  <si>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</si>
  <si>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</si>
  <si>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</si>
  <si>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</si>
  <si>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</si>
  <si>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</si>
  <si>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</si>
  <si>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</si>
  <si>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</si>
  <si>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</si>
  <si>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</si>
  <si>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</si>
  <si>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</si>
  <si>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</si>
  <si>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Исп.И.В.Курашина</t>
  </si>
  <si>
    <t>тел.9 18 31</t>
  </si>
  <si>
    <t xml:space="preserve">  Доходы, поступающие в порядке возмещения расходов, понесенных в связи с эксплуатацией имущества</t>
  </si>
  <si>
    <t>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</si>
  <si>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</si>
  <si>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000 1130206505 0000 130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</si>
  <si>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</si>
  <si>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</si>
  <si>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</si>
  <si>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</si>
  <si>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</si>
  <si>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</si>
  <si>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</si>
  <si>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</si>
  <si>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</si>
  <si>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</si>
  <si>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</si>
  <si>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</si>
  <si>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</si>
  <si>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</si>
  <si>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</si>
  <si>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</si>
  <si>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</si>
  <si>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</si>
  <si>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</si>
  <si>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</si>
  <si>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</si>
  <si>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</si>
  <si>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</si>
  <si>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</si>
  <si>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</si>
  <si>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</si>
  <si>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</si>
  <si>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</si>
  <si>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</si>
  <si>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</si>
  <si>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</si>
  <si>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000 1161003105 0000 140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</si>
  <si>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</si>
  <si>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</si>
  <si>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</si>
  <si>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</si>
  <si>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</si>
  <si>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</si>
  <si>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</si>
  <si>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</si>
  <si>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</si>
  <si>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</si>
  <si>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</si>
  <si>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</si>
  <si>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</si>
  <si>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</si>
  <si>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</si>
  <si>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</si>
  <si>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</si>
  <si>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</si>
  <si>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</si>
  <si>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</si>
  <si>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</si>
  <si>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</si>
  <si>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000 1160115001 0000 140</t>
  </si>
  <si>
    <t xml:space="preserve"> 000 1160115301 0000 140</t>
  </si>
  <si>
    <t xml:space="preserve"> 000 1160119001 0000 140</t>
  </si>
  <si>
    <t xml:space="preserve"> 000 1160119301 0000 140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</si>
  <si>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</si>
  <si>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
 000 1160133301 0000 140
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</si>
  <si>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</si>
  <si>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000 1160108401 0000 140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</si>
  <si>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</si>
  <si>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</si>
  <si>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</si>
  <si>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</si>
  <si>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</si>
  <si>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000 1160133000 0000 140</t>
  </si>
  <si>
    <t xml:space="preserve"> 000 1160200002 0000 140</t>
  </si>
  <si>
    <t xml:space="preserve"> 000 1160201002 0000 140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</si>
  <si>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</si>
  <si>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
</t>
  </si>
  <si>
    <t xml:space="preserve"> 000 2022524300 0000 150</t>
  </si>
  <si>
    <t xml:space="preserve"> 000 2022524305 0000 150</t>
  </si>
  <si>
    <t xml:space="preserve"> 000 2022529900 0000 150</t>
  </si>
  <si>
    <t xml:space="preserve"> 000 2022529905 0000 150</t>
  </si>
  <si>
    <t xml:space="preserve"> 000 2022530400 0000 150</t>
  </si>
  <si>
    <t xml:space="preserve"> 000 2022530405 0000 150</t>
  </si>
  <si>
    <t xml:space="preserve"> Субсидии бюджетам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</si>
  <si>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</si>
  <si>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</si>
  <si>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</si>
  <si>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</si>
  <si>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</si>
  <si>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000 2024530300 0000 150</t>
  </si>
  <si>
    <t xml:space="preserve"> 000 2024530305 0000 150</t>
  </si>
  <si>
    <t xml:space="preserve">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
</t>
  </si>
  <si>
    <t xml:space="preserve"> 000 2194530305 0000 150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</si>
  <si>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</si>
  <si>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</si>
  <si>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1 1120104201 0000 120</t>
  </si>
  <si>
    <t xml:space="preserve"> 1 1160107401 0000 140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</si>
  <si>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</si>
  <si>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</si>
  <si>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</si>
  <si>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000 1160117301 0000 140</t>
  </si>
  <si>
    <t>000 1160117001 0000 140</t>
  </si>
  <si>
    <t>000 1160700000 0000 140</t>
  </si>
  <si>
    <t>000 1160701000 0000 140</t>
  </si>
  <si>
    <t>000 1160701005 0000 140</t>
  </si>
  <si>
    <t>000 1160709000 0000 140</t>
  </si>
  <si>
    <t>000 1160709005 0000 140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</si>
  <si>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</si>
  <si>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</si>
  <si>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</si>
  <si>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</si>
  <si>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</si>
  <si>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на софинансирование капитальных вложений в объекты муниципальной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</si>
  <si>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</si>
  <si>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  Плата за размещение твердых коммунальных отходов </t>
  </si>
  <si>
    <t xml:space="preserve"> Прогноз доходов на 2023 год</t>
  </si>
  <si>
    <t>Темп роста к соответствующему периоду прошлого  2022 года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</si>
  <si>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</si>
  <si>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</si>
  <si>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000 2024517905 0000 150</t>
  </si>
  <si>
    <t>000 2024517900 0000 150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</si>
  <si>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</si>
  <si>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</si>
  <si>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>Кассовое исполнение за 9 месяцев 2022 года</t>
  </si>
  <si>
    <t>Кассовое исполнение за 9 месяцев 2023 года</t>
  </si>
  <si>
    <t>Сведения об исполнении бюджета муниципального образования Клетнянский муниципальный район Брянской области по доходам за 9 месяцев 2023 года в разрезе видов доходов в сравнении с соответствующим периодом прошлого года</t>
  </si>
  <si>
    <t xml:space="preserve"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
</t>
  </si>
  <si>
    <t xml:space="preserve"> 000 2080000000 0000 000</t>
  </si>
  <si>
    <t xml:space="preserve"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
</t>
  </si>
  <si>
    <t xml:space="preserve"> 000 2080500005 0000 150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</si>
  <si>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</si>
  <si>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</si>
  <si>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 Субсидии бюджетам муниципальных районов на реализацию мероприятий по модернизации школьных систем образования</t>
  </si>
  <si>
    <t xml:space="preserve"> 000 2022575005 0000 150</t>
  </si>
  <si>
    <t xml:space="preserve">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</si>
  <si>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</si>
  <si>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</si>
  <si>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</si>
  <si>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
</t>
  </si>
  <si>
    <t xml:space="preserve">НДФЛ с доходов от долевого участия в организации, полученных в виде дивидендов (в части суммы налога, превышающей 650 000 руб.)
</t>
  </si>
  <si>
    <t xml:space="preserve"> 000 1010213001 1000 110
</t>
  </si>
  <si>
    <t xml:space="preserve"> 000 1010214001 1000 110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</si>
</sst>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"/>
      <family val="2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u/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5" fillId="0" borderId="2">
      <alignment horizontal="left" wrapText="1" indent="2"/>
    </xf>
    <xf numFmtId="0" fontId="10" fillId="0" borderId="0">
      <alignment horizontal="left"/>
    </xf>
    <xf numFmtId="0" fontId="11" fillId="0" borderId="0"/>
    <xf numFmtId="49" fontId="10" fillId="0" borderId="0"/>
    <xf numFmtId="0" fontId="10" fillId="0" borderId="3">
      <alignment horizontal="left" wrapText="1" indent="2"/>
    </xf>
    <xf numFmtId="49" fontId="10" fillId="0" borderId="4">
      <alignment horizontal="center"/>
    </xf>
    <xf numFmtId="4" fontId="10" fillId="0" borderId="4">
      <alignment horizontal="right"/>
    </xf>
    <xf numFmtId="0" fontId="10" fillId="0" borderId="0"/>
    <xf numFmtId="0" fontId="10" fillId="2" borderId="0"/>
    <xf numFmtId="49" fontId="10" fillId="0" borderId="5">
      <alignment horizontal="center"/>
    </xf>
    <xf numFmtId="49" fontId="10" fillId="0" borderId="6">
      <alignment horizontal="center" vertical="center" wrapText="1"/>
    </xf>
    <xf numFmtId="0" fontId="10" fillId="0" borderId="7">
      <alignment horizontal="left" wrapText="1" indent="2"/>
    </xf>
  </cellStyleXfs>
  <cellXfs count="75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4" fontId="3" fillId="0" borderId="0" xfId="0" applyNumberFormat="1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6" fillId="0" borderId="1" xfId="5" applyNumberFormat="1" applyFont="1" applyBorder="1" applyAlignment="1" applyProtection="1">
      <alignment horizontal="left" vertical="top" wrapText="1"/>
    </xf>
    <xf numFmtId="49" fontId="14" fillId="0" borderId="1" xfId="6" applyFont="1" applyBorder="1" applyAlignment="1" applyProtection="1">
      <alignment horizontal="center" vertical="top"/>
    </xf>
    <xf numFmtId="4" fontId="4" fillId="0" borderId="0" xfId="0" applyNumberFormat="1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16" fillId="0" borderId="1" xfId="0" applyFont="1" applyFill="1" applyBorder="1" applyAlignment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0" fontId="10" fillId="0" borderId="0" xfId="8" applyNumberFormat="1" applyAlignment="1" applyProtection="1">
      <alignment vertical="top"/>
    </xf>
    <xf numFmtId="0" fontId="12" fillId="0" borderId="0" xfId="8" applyNumberFormat="1" applyFont="1" applyAlignment="1" applyProtection="1">
      <alignment vertical="top"/>
    </xf>
    <xf numFmtId="0" fontId="10" fillId="2" borderId="0" xfId="9" applyNumberFormat="1" applyAlignment="1" applyProtection="1">
      <alignment vertical="top"/>
    </xf>
    <xf numFmtId="0" fontId="3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6" fillId="0" borderId="1" xfId="0" applyFont="1" applyFill="1" applyBorder="1" applyAlignment="1">
      <alignment vertical="top" wrapText="1"/>
    </xf>
    <xf numFmtId="4" fontId="6" fillId="0" borderId="1" xfId="6" applyNumberFormat="1" applyFont="1" applyBorder="1" applyAlignment="1" applyProtection="1">
      <alignment horizontal="center" vertical="top"/>
    </xf>
    <xf numFmtId="4" fontId="6" fillId="0" borderId="1" xfId="6" applyNumberFormat="1" applyFont="1" applyFill="1" applyBorder="1" applyAlignment="1" applyProtection="1">
      <alignment horizontal="center" vertical="top"/>
    </xf>
    <xf numFmtId="0" fontId="16" fillId="0" borderId="1" xfId="0" applyFont="1" applyFill="1" applyBorder="1" applyAlignment="1">
      <alignment horizontal="left" vertical="top" wrapText="1"/>
    </xf>
    <xf numFmtId="4" fontId="6" fillId="0" borderId="1" xfId="7" applyNumberFormat="1" applyFont="1" applyBorder="1" applyAlignment="1" applyProtection="1">
      <alignment horizontal="center" vertical="top"/>
    </xf>
    <xf numFmtId="4" fontId="6" fillId="0" borderId="1" xfId="7" applyNumberFormat="1" applyFont="1" applyFill="1" applyBorder="1" applyAlignment="1" applyProtection="1">
      <alignment horizontal="center" vertical="top"/>
    </xf>
    <xf numFmtId="0" fontId="16" fillId="0" borderId="1" xfId="0" applyFont="1" applyBorder="1" applyAlignment="1">
      <alignment horizontal="left" vertical="top"/>
    </xf>
    <xf numFmtId="4" fontId="10" fillId="0" borderId="0" xfId="4" applyNumberFormat="1" applyFill="1" applyAlignment="1" applyProtection="1">
      <alignment vertical="top"/>
    </xf>
    <xf numFmtId="0" fontId="3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vertical="top" wrapText="1"/>
    </xf>
    <xf numFmtId="4" fontId="6" fillId="3" borderId="1" xfId="7" applyNumberFormat="1" applyFont="1" applyFill="1" applyBorder="1" applyAlignment="1" applyProtection="1">
      <alignment horizontal="center" vertical="top"/>
    </xf>
    <xf numFmtId="4" fontId="4" fillId="3" borderId="0" xfId="0" applyNumberFormat="1" applyFont="1" applyFill="1" applyAlignment="1" applyProtection="1">
      <alignment vertical="top"/>
      <protection locked="0"/>
    </xf>
    <xf numFmtId="0" fontId="0" fillId="3" borderId="0" xfId="0" applyFill="1" applyAlignment="1" applyProtection="1">
      <alignment vertical="top"/>
      <protection locked="0"/>
    </xf>
    <xf numFmtId="4" fontId="6" fillId="3" borderId="1" xfId="6" applyNumberFormat="1" applyFont="1" applyFill="1" applyBorder="1" applyAlignment="1" applyProtection="1">
      <alignment horizontal="center" vertical="top"/>
    </xf>
    <xf numFmtId="0" fontId="10" fillId="3" borderId="0" xfId="9" applyNumberFormat="1" applyFill="1" applyAlignment="1" applyProtection="1">
      <alignment vertical="top"/>
    </xf>
    <xf numFmtId="0" fontId="3" fillId="3" borderId="0" xfId="0" applyFont="1" applyFill="1" applyAlignment="1" applyProtection="1">
      <alignment vertical="top"/>
      <protection locked="0"/>
    </xf>
    <xf numFmtId="0" fontId="8" fillId="3" borderId="0" xfId="0" applyFont="1" applyFill="1" applyAlignment="1" applyProtection="1">
      <alignment vertical="top"/>
      <protection locked="0"/>
    </xf>
    <xf numFmtId="4" fontId="1" fillId="3" borderId="0" xfId="0" applyNumberFormat="1" applyFont="1" applyFill="1" applyAlignment="1" applyProtection="1">
      <alignment vertical="top"/>
      <protection locked="0"/>
    </xf>
    <xf numFmtId="0" fontId="13" fillId="3" borderId="0" xfId="0" applyFont="1" applyFill="1" applyAlignment="1" applyProtection="1">
      <alignment vertical="top"/>
      <protection locked="0"/>
    </xf>
    <xf numFmtId="0" fontId="6" fillId="3" borderId="1" xfId="5" applyNumberFormat="1" applyFont="1" applyFill="1" applyBorder="1" applyAlignment="1" applyProtection="1">
      <alignment horizontal="left" vertical="top" wrapText="1"/>
    </xf>
    <xf numFmtId="49" fontId="14" fillId="3" borderId="1" xfId="6" applyFont="1" applyFill="1" applyBorder="1" applyAlignment="1" applyProtection="1">
      <alignment horizontal="center" vertical="top"/>
    </xf>
    <xf numFmtId="0" fontId="4" fillId="3" borderId="0" xfId="0" applyFont="1" applyFill="1" applyAlignment="1" applyProtection="1">
      <alignment vertical="top"/>
      <protection locked="0"/>
    </xf>
    <xf numFmtId="0" fontId="16" fillId="3" borderId="1" xfId="0" applyFont="1" applyFill="1" applyBorder="1" applyAlignment="1">
      <alignment horizontal="left" vertical="top" wrapText="1"/>
    </xf>
    <xf numFmtId="49" fontId="14" fillId="0" borderId="1" xfId="10" applyNumberFormat="1" applyFont="1" applyBorder="1" applyAlignment="1" applyProtection="1">
      <alignment horizontal="left" vertical="top"/>
    </xf>
    <xf numFmtId="4" fontId="6" fillId="0" borderId="1" xfId="11" applyNumberFormat="1" applyFont="1" applyBorder="1" applyAlignment="1" applyProtection="1">
      <alignment horizontal="center" vertical="top" shrinkToFit="1"/>
    </xf>
    <xf numFmtId="4" fontId="6" fillId="0" borderId="1" xfId="11" applyNumberFormat="1" applyFont="1" applyFill="1" applyBorder="1" applyAlignment="1" applyProtection="1">
      <alignment horizontal="center" vertical="top" shrinkToFit="1"/>
    </xf>
    <xf numFmtId="4" fontId="6" fillId="3" borderId="1" xfId="11" applyNumberFormat="1" applyFont="1" applyFill="1" applyBorder="1" applyAlignment="1" applyProtection="1">
      <alignment horizontal="center" vertical="top" shrinkToFit="1"/>
    </xf>
    <xf numFmtId="49" fontId="16" fillId="0" borderId="1" xfId="0" applyNumberFormat="1" applyFont="1" applyBorder="1" applyAlignment="1">
      <alignment horizontal="left" vertical="top" wrapText="1"/>
    </xf>
    <xf numFmtId="49" fontId="14" fillId="0" borderId="1" xfId="10" applyNumberFormat="1" applyFont="1" applyBorder="1" applyAlignment="1" applyProtection="1">
      <alignment horizontal="center" vertical="top"/>
    </xf>
    <xf numFmtId="0" fontId="14" fillId="0" borderId="1" xfId="5" applyNumberFormat="1" applyFont="1" applyBorder="1" applyAlignment="1" applyProtection="1">
      <alignment horizontal="left" vertical="top" wrapText="1"/>
    </xf>
    <xf numFmtId="0" fontId="6" fillId="0" borderId="1" xfId="5" applyNumberFormat="1" applyFont="1" applyBorder="1" applyAlignment="1" applyProtection="1">
      <alignment vertical="top" wrapText="1"/>
    </xf>
    <xf numFmtId="49" fontId="14" fillId="0" borderId="1" xfId="10" applyNumberFormat="1" applyFont="1" applyBorder="1" applyProtection="1">
      <alignment horizontal="center"/>
    </xf>
    <xf numFmtId="49" fontId="14" fillId="0" borderId="1" xfId="10" applyNumberFormat="1" applyFont="1" applyFill="1" applyBorder="1" applyAlignment="1" applyProtection="1">
      <alignment horizontal="left" vertical="top"/>
    </xf>
    <xf numFmtId="0" fontId="4" fillId="3" borderId="1" xfId="0" applyFont="1" applyFill="1" applyBorder="1" applyAlignment="1">
      <alignment vertical="top" wrapText="1"/>
    </xf>
    <xf numFmtId="49" fontId="14" fillId="3" borderId="1" xfId="10" applyNumberFormat="1" applyFont="1" applyFill="1" applyBorder="1" applyAlignment="1" applyProtection="1">
      <alignment horizontal="left" vertical="top"/>
    </xf>
    <xf numFmtId="0" fontId="6" fillId="3" borderId="1" xfId="12" applyNumberFormat="1" applyFont="1" applyFill="1" applyBorder="1" applyAlignment="1" applyProtection="1">
      <alignment horizontal="left" vertical="top" wrapText="1"/>
    </xf>
    <xf numFmtId="49" fontId="14" fillId="3" borderId="1" xfId="10" applyNumberFormat="1" applyFont="1" applyFill="1" applyBorder="1" applyProtection="1">
      <alignment horizontal="center"/>
    </xf>
    <xf numFmtId="49" fontId="17" fillId="0" borderId="1" xfId="6" applyFont="1" applyBorder="1" applyAlignment="1" applyProtection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49" fontId="17" fillId="3" borderId="1" xfId="6" applyFont="1" applyFill="1" applyBorder="1" applyAlignment="1" applyProtection="1">
      <alignment horizontal="center" vertical="top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0" fontId="1" fillId="0" borderId="0" xfId="2" applyNumberFormat="1" applyFont="1" applyFill="1" applyAlignment="1" applyProtection="1">
      <alignment horizontal="center" vertical="top" wrapText="1"/>
    </xf>
    <xf numFmtId="0" fontId="11" fillId="0" borderId="0" xfId="3" applyNumberFormat="1" applyFill="1" applyAlignment="1" applyProtection="1">
      <alignment vertical="top"/>
    </xf>
    <xf numFmtId="0" fontId="12" fillId="0" borderId="0" xfId="2" applyNumberFormat="1" applyFont="1" applyFill="1" applyAlignment="1" applyProtection="1">
      <alignment horizontal="left" vertical="top"/>
    </xf>
  </cellXfs>
  <cellStyles count="13">
    <cellStyle name="xl22" xfId="3"/>
    <cellStyle name="xl24" xfId="2"/>
    <cellStyle name="xl25" xfId="8"/>
    <cellStyle name="xl31" xfId="5"/>
    <cellStyle name="xl34" xfId="1"/>
    <cellStyle name="xl41" xfId="4"/>
    <cellStyle name="xl43" xfId="10"/>
    <cellStyle name="xl44" xfId="6"/>
    <cellStyle name="xl45" xfId="11"/>
    <cellStyle name="xl46" xfId="7"/>
    <cellStyle name="xl48" xfId="9"/>
    <cellStyle name="xl75" xfId="1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tabSelected="1" workbookViewId="0">
      <selection activeCell="A5" sqref="A5"/>
    </sheetView>
  </sheetViews>
  <sheetFormatPr defaultRowHeight="15" x14ac:dyDescent="0.25"/>
  <cols>
    <col min="1" max="1" width="64.7109375" style="7" customWidth="1"/>
    <col min="2" max="2" width="23.28515625" style="23" customWidth="1"/>
    <col min="3" max="3" width="15.85546875" style="34" customWidth="1"/>
    <col min="4" max="4" width="15.85546875" style="7" customWidth="1"/>
    <col min="5" max="5" width="15.85546875" style="41" customWidth="1"/>
    <col min="6" max="6" width="9.5703125" style="7" customWidth="1"/>
    <col min="7" max="7" width="12" style="7" customWidth="1"/>
    <col min="8" max="16384" width="9.140625" style="7"/>
  </cols>
  <sheetData>
    <row r="1" spans="1:8" ht="38.25" customHeight="1" x14ac:dyDescent="0.25">
      <c r="A1" s="72" t="s">
        <v>382</v>
      </c>
      <c r="B1" s="72"/>
      <c r="C1" s="72"/>
      <c r="D1" s="72"/>
      <c r="E1" s="72"/>
      <c r="F1" s="72"/>
      <c r="G1" s="72"/>
    </row>
    <row r="2" spans="1:8" ht="22.5" customHeight="1" x14ac:dyDescent="0.25">
      <c r="A2" s="73"/>
      <c r="B2" s="74"/>
      <c r="C2" s="31"/>
      <c r="D2" s="31"/>
      <c r="E2" s="31"/>
      <c r="F2" s="34"/>
      <c r="G2" s="33" t="s">
        <v>8</v>
      </c>
    </row>
    <row r="3" spans="1:8" ht="83.25" customHeight="1" x14ac:dyDescent="0.25">
      <c r="A3" s="5" t="s">
        <v>1</v>
      </c>
      <c r="B3" s="5" t="s">
        <v>0</v>
      </c>
      <c r="C3" s="5" t="s">
        <v>380</v>
      </c>
      <c r="D3" s="5" t="s">
        <v>372</v>
      </c>
      <c r="E3" s="5" t="s">
        <v>381</v>
      </c>
      <c r="F3" s="5" t="s">
        <v>2</v>
      </c>
      <c r="G3" s="5" t="s">
        <v>373</v>
      </c>
      <c r="H3" s="9"/>
    </row>
    <row r="4" spans="1:8" s="11" customFormat="1" ht="15.75" x14ac:dyDescent="0.25">
      <c r="A4" s="12" t="s">
        <v>9</v>
      </c>
      <c r="B4" s="66" t="s">
        <v>10</v>
      </c>
      <c r="C4" s="26">
        <f>C5+C13+C23+C31+C42+C47+C62+C69+C76+C87</f>
        <v>55222375.32</v>
      </c>
      <c r="D4" s="25">
        <f>D5+D13+D23+D31+D42+D47+D62+D69+D76+D87</f>
        <v>82096300</v>
      </c>
      <c r="E4" s="42">
        <f>E5+E13+E23+E31+E42+E47+E62+E69+E76+E87</f>
        <v>67071394.690000005</v>
      </c>
      <c r="F4" s="67">
        <f t="shared" ref="F4:F68" si="0">E4/D4*100</f>
        <v>81.69843791985754</v>
      </c>
      <c r="G4" s="67">
        <f t="shared" ref="G4:G68" si="1">E4/C4*100</f>
        <v>121.45691723932168</v>
      </c>
      <c r="H4" s="10"/>
    </row>
    <row r="5" spans="1:8" s="15" customFormat="1" ht="19.5" customHeight="1" x14ac:dyDescent="0.25">
      <c r="A5" s="12" t="s">
        <v>11</v>
      </c>
      <c r="B5" s="13" t="s">
        <v>12</v>
      </c>
      <c r="C5" s="26">
        <f t="shared" ref="C5" si="2">C6</f>
        <v>42537161.060000002</v>
      </c>
      <c r="D5" s="25">
        <f t="shared" ref="D5:E5" si="3">D6</f>
        <v>67583000</v>
      </c>
      <c r="E5" s="42">
        <f t="shared" si="3"/>
        <v>55399190.310000002</v>
      </c>
      <c r="F5" s="67">
        <f t="shared" si="0"/>
        <v>81.972079235902527</v>
      </c>
      <c r="G5" s="67">
        <f t="shared" si="1"/>
        <v>130.23715953177435</v>
      </c>
      <c r="H5" s="14"/>
    </row>
    <row r="6" spans="1:8" ht="19.5" customHeight="1" x14ac:dyDescent="0.25">
      <c r="A6" s="12" t="s">
        <v>13</v>
      </c>
      <c r="B6" s="13" t="s">
        <v>14</v>
      </c>
      <c r="C6" s="26">
        <f t="shared" ref="C6" si="4">C7+C8+C9+C10+C11</f>
        <v>42537161.060000002</v>
      </c>
      <c r="D6" s="25">
        <f t="shared" ref="D6" si="5">D7+D8+D9+D10+D11</f>
        <v>67583000</v>
      </c>
      <c r="E6" s="42">
        <f>E7+E8+E9+E10+E11+E12</f>
        <v>55399190.310000002</v>
      </c>
      <c r="F6" s="67">
        <f t="shared" si="0"/>
        <v>81.972079235902527</v>
      </c>
      <c r="G6" s="67">
        <f t="shared" si="1"/>
        <v>130.23715953177435</v>
      </c>
      <c r="H6" s="14"/>
    </row>
    <row r="7" spans="1:8" ht="81.75" customHeight="1" x14ac:dyDescent="0.25">
      <c r="A7" s="12" t="s">
        <v>15</v>
      </c>
      <c r="B7" s="13" t="s">
        <v>16</v>
      </c>
      <c r="C7" s="29">
        <v>41819388.68</v>
      </c>
      <c r="D7" s="28">
        <v>66966000</v>
      </c>
      <c r="E7" s="39">
        <v>52469617.240000002</v>
      </c>
      <c r="F7" s="67">
        <f t="shared" si="0"/>
        <v>78.352622584595167</v>
      </c>
      <c r="G7" s="67">
        <f t="shared" si="1"/>
        <v>125.46720288403796</v>
      </c>
      <c r="H7" s="14"/>
    </row>
    <row r="8" spans="1:8" ht="114" customHeight="1" x14ac:dyDescent="0.25">
      <c r="A8" s="12" t="s">
        <v>17</v>
      </c>
      <c r="B8" s="13" t="s">
        <v>18</v>
      </c>
      <c r="C8" s="29">
        <v>183772.24</v>
      </c>
      <c r="D8" s="28">
        <v>200000</v>
      </c>
      <c r="E8" s="39">
        <v>270176.81</v>
      </c>
      <c r="F8" s="67">
        <f t="shared" si="0"/>
        <v>135.08840499999999</v>
      </c>
      <c r="G8" s="67">
        <f t="shared" si="1"/>
        <v>147.01720455711919</v>
      </c>
      <c r="H8" s="14"/>
    </row>
    <row r="9" spans="1:8" ht="48.75" customHeight="1" x14ac:dyDescent="0.25">
      <c r="A9" s="12" t="s">
        <v>19</v>
      </c>
      <c r="B9" s="13" t="s">
        <v>20</v>
      </c>
      <c r="C9" s="29">
        <v>525970.75</v>
      </c>
      <c r="D9" s="28">
        <v>400000</v>
      </c>
      <c r="E9" s="39">
        <v>412976.5</v>
      </c>
      <c r="F9" s="67">
        <f t="shared" si="0"/>
        <v>103.244125</v>
      </c>
      <c r="G9" s="67">
        <f t="shared" si="1"/>
        <v>78.517008788036208</v>
      </c>
      <c r="H9" s="14"/>
    </row>
    <row r="10" spans="1:8" ht="80.25" customHeight="1" x14ac:dyDescent="0.25">
      <c r="A10" s="12" t="s">
        <v>21</v>
      </c>
      <c r="B10" s="13" t="s">
        <v>22</v>
      </c>
      <c r="C10" s="29">
        <v>8029.39</v>
      </c>
      <c r="D10" s="28">
        <v>17000</v>
      </c>
      <c r="E10" s="39">
        <v>5982.9</v>
      </c>
      <c r="F10" s="67">
        <f t="shared" si="0"/>
        <v>35.1935294117647</v>
      </c>
      <c r="G10" s="67">
        <f t="shared" si="1"/>
        <v>74.512509667608612</v>
      </c>
      <c r="H10" s="14"/>
    </row>
    <row r="11" spans="1:8" s="41" customFormat="1" ht="52.5" customHeight="1" x14ac:dyDescent="0.25">
      <c r="A11" s="38" t="s">
        <v>395</v>
      </c>
      <c r="B11" s="51" t="s">
        <v>397</v>
      </c>
      <c r="C11" s="39">
        <v>0</v>
      </c>
      <c r="D11" s="39">
        <f>D12</f>
        <v>0</v>
      </c>
      <c r="E11" s="39">
        <v>507936.86</v>
      </c>
      <c r="F11" s="68">
        <v>0</v>
      </c>
      <c r="G11" s="68"/>
      <c r="H11" s="40"/>
    </row>
    <row r="12" spans="1:8" s="41" customFormat="1" ht="52.5" customHeight="1" x14ac:dyDescent="0.25">
      <c r="A12" s="38" t="s">
        <v>396</v>
      </c>
      <c r="B12" s="51" t="s">
        <v>398</v>
      </c>
      <c r="C12" s="39">
        <v>0</v>
      </c>
      <c r="D12" s="39">
        <v>0</v>
      </c>
      <c r="E12" s="39">
        <v>1732500</v>
      </c>
      <c r="F12" s="68">
        <v>0</v>
      </c>
      <c r="G12" s="68"/>
      <c r="H12" s="40"/>
    </row>
    <row r="13" spans="1:8" s="15" customFormat="1" ht="31.5" customHeight="1" x14ac:dyDescent="0.25">
      <c r="A13" s="12" t="s">
        <v>23</v>
      </c>
      <c r="B13" s="13" t="s">
        <v>24</v>
      </c>
      <c r="C13" s="26">
        <f t="shared" ref="C13" si="6">C14</f>
        <v>6695582.1399999997</v>
      </c>
      <c r="D13" s="25">
        <f>D14</f>
        <v>7832000</v>
      </c>
      <c r="E13" s="42">
        <f t="shared" ref="E13" si="7">E14</f>
        <v>6596586.7000000002</v>
      </c>
      <c r="F13" s="67">
        <f t="shared" si="0"/>
        <v>84.226081460674166</v>
      </c>
      <c r="G13" s="67">
        <f t="shared" si="1"/>
        <v>98.521481210594203</v>
      </c>
      <c r="H13" s="14"/>
    </row>
    <row r="14" spans="1:8" ht="34.5" customHeight="1" x14ac:dyDescent="0.25">
      <c r="A14" s="12" t="s">
        <v>25</v>
      </c>
      <c r="B14" s="13" t="s">
        <v>26</v>
      </c>
      <c r="C14" s="26">
        <f t="shared" ref="C14" si="8">C15+C17+C19+C21</f>
        <v>6695582.1399999997</v>
      </c>
      <c r="D14" s="25">
        <f t="shared" ref="D14:E14" si="9">D15+D17+D19+D21</f>
        <v>7832000</v>
      </c>
      <c r="E14" s="42">
        <f t="shared" si="9"/>
        <v>6596586.7000000002</v>
      </c>
      <c r="F14" s="67">
        <f t="shared" si="0"/>
        <v>84.226081460674166</v>
      </c>
      <c r="G14" s="67">
        <f t="shared" si="1"/>
        <v>98.521481210594203</v>
      </c>
      <c r="H14" s="14"/>
    </row>
    <row r="15" spans="1:8" ht="78" customHeight="1" x14ac:dyDescent="0.25">
      <c r="A15" s="12" t="s">
        <v>27</v>
      </c>
      <c r="B15" s="13" t="s">
        <v>28</v>
      </c>
      <c r="C15" s="26">
        <f t="shared" ref="C15" si="10">C16</f>
        <v>3273811.03</v>
      </c>
      <c r="D15" s="25">
        <f>D16</f>
        <v>3710400</v>
      </c>
      <c r="E15" s="42">
        <f t="shared" ref="E15" si="11">E16</f>
        <v>3379014.5</v>
      </c>
      <c r="F15" s="67">
        <f t="shared" si="0"/>
        <v>91.068739219491164</v>
      </c>
      <c r="G15" s="67">
        <f t="shared" si="1"/>
        <v>103.21348633247167</v>
      </c>
      <c r="H15" s="14"/>
    </row>
    <row r="16" spans="1:8" ht="114.75" customHeight="1" x14ac:dyDescent="0.25">
      <c r="A16" s="12" t="s">
        <v>29</v>
      </c>
      <c r="B16" s="13" t="s">
        <v>30</v>
      </c>
      <c r="C16" s="29">
        <v>3273811.03</v>
      </c>
      <c r="D16" s="28">
        <v>3710400</v>
      </c>
      <c r="E16" s="39">
        <v>3379014.5</v>
      </c>
      <c r="F16" s="67">
        <f t="shared" si="0"/>
        <v>91.068739219491164</v>
      </c>
      <c r="G16" s="67">
        <f t="shared" si="1"/>
        <v>103.21348633247167</v>
      </c>
      <c r="H16" s="14"/>
    </row>
    <row r="17" spans="1:8" ht="80.25" customHeight="1" x14ac:dyDescent="0.25">
      <c r="A17" s="12" t="s">
        <v>31</v>
      </c>
      <c r="B17" s="13" t="s">
        <v>32</v>
      </c>
      <c r="C17" s="26">
        <f>C18</f>
        <v>18520.349999999999</v>
      </c>
      <c r="D17" s="25">
        <f>D18</f>
        <v>25800</v>
      </c>
      <c r="E17" s="42">
        <f>E18</f>
        <v>18206.650000000001</v>
      </c>
      <c r="F17" s="67">
        <f t="shared" si="0"/>
        <v>70.568410852713185</v>
      </c>
      <c r="G17" s="67">
        <f t="shared" si="1"/>
        <v>98.306187518054472</v>
      </c>
      <c r="H17" s="14"/>
    </row>
    <row r="18" spans="1:8" ht="128.25" customHeight="1" x14ac:dyDescent="0.25">
      <c r="A18" s="12" t="s">
        <v>33</v>
      </c>
      <c r="B18" s="13" t="s">
        <v>34</v>
      </c>
      <c r="C18" s="29">
        <v>18520.349999999999</v>
      </c>
      <c r="D18" s="28">
        <v>25800</v>
      </c>
      <c r="E18" s="39">
        <v>18206.650000000001</v>
      </c>
      <c r="F18" s="67">
        <f t="shared" si="0"/>
        <v>70.568410852713185</v>
      </c>
      <c r="G18" s="67">
        <f t="shared" si="1"/>
        <v>98.306187518054472</v>
      </c>
      <c r="H18" s="14"/>
    </row>
    <row r="19" spans="1:8" ht="78.75" customHeight="1" x14ac:dyDescent="0.25">
      <c r="A19" s="12" t="s">
        <v>35</v>
      </c>
      <c r="B19" s="13" t="s">
        <v>36</v>
      </c>
      <c r="C19" s="26">
        <f t="shared" ref="C19" si="12">C20</f>
        <v>3768707.97</v>
      </c>
      <c r="D19" s="25">
        <f>D20</f>
        <v>4586800</v>
      </c>
      <c r="E19" s="42">
        <f t="shared" ref="E19" si="13">E20</f>
        <v>3595816.47</v>
      </c>
      <c r="F19" s="67">
        <f t="shared" si="0"/>
        <v>78.394882488881152</v>
      </c>
      <c r="G19" s="67">
        <f t="shared" si="1"/>
        <v>95.412446350943981</v>
      </c>
      <c r="H19" s="14"/>
    </row>
    <row r="20" spans="1:8" ht="111.75" customHeight="1" x14ac:dyDescent="0.25">
      <c r="A20" s="12" t="s">
        <v>37</v>
      </c>
      <c r="B20" s="13" t="s">
        <v>38</v>
      </c>
      <c r="C20" s="29">
        <v>3768707.97</v>
      </c>
      <c r="D20" s="28">
        <v>4586800</v>
      </c>
      <c r="E20" s="39">
        <v>3595816.47</v>
      </c>
      <c r="F20" s="67">
        <f t="shared" si="0"/>
        <v>78.394882488881152</v>
      </c>
      <c r="G20" s="67">
        <f t="shared" si="1"/>
        <v>95.412446350943981</v>
      </c>
      <c r="H20" s="14"/>
    </row>
    <row r="21" spans="1:8" ht="80.25" customHeight="1" x14ac:dyDescent="0.25">
      <c r="A21" s="12" t="s">
        <v>39</v>
      </c>
      <c r="B21" s="13" t="s">
        <v>40</v>
      </c>
      <c r="C21" s="26">
        <f t="shared" ref="C21" si="14">C22</f>
        <v>-365457.21</v>
      </c>
      <c r="D21" s="25">
        <f>D22</f>
        <v>-491000</v>
      </c>
      <c r="E21" s="42">
        <f t="shared" ref="E21" si="15">E22</f>
        <v>-396450.92</v>
      </c>
      <c r="F21" s="67">
        <f t="shared" si="0"/>
        <v>80.7435682281059</v>
      </c>
      <c r="G21" s="67">
        <f t="shared" si="1"/>
        <v>108.48080408647567</v>
      </c>
      <c r="H21" s="14"/>
    </row>
    <row r="22" spans="1:8" ht="111" customHeight="1" x14ac:dyDescent="0.25">
      <c r="A22" s="12" t="s">
        <v>41</v>
      </c>
      <c r="B22" s="13" t="s">
        <v>42</v>
      </c>
      <c r="C22" s="29">
        <v>-365457.21</v>
      </c>
      <c r="D22" s="28">
        <v>-491000</v>
      </c>
      <c r="E22" s="39">
        <v>-396450.92</v>
      </c>
      <c r="F22" s="67">
        <f t="shared" si="0"/>
        <v>80.7435682281059</v>
      </c>
      <c r="G22" s="67">
        <f t="shared" si="1"/>
        <v>108.48080408647567</v>
      </c>
      <c r="H22" s="14"/>
    </row>
    <row r="23" spans="1:8" s="15" customFormat="1" ht="21" customHeight="1" x14ac:dyDescent="0.25">
      <c r="A23" s="12" t="s">
        <v>43</v>
      </c>
      <c r="B23" s="13" t="s">
        <v>44</v>
      </c>
      <c r="C23" s="26">
        <f t="shared" ref="C23" si="16">C24+C27+C29</f>
        <v>1885517.29</v>
      </c>
      <c r="D23" s="25">
        <f t="shared" ref="D23:E23" si="17">D24+D27+D29</f>
        <v>3182000</v>
      </c>
      <c r="E23" s="42">
        <f t="shared" si="17"/>
        <v>1398004.3599999999</v>
      </c>
      <c r="F23" s="67">
        <f t="shared" si="0"/>
        <v>43.934769327467002</v>
      </c>
      <c r="G23" s="67">
        <f t="shared" si="1"/>
        <v>74.144340516760778</v>
      </c>
      <c r="H23" s="14"/>
    </row>
    <row r="24" spans="1:8" ht="33.75" customHeight="1" x14ac:dyDescent="0.25">
      <c r="A24" s="12" t="s">
        <v>45</v>
      </c>
      <c r="B24" s="13" t="s">
        <v>46</v>
      </c>
      <c r="C24" s="26">
        <f t="shared" ref="C24" si="18">C25+C26</f>
        <v>-28423.87</v>
      </c>
      <c r="D24" s="25">
        <f t="shared" ref="D24:E24" si="19">D25+D26</f>
        <v>0</v>
      </c>
      <c r="E24" s="42">
        <f t="shared" si="19"/>
        <v>-76411.73</v>
      </c>
      <c r="F24" s="67"/>
      <c r="G24" s="67">
        <f t="shared" si="1"/>
        <v>268.82943807440716</v>
      </c>
      <c r="H24" s="14"/>
    </row>
    <row r="25" spans="1:8" ht="33.75" customHeight="1" x14ac:dyDescent="0.25">
      <c r="A25" s="12" t="s">
        <v>45</v>
      </c>
      <c r="B25" s="13" t="s">
        <v>47</v>
      </c>
      <c r="C25" s="29">
        <v>-28280.55</v>
      </c>
      <c r="D25" s="28">
        <v>0</v>
      </c>
      <c r="E25" s="39">
        <v>-76411.73</v>
      </c>
      <c r="F25" s="67"/>
      <c r="G25" s="67">
        <f t="shared" si="1"/>
        <v>270.19181027243104</v>
      </c>
      <c r="H25" s="14"/>
    </row>
    <row r="26" spans="1:8" ht="50.25" customHeight="1" x14ac:dyDescent="0.25">
      <c r="A26" s="12" t="s">
        <v>48</v>
      </c>
      <c r="B26" s="13" t="s">
        <v>49</v>
      </c>
      <c r="C26" s="29">
        <v>-143.32</v>
      </c>
      <c r="D26" s="28">
        <v>0</v>
      </c>
      <c r="E26" s="39">
        <v>0</v>
      </c>
      <c r="F26" s="67">
        <v>0</v>
      </c>
      <c r="G26" s="67">
        <f t="shared" si="1"/>
        <v>0</v>
      </c>
      <c r="H26" s="14"/>
    </row>
    <row r="27" spans="1:8" ht="19.5" customHeight="1" x14ac:dyDescent="0.25">
      <c r="A27" s="12" t="s">
        <v>50</v>
      </c>
      <c r="B27" s="13" t="s">
        <v>51</v>
      </c>
      <c r="C27" s="26">
        <f t="shared" ref="C27" si="20">C28</f>
        <v>154769.63</v>
      </c>
      <c r="D27" s="25">
        <f t="shared" ref="D27:E27" si="21">D28</f>
        <v>193000</v>
      </c>
      <c r="E27" s="42">
        <f t="shared" si="21"/>
        <v>122691.93</v>
      </c>
      <c r="F27" s="67">
        <f t="shared" si="0"/>
        <v>63.570948186528497</v>
      </c>
      <c r="G27" s="67">
        <f t="shared" si="1"/>
        <v>79.273905352102986</v>
      </c>
      <c r="H27" s="14"/>
    </row>
    <row r="28" spans="1:8" ht="19.5" customHeight="1" x14ac:dyDescent="0.25">
      <c r="A28" s="12" t="s">
        <v>50</v>
      </c>
      <c r="B28" s="13" t="s">
        <v>52</v>
      </c>
      <c r="C28" s="29">
        <v>154769.63</v>
      </c>
      <c r="D28" s="28">
        <v>193000</v>
      </c>
      <c r="E28" s="39">
        <v>122691.93</v>
      </c>
      <c r="F28" s="67">
        <f t="shared" si="0"/>
        <v>63.570948186528497</v>
      </c>
      <c r="G28" s="67">
        <f t="shared" si="1"/>
        <v>79.273905352102986</v>
      </c>
      <c r="H28" s="14"/>
    </row>
    <row r="29" spans="1:8" ht="33.75" customHeight="1" x14ac:dyDescent="0.25">
      <c r="A29" s="12" t="s">
        <v>53</v>
      </c>
      <c r="B29" s="13" t="s">
        <v>54</v>
      </c>
      <c r="C29" s="29">
        <f>C30</f>
        <v>1759171.53</v>
      </c>
      <c r="D29" s="28">
        <f>D30</f>
        <v>2989000</v>
      </c>
      <c r="E29" s="39">
        <f>E30</f>
        <v>1351724.16</v>
      </c>
      <c r="F29" s="67">
        <f t="shared" si="0"/>
        <v>45.223290732686515</v>
      </c>
      <c r="G29" s="67">
        <f t="shared" si="1"/>
        <v>76.838678715997631</v>
      </c>
      <c r="H29" s="14"/>
    </row>
    <row r="30" spans="1:8" ht="46.5" customHeight="1" x14ac:dyDescent="0.25">
      <c r="A30" s="12" t="s">
        <v>55</v>
      </c>
      <c r="B30" s="13" t="s">
        <v>56</v>
      </c>
      <c r="C30" s="29">
        <v>1759171.53</v>
      </c>
      <c r="D30" s="28">
        <v>2989000</v>
      </c>
      <c r="E30" s="39">
        <v>1351724.16</v>
      </c>
      <c r="F30" s="67">
        <f t="shared" si="0"/>
        <v>45.223290732686515</v>
      </c>
      <c r="G30" s="67">
        <f t="shared" si="1"/>
        <v>76.838678715997631</v>
      </c>
      <c r="H30" s="14"/>
    </row>
    <row r="31" spans="1:8" s="15" customFormat="1" ht="15.75" hidden="1" x14ac:dyDescent="0.25">
      <c r="A31" s="12" t="s">
        <v>57</v>
      </c>
      <c r="B31" s="13" t="s">
        <v>58</v>
      </c>
      <c r="C31" s="26">
        <f t="shared" ref="C31" si="22">C32+C35</f>
        <v>0</v>
      </c>
      <c r="D31" s="25">
        <f t="shared" ref="D31:E31" si="23">D32+D35</f>
        <v>0</v>
      </c>
      <c r="E31" s="42">
        <f t="shared" si="23"/>
        <v>0</v>
      </c>
      <c r="F31" s="67" t="e">
        <f t="shared" si="0"/>
        <v>#DIV/0!</v>
      </c>
      <c r="G31" s="67" t="e">
        <f t="shared" si="1"/>
        <v>#DIV/0!</v>
      </c>
      <c r="H31" s="14"/>
    </row>
    <row r="32" spans="1:8" ht="20.25" hidden="1" customHeight="1" x14ac:dyDescent="0.25">
      <c r="A32" s="12" t="s">
        <v>59</v>
      </c>
      <c r="B32" s="13" t="s">
        <v>60</v>
      </c>
      <c r="C32" s="26">
        <f t="shared" ref="C32" si="24">C33+C34</f>
        <v>0</v>
      </c>
      <c r="D32" s="25">
        <f t="shared" ref="D32:E32" si="25">D33+D34</f>
        <v>0</v>
      </c>
      <c r="E32" s="42">
        <f t="shared" si="25"/>
        <v>0</v>
      </c>
      <c r="F32" s="67" t="e">
        <f t="shared" si="0"/>
        <v>#DIV/0!</v>
      </c>
      <c r="G32" s="67" t="e">
        <f t="shared" si="1"/>
        <v>#DIV/0!</v>
      </c>
      <c r="H32" s="14"/>
    </row>
    <row r="33" spans="1:8" ht="48" hidden="1" customHeight="1" x14ac:dyDescent="0.25">
      <c r="A33" s="12" t="s">
        <v>61</v>
      </c>
      <c r="B33" s="13" t="s">
        <v>62</v>
      </c>
      <c r="C33" s="29"/>
      <c r="D33" s="28"/>
      <c r="E33" s="39"/>
      <c r="F33" s="67" t="e">
        <f t="shared" si="0"/>
        <v>#DIV/0!</v>
      </c>
      <c r="G33" s="67" t="e">
        <f t="shared" si="1"/>
        <v>#DIV/0!</v>
      </c>
      <c r="H33" s="14"/>
    </row>
    <row r="34" spans="1:8" ht="48" hidden="1" customHeight="1" x14ac:dyDescent="0.25">
      <c r="A34" s="12" t="s">
        <v>63</v>
      </c>
      <c r="B34" s="13" t="s">
        <v>64</v>
      </c>
      <c r="C34" s="29"/>
      <c r="D34" s="28"/>
      <c r="E34" s="39"/>
      <c r="F34" s="67" t="e">
        <f t="shared" si="0"/>
        <v>#DIV/0!</v>
      </c>
      <c r="G34" s="67" t="e">
        <f t="shared" si="1"/>
        <v>#DIV/0!</v>
      </c>
      <c r="H34" s="14"/>
    </row>
    <row r="35" spans="1:8" ht="15.75" hidden="1" x14ac:dyDescent="0.25">
      <c r="A35" s="12" t="s">
        <v>65</v>
      </c>
      <c r="B35" s="13" t="s">
        <v>66</v>
      </c>
      <c r="C35" s="26">
        <f t="shared" ref="C35" si="26">C36+C39</f>
        <v>0</v>
      </c>
      <c r="D35" s="25">
        <f t="shared" ref="D35:E35" si="27">D36+D39</f>
        <v>0</v>
      </c>
      <c r="E35" s="42">
        <f t="shared" si="27"/>
        <v>0</v>
      </c>
      <c r="F35" s="67" t="e">
        <f t="shared" si="0"/>
        <v>#DIV/0!</v>
      </c>
      <c r="G35" s="67" t="e">
        <f t="shared" si="1"/>
        <v>#DIV/0!</v>
      </c>
      <c r="H35" s="14"/>
    </row>
    <row r="36" spans="1:8" ht="15.75" hidden="1" x14ac:dyDescent="0.25">
      <c r="A36" s="12" t="s">
        <v>67</v>
      </c>
      <c r="B36" s="13" t="s">
        <v>68</v>
      </c>
      <c r="C36" s="26">
        <f t="shared" ref="C36" si="28">C37+C38</f>
        <v>0</v>
      </c>
      <c r="D36" s="25">
        <f t="shared" ref="D36:E36" si="29">D37+D38</f>
        <v>0</v>
      </c>
      <c r="E36" s="42">
        <f t="shared" si="29"/>
        <v>0</v>
      </c>
      <c r="F36" s="67" t="e">
        <f t="shared" si="0"/>
        <v>#DIV/0!</v>
      </c>
      <c r="G36" s="67" t="e">
        <f t="shared" si="1"/>
        <v>#DIV/0!</v>
      </c>
      <c r="H36" s="14"/>
    </row>
    <row r="37" spans="1:8" ht="31.5" hidden="1" customHeight="1" x14ac:dyDescent="0.25">
      <c r="A37" s="12" t="s">
        <v>69</v>
      </c>
      <c r="B37" s="13" t="s">
        <v>70</v>
      </c>
      <c r="C37" s="29"/>
      <c r="D37" s="28"/>
      <c r="E37" s="39"/>
      <c r="F37" s="67" t="e">
        <f t="shared" si="0"/>
        <v>#DIV/0!</v>
      </c>
      <c r="G37" s="67" t="e">
        <f t="shared" si="1"/>
        <v>#DIV/0!</v>
      </c>
      <c r="H37" s="14"/>
    </row>
    <row r="38" spans="1:8" ht="31.5" hidden="1" customHeight="1" x14ac:dyDescent="0.25">
      <c r="A38" s="12" t="s">
        <v>71</v>
      </c>
      <c r="B38" s="13" t="s">
        <v>72</v>
      </c>
      <c r="C38" s="29"/>
      <c r="D38" s="28"/>
      <c r="E38" s="39"/>
      <c r="F38" s="67" t="e">
        <f t="shared" si="0"/>
        <v>#DIV/0!</v>
      </c>
      <c r="G38" s="67" t="e">
        <f t="shared" si="1"/>
        <v>#DIV/0!</v>
      </c>
      <c r="H38" s="14"/>
    </row>
    <row r="39" spans="1:8" ht="16.5" hidden="1" customHeight="1" x14ac:dyDescent="0.25">
      <c r="A39" s="12" t="s">
        <v>73</v>
      </c>
      <c r="B39" s="13" t="s">
        <v>74</v>
      </c>
      <c r="C39" s="26">
        <f t="shared" ref="C39" si="30">C40+C41</f>
        <v>0</v>
      </c>
      <c r="D39" s="25">
        <f t="shared" ref="D39:E39" si="31">D40+D41</f>
        <v>0</v>
      </c>
      <c r="E39" s="42">
        <f t="shared" si="31"/>
        <v>0</v>
      </c>
      <c r="F39" s="67" t="e">
        <f t="shared" si="0"/>
        <v>#DIV/0!</v>
      </c>
      <c r="G39" s="67" t="e">
        <f t="shared" si="1"/>
        <v>#DIV/0!</v>
      </c>
      <c r="H39" s="14"/>
    </row>
    <row r="40" spans="1:8" ht="31.5" hidden="1" customHeight="1" x14ac:dyDescent="0.25">
      <c r="A40" s="12" t="s">
        <v>75</v>
      </c>
      <c r="B40" s="13" t="s">
        <v>76</v>
      </c>
      <c r="C40" s="29"/>
      <c r="D40" s="28"/>
      <c r="E40" s="39"/>
      <c r="F40" s="67" t="e">
        <f t="shared" si="0"/>
        <v>#DIV/0!</v>
      </c>
      <c r="G40" s="67" t="e">
        <f t="shared" si="1"/>
        <v>#DIV/0!</v>
      </c>
      <c r="H40" s="14"/>
    </row>
    <row r="41" spans="1:8" ht="31.5" hidden="1" customHeight="1" x14ac:dyDescent="0.25">
      <c r="A41" s="12" t="s">
        <v>77</v>
      </c>
      <c r="B41" s="13" t="s">
        <v>78</v>
      </c>
      <c r="C41" s="29"/>
      <c r="D41" s="28"/>
      <c r="E41" s="39"/>
      <c r="F41" s="67" t="e">
        <f t="shared" si="0"/>
        <v>#DIV/0!</v>
      </c>
      <c r="G41" s="67" t="e">
        <f t="shared" si="1"/>
        <v>#DIV/0!</v>
      </c>
      <c r="H41" s="14"/>
    </row>
    <row r="42" spans="1:8" s="15" customFormat="1" ht="15.75" x14ac:dyDescent="0.25">
      <c r="A42" s="12" t="s">
        <v>79</v>
      </c>
      <c r="B42" s="13" t="s">
        <v>80</v>
      </c>
      <c r="C42" s="26">
        <f t="shared" ref="C42" si="32">C43+C45</f>
        <v>1340959.2</v>
      </c>
      <c r="D42" s="25">
        <f t="shared" ref="D42:E42" si="33">D43+D45</f>
        <v>1300000</v>
      </c>
      <c r="E42" s="42">
        <f t="shared" si="33"/>
        <v>1305872.25</v>
      </c>
      <c r="F42" s="67">
        <f t="shared" si="0"/>
        <v>100.45171153846152</v>
      </c>
      <c r="G42" s="67">
        <f t="shared" si="1"/>
        <v>97.38344388106664</v>
      </c>
      <c r="H42" s="14"/>
    </row>
    <row r="43" spans="1:8" ht="31.5" customHeight="1" x14ac:dyDescent="0.25">
      <c r="A43" s="12" t="s">
        <v>81</v>
      </c>
      <c r="B43" s="13" t="s">
        <v>82</v>
      </c>
      <c r="C43" s="26">
        <f t="shared" ref="C43" si="34">C44</f>
        <v>1340959.2</v>
      </c>
      <c r="D43" s="25">
        <f t="shared" ref="D43:E43" si="35">D44</f>
        <v>1300000</v>
      </c>
      <c r="E43" s="42">
        <f t="shared" si="35"/>
        <v>1305872.25</v>
      </c>
      <c r="F43" s="67">
        <f t="shared" si="0"/>
        <v>100.45171153846152</v>
      </c>
      <c r="G43" s="67">
        <f t="shared" si="1"/>
        <v>97.38344388106664</v>
      </c>
      <c r="H43" s="14"/>
    </row>
    <row r="44" spans="1:8" ht="49.5" customHeight="1" x14ac:dyDescent="0.25">
      <c r="A44" s="12" t="s">
        <v>83</v>
      </c>
      <c r="B44" s="13" t="s">
        <v>84</v>
      </c>
      <c r="C44" s="29">
        <v>1340959.2</v>
      </c>
      <c r="D44" s="28">
        <v>1300000</v>
      </c>
      <c r="E44" s="39">
        <v>1305872.25</v>
      </c>
      <c r="F44" s="67">
        <f t="shared" si="0"/>
        <v>100.45171153846152</v>
      </c>
      <c r="G44" s="67">
        <f t="shared" si="1"/>
        <v>97.38344388106664</v>
      </c>
      <c r="H44" s="14"/>
    </row>
    <row r="45" spans="1:8" ht="49.5" hidden="1" customHeight="1" x14ac:dyDescent="0.25">
      <c r="A45" s="12" t="s">
        <v>85</v>
      </c>
      <c r="B45" s="13" t="s">
        <v>86</v>
      </c>
      <c r="C45" s="26">
        <f t="shared" ref="C45" si="36">C46</f>
        <v>0</v>
      </c>
      <c r="D45" s="25">
        <f t="shared" ref="D45:E45" si="37">D46</f>
        <v>0</v>
      </c>
      <c r="E45" s="42">
        <f t="shared" si="37"/>
        <v>0</v>
      </c>
      <c r="F45" s="67" t="e">
        <f t="shared" si="0"/>
        <v>#DIV/0!</v>
      </c>
      <c r="G45" s="67" t="e">
        <f t="shared" si="1"/>
        <v>#DIV/0!</v>
      </c>
      <c r="H45" s="14"/>
    </row>
    <row r="46" spans="1:8" ht="78" hidden="1" customHeight="1" x14ac:dyDescent="0.25">
      <c r="A46" s="12" t="s">
        <v>87</v>
      </c>
      <c r="B46" s="13" t="s">
        <v>88</v>
      </c>
      <c r="C46" s="29"/>
      <c r="D46" s="28"/>
      <c r="E46" s="39"/>
      <c r="F46" s="67" t="e">
        <f t="shared" si="0"/>
        <v>#DIV/0!</v>
      </c>
      <c r="G46" s="67" t="e">
        <f t="shared" si="1"/>
        <v>#DIV/0!</v>
      </c>
      <c r="H46" s="14"/>
    </row>
    <row r="47" spans="1:8" s="15" customFormat="1" ht="45.75" customHeight="1" x14ac:dyDescent="0.25">
      <c r="A47" s="12" t="s">
        <v>89</v>
      </c>
      <c r="B47" s="13" t="s">
        <v>90</v>
      </c>
      <c r="C47" s="26">
        <f t="shared" ref="C47" si="38">C48+C56+C59</f>
        <v>649384.15</v>
      </c>
      <c r="D47" s="25">
        <f t="shared" ref="D47:E47" si="39">D48+D56+D59</f>
        <v>1143700</v>
      </c>
      <c r="E47" s="42">
        <f t="shared" si="39"/>
        <v>785604.46</v>
      </c>
      <c r="F47" s="67">
        <f t="shared" si="0"/>
        <v>68.689731572964945</v>
      </c>
      <c r="G47" s="67">
        <f t="shared" si="1"/>
        <v>120.97684552356259</v>
      </c>
      <c r="H47" s="14"/>
    </row>
    <row r="48" spans="1:8" ht="81.75" customHeight="1" x14ac:dyDescent="0.25">
      <c r="A48" s="12" t="s">
        <v>91</v>
      </c>
      <c r="B48" s="13" t="s">
        <v>92</v>
      </c>
      <c r="C48" s="26">
        <f t="shared" ref="C48" si="40">C49+C52</f>
        <v>648496.84</v>
      </c>
      <c r="D48" s="25">
        <f t="shared" ref="D48:E48" si="41">D49+D52</f>
        <v>1023000</v>
      </c>
      <c r="E48" s="42">
        <f t="shared" si="41"/>
        <v>778631.98</v>
      </c>
      <c r="F48" s="67">
        <f t="shared" si="0"/>
        <v>76.112608015640276</v>
      </c>
      <c r="G48" s="67">
        <f t="shared" si="1"/>
        <v>120.06719724339752</v>
      </c>
      <c r="H48" s="14"/>
    </row>
    <row r="49" spans="1:8" ht="63" customHeight="1" x14ac:dyDescent="0.25">
      <c r="A49" s="12" t="s">
        <v>93</v>
      </c>
      <c r="B49" s="13" t="s">
        <v>94</v>
      </c>
      <c r="C49" s="26">
        <f t="shared" ref="C49" si="42">C50+C51</f>
        <v>505600.86</v>
      </c>
      <c r="D49" s="25">
        <f t="shared" ref="D49:E49" si="43">D50+D51</f>
        <v>922800</v>
      </c>
      <c r="E49" s="42">
        <f t="shared" si="43"/>
        <v>705689.99</v>
      </c>
      <c r="F49" s="67">
        <f t="shared" si="0"/>
        <v>76.472690723883829</v>
      </c>
      <c r="G49" s="67">
        <f t="shared" si="1"/>
        <v>139.57452327118273</v>
      </c>
      <c r="H49" s="14"/>
    </row>
    <row r="50" spans="1:8" ht="95.25" customHeight="1" x14ac:dyDescent="0.25">
      <c r="A50" s="12" t="s">
        <v>95</v>
      </c>
      <c r="B50" s="13" t="s">
        <v>96</v>
      </c>
      <c r="C50" s="29">
        <v>205892.42</v>
      </c>
      <c r="D50" s="28">
        <v>501800</v>
      </c>
      <c r="E50" s="39">
        <v>341487.61</v>
      </c>
      <c r="F50" s="67">
        <f t="shared" si="0"/>
        <v>68.052532881626135</v>
      </c>
      <c r="G50" s="67">
        <f t="shared" si="1"/>
        <v>165.85730062330609</v>
      </c>
      <c r="H50" s="14"/>
    </row>
    <row r="51" spans="1:8" ht="82.5" customHeight="1" x14ac:dyDescent="0.25">
      <c r="A51" s="12" t="s">
        <v>97</v>
      </c>
      <c r="B51" s="13" t="s">
        <v>98</v>
      </c>
      <c r="C51" s="29">
        <v>299708.44</v>
      </c>
      <c r="D51" s="28">
        <v>421000</v>
      </c>
      <c r="E51" s="39">
        <v>364202.38</v>
      </c>
      <c r="F51" s="67">
        <f t="shared" si="0"/>
        <v>86.508878859857489</v>
      </c>
      <c r="G51" s="67">
        <f t="shared" si="1"/>
        <v>121.51889349529164</v>
      </c>
      <c r="H51" s="14"/>
    </row>
    <row r="52" spans="1:8" ht="80.25" customHeight="1" x14ac:dyDescent="0.25">
      <c r="A52" s="12" t="s">
        <v>99</v>
      </c>
      <c r="B52" s="13" t="s">
        <v>100</v>
      </c>
      <c r="C52" s="26">
        <f t="shared" ref="C52" si="44">C53+C54+C55</f>
        <v>142895.98000000001</v>
      </c>
      <c r="D52" s="25">
        <f t="shared" ref="D52:E52" si="45">D53+D54+D55</f>
        <v>100200</v>
      </c>
      <c r="E52" s="42">
        <f t="shared" si="45"/>
        <v>72941.990000000005</v>
      </c>
      <c r="F52" s="67">
        <f t="shared" si="0"/>
        <v>72.796397205588832</v>
      </c>
      <c r="G52" s="67">
        <f t="shared" si="1"/>
        <v>51.045515766083838</v>
      </c>
      <c r="H52" s="14"/>
    </row>
    <row r="53" spans="1:8" ht="65.25" customHeight="1" x14ac:dyDescent="0.25">
      <c r="A53" s="12" t="s">
        <v>101</v>
      </c>
      <c r="B53" s="13" t="s">
        <v>102</v>
      </c>
      <c r="C53" s="29">
        <v>142895.98000000001</v>
      </c>
      <c r="D53" s="28">
        <v>100200</v>
      </c>
      <c r="E53" s="39">
        <v>72941.990000000005</v>
      </c>
      <c r="F53" s="67">
        <f t="shared" si="0"/>
        <v>72.796397205588832</v>
      </c>
      <c r="G53" s="67">
        <f t="shared" si="1"/>
        <v>51.045515766083838</v>
      </c>
      <c r="H53" s="14"/>
    </row>
    <row r="54" spans="1:8" ht="68.25" hidden="1" customHeight="1" x14ac:dyDescent="0.25">
      <c r="A54" s="12" t="s">
        <v>103</v>
      </c>
      <c r="B54" s="13" t="s">
        <v>104</v>
      </c>
      <c r="C54" s="29"/>
      <c r="D54" s="28"/>
      <c r="E54" s="39"/>
      <c r="F54" s="67" t="e">
        <f t="shared" si="0"/>
        <v>#DIV/0!</v>
      </c>
      <c r="G54" s="67" t="e">
        <f t="shared" si="1"/>
        <v>#DIV/0!</v>
      </c>
      <c r="H54" s="14"/>
    </row>
    <row r="55" spans="1:8" ht="64.5" hidden="1" customHeight="1" x14ac:dyDescent="0.25">
      <c r="A55" s="12" t="s">
        <v>105</v>
      </c>
      <c r="B55" s="13" t="s">
        <v>106</v>
      </c>
      <c r="C55" s="29"/>
      <c r="D55" s="28"/>
      <c r="E55" s="39"/>
      <c r="F55" s="67" t="e">
        <f t="shared" si="0"/>
        <v>#DIV/0!</v>
      </c>
      <c r="G55" s="67" t="e">
        <f t="shared" si="1"/>
        <v>#DIV/0!</v>
      </c>
      <c r="H55" s="14"/>
    </row>
    <row r="56" spans="1:8" ht="31.5" hidden="1" x14ac:dyDescent="0.25">
      <c r="A56" s="12" t="s">
        <v>107</v>
      </c>
      <c r="B56" s="13" t="s">
        <v>108</v>
      </c>
      <c r="C56" s="26">
        <f t="shared" ref="C56:C57" si="46">C57</f>
        <v>0</v>
      </c>
      <c r="D56" s="25">
        <f t="shared" ref="D56:E57" si="47">D57</f>
        <v>0</v>
      </c>
      <c r="E56" s="42">
        <f t="shared" si="47"/>
        <v>0</v>
      </c>
      <c r="F56" s="67" t="e">
        <f t="shared" si="0"/>
        <v>#DIV/0!</v>
      </c>
      <c r="G56" s="67" t="e">
        <f t="shared" si="1"/>
        <v>#DIV/0!</v>
      </c>
      <c r="H56" s="14"/>
    </row>
    <row r="57" spans="1:8" ht="48.75" hidden="1" customHeight="1" x14ac:dyDescent="0.25">
      <c r="A57" s="12" t="s">
        <v>109</v>
      </c>
      <c r="B57" s="13" t="s">
        <v>110</v>
      </c>
      <c r="C57" s="26">
        <f t="shared" si="46"/>
        <v>0</v>
      </c>
      <c r="D57" s="25">
        <f t="shared" si="47"/>
        <v>0</v>
      </c>
      <c r="E57" s="42">
        <f t="shared" si="47"/>
        <v>0</v>
      </c>
      <c r="F57" s="67" t="e">
        <f t="shared" si="0"/>
        <v>#DIV/0!</v>
      </c>
      <c r="G57" s="67" t="e">
        <f t="shared" si="1"/>
        <v>#DIV/0!</v>
      </c>
      <c r="H57" s="14"/>
    </row>
    <row r="58" spans="1:8" ht="49.5" hidden="1" customHeight="1" x14ac:dyDescent="0.25">
      <c r="A58" s="12" t="s">
        <v>111</v>
      </c>
      <c r="B58" s="13" t="s">
        <v>112</v>
      </c>
      <c r="C58" s="29"/>
      <c r="D58" s="28"/>
      <c r="E58" s="39"/>
      <c r="F58" s="67" t="e">
        <f t="shared" si="0"/>
        <v>#DIV/0!</v>
      </c>
      <c r="G58" s="67" t="e">
        <f t="shared" si="1"/>
        <v>#DIV/0!</v>
      </c>
      <c r="H58" s="14"/>
    </row>
    <row r="59" spans="1:8" ht="81.75" customHeight="1" x14ac:dyDescent="0.25">
      <c r="A59" s="12" t="s">
        <v>113</v>
      </c>
      <c r="B59" s="13" t="s">
        <v>114</v>
      </c>
      <c r="C59" s="26">
        <f t="shared" ref="C59:C60" si="48">C60</f>
        <v>887.31</v>
      </c>
      <c r="D59" s="25">
        <f t="shared" ref="D59:E60" si="49">D60</f>
        <v>120700</v>
      </c>
      <c r="E59" s="42">
        <f t="shared" si="49"/>
        <v>6972.48</v>
      </c>
      <c r="F59" s="67">
        <f t="shared" si="0"/>
        <v>5.7767025683512836</v>
      </c>
      <c r="G59" s="67">
        <f t="shared" si="1"/>
        <v>785.79977685363622</v>
      </c>
      <c r="H59" s="14"/>
    </row>
    <row r="60" spans="1:8" ht="83.25" customHeight="1" x14ac:dyDescent="0.25">
      <c r="A60" s="12" t="s">
        <v>115</v>
      </c>
      <c r="B60" s="13" t="s">
        <v>116</v>
      </c>
      <c r="C60" s="26">
        <f t="shared" si="48"/>
        <v>887.31</v>
      </c>
      <c r="D60" s="25">
        <f t="shared" si="49"/>
        <v>120700</v>
      </c>
      <c r="E60" s="42">
        <f t="shared" si="49"/>
        <v>6972.48</v>
      </c>
      <c r="F60" s="67">
        <f t="shared" si="0"/>
        <v>5.7767025683512836</v>
      </c>
      <c r="G60" s="67">
        <f t="shared" si="1"/>
        <v>785.79977685363622</v>
      </c>
      <c r="H60" s="16"/>
    </row>
    <row r="61" spans="1:8" ht="82.5" customHeight="1" x14ac:dyDescent="0.25">
      <c r="A61" s="12" t="s">
        <v>117</v>
      </c>
      <c r="B61" s="13" t="s">
        <v>118</v>
      </c>
      <c r="C61" s="29">
        <v>887.31</v>
      </c>
      <c r="D61" s="28">
        <v>120700</v>
      </c>
      <c r="E61" s="39">
        <v>6972.48</v>
      </c>
      <c r="F61" s="67">
        <f t="shared" si="0"/>
        <v>5.7767025683512836</v>
      </c>
      <c r="G61" s="67">
        <f t="shared" si="1"/>
        <v>785.79977685363622</v>
      </c>
      <c r="H61" s="16"/>
    </row>
    <row r="62" spans="1:8" s="15" customFormat="1" ht="31.5" x14ac:dyDescent="0.25">
      <c r="A62" s="12" t="s">
        <v>119</v>
      </c>
      <c r="B62" s="13" t="s">
        <v>120</v>
      </c>
      <c r="C62" s="26">
        <f t="shared" ref="C62" si="50">C63</f>
        <v>20089.309999999998</v>
      </c>
      <c r="D62" s="25">
        <f t="shared" ref="D62:E62" si="51">D63</f>
        <v>5600</v>
      </c>
      <c r="E62" s="42">
        <f t="shared" si="51"/>
        <v>56898.44</v>
      </c>
      <c r="F62" s="67">
        <f t="shared" si="0"/>
        <v>1016.0435714285715</v>
      </c>
      <c r="G62" s="67">
        <f t="shared" si="1"/>
        <v>283.22744783170759</v>
      </c>
      <c r="H62" s="16"/>
    </row>
    <row r="63" spans="1:8" ht="20.25" customHeight="1" x14ac:dyDescent="0.25">
      <c r="A63" s="12" t="s">
        <v>121</v>
      </c>
      <c r="B63" s="13" t="s">
        <v>122</v>
      </c>
      <c r="C63" s="26">
        <f t="shared" ref="C63" si="52">C64+C65+C66+C68</f>
        <v>20089.309999999998</v>
      </c>
      <c r="D63" s="25">
        <f t="shared" ref="D63:E63" si="53">D64+D65+D66+D68</f>
        <v>5600</v>
      </c>
      <c r="E63" s="42">
        <f t="shared" si="53"/>
        <v>56898.44</v>
      </c>
      <c r="F63" s="67">
        <f t="shared" si="0"/>
        <v>1016.0435714285715</v>
      </c>
      <c r="G63" s="67">
        <f t="shared" si="1"/>
        <v>283.22744783170759</v>
      </c>
      <c r="H63" s="16"/>
    </row>
    <row r="64" spans="1:8" ht="33.75" customHeight="1" x14ac:dyDescent="0.25">
      <c r="A64" s="12" t="s">
        <v>123</v>
      </c>
      <c r="B64" s="13" t="s">
        <v>124</v>
      </c>
      <c r="C64" s="29">
        <v>1559.62</v>
      </c>
      <c r="D64" s="28">
        <v>2500</v>
      </c>
      <c r="E64" s="39">
        <v>16600.72</v>
      </c>
      <c r="F64" s="67">
        <f t="shared" si="0"/>
        <v>664.02880000000005</v>
      </c>
      <c r="G64" s="67">
        <f t="shared" si="1"/>
        <v>1064.4079968197384</v>
      </c>
      <c r="H64" s="16"/>
    </row>
    <row r="65" spans="1:8" ht="19.5" customHeight="1" x14ac:dyDescent="0.25">
      <c r="A65" s="12" t="s">
        <v>125</v>
      </c>
      <c r="B65" s="13" t="s">
        <v>126</v>
      </c>
      <c r="C65" s="29">
        <v>0</v>
      </c>
      <c r="D65" s="28">
        <v>0</v>
      </c>
      <c r="E65" s="39">
        <v>26599.599999999999</v>
      </c>
      <c r="F65" s="67"/>
      <c r="G65" s="67">
        <v>0</v>
      </c>
      <c r="H65" s="16"/>
    </row>
    <row r="66" spans="1:8" ht="19.5" customHeight="1" x14ac:dyDescent="0.25">
      <c r="A66" s="12" t="s">
        <v>127</v>
      </c>
      <c r="B66" s="13" t="s">
        <v>128</v>
      </c>
      <c r="C66" s="29">
        <f>C67</f>
        <v>18492.75</v>
      </c>
      <c r="D66" s="28">
        <v>3100</v>
      </c>
      <c r="E66" s="39">
        <f>E67</f>
        <v>13698.12</v>
      </c>
      <c r="F66" s="67">
        <f t="shared" si="0"/>
        <v>441.87483870967742</v>
      </c>
      <c r="G66" s="67">
        <f t="shared" si="1"/>
        <v>74.072920468832379</v>
      </c>
      <c r="H66" s="16"/>
    </row>
    <row r="67" spans="1:8" ht="19.5" customHeight="1" x14ac:dyDescent="0.25">
      <c r="A67" s="12" t="s">
        <v>129</v>
      </c>
      <c r="B67" s="13" t="s">
        <v>130</v>
      </c>
      <c r="C67" s="29">
        <v>18492.75</v>
      </c>
      <c r="D67" s="28">
        <v>3100</v>
      </c>
      <c r="E67" s="39">
        <v>13698.12</v>
      </c>
      <c r="F67" s="67">
        <f t="shared" si="0"/>
        <v>441.87483870967742</v>
      </c>
      <c r="G67" s="67">
        <f t="shared" si="1"/>
        <v>74.072920468832379</v>
      </c>
      <c r="H67" s="16"/>
    </row>
    <row r="68" spans="1:8" ht="15.75" x14ac:dyDescent="0.25">
      <c r="A68" s="12" t="s">
        <v>371</v>
      </c>
      <c r="B68" s="13" t="s">
        <v>352</v>
      </c>
      <c r="C68" s="29">
        <v>36.94</v>
      </c>
      <c r="D68" s="28"/>
      <c r="E68" s="39">
        <v>0</v>
      </c>
      <c r="F68" s="67"/>
      <c r="G68" s="67">
        <f t="shared" si="1"/>
        <v>0</v>
      </c>
      <c r="H68" s="16"/>
    </row>
    <row r="69" spans="1:8" s="15" customFormat="1" ht="33" customHeight="1" x14ac:dyDescent="0.25">
      <c r="A69" s="12" t="s">
        <v>131</v>
      </c>
      <c r="B69" s="13" t="s">
        <v>132</v>
      </c>
      <c r="C69" s="26">
        <f>C70</f>
        <v>153059.62</v>
      </c>
      <c r="D69" s="25">
        <f>D70</f>
        <v>265000</v>
      </c>
      <c r="E69" s="42">
        <f>E70</f>
        <v>164764.6</v>
      </c>
      <c r="F69" s="67">
        <f t="shared" ref="F69:F139" si="54">E69/D69*100</f>
        <v>62.175320754716978</v>
      </c>
      <c r="G69" s="67">
        <f t="shared" ref="G69:G139" si="55">E69/C69*100</f>
        <v>107.64733376445075</v>
      </c>
      <c r="H69" s="16"/>
    </row>
    <row r="70" spans="1:8" ht="20.25" customHeight="1" x14ac:dyDescent="0.25">
      <c r="A70" s="12" t="s">
        <v>133</v>
      </c>
      <c r="B70" s="13" t="s">
        <v>134</v>
      </c>
      <c r="C70" s="26">
        <f t="shared" ref="C70" si="56">C73+C71</f>
        <v>153059.62</v>
      </c>
      <c r="D70" s="25">
        <f>D73+D71</f>
        <v>265000</v>
      </c>
      <c r="E70" s="42">
        <f t="shared" ref="E70" si="57">E73+E71</f>
        <v>164764.6</v>
      </c>
      <c r="F70" s="67">
        <f t="shared" si="54"/>
        <v>62.175320754716978</v>
      </c>
      <c r="G70" s="67">
        <f t="shared" si="55"/>
        <v>107.64733376445075</v>
      </c>
      <c r="H70" s="16"/>
    </row>
    <row r="71" spans="1:8" ht="20.25" customHeight="1" x14ac:dyDescent="0.25">
      <c r="A71" s="24" t="s">
        <v>258</v>
      </c>
      <c r="B71" s="13" t="s">
        <v>259</v>
      </c>
      <c r="C71" s="26">
        <f>C72</f>
        <v>149927.81</v>
      </c>
      <c r="D71" s="25">
        <f>D72</f>
        <v>265000</v>
      </c>
      <c r="E71" s="42">
        <f>E72</f>
        <v>164764.6</v>
      </c>
      <c r="F71" s="67">
        <f t="shared" si="54"/>
        <v>62.175320754716978</v>
      </c>
      <c r="G71" s="67">
        <v>0</v>
      </c>
      <c r="H71" s="16"/>
    </row>
    <row r="72" spans="1:8" ht="20.25" customHeight="1" x14ac:dyDescent="0.25">
      <c r="A72" s="27" t="s">
        <v>260</v>
      </c>
      <c r="B72" s="13" t="s">
        <v>261</v>
      </c>
      <c r="C72" s="26">
        <v>149927.81</v>
      </c>
      <c r="D72" s="25">
        <v>265000</v>
      </c>
      <c r="E72" s="42">
        <v>164764.6</v>
      </c>
      <c r="F72" s="67">
        <f t="shared" si="54"/>
        <v>62.175320754716978</v>
      </c>
      <c r="G72" s="67">
        <v>0</v>
      </c>
      <c r="H72" s="16"/>
    </row>
    <row r="73" spans="1:8" ht="19.5" customHeight="1" x14ac:dyDescent="0.25">
      <c r="A73" s="12" t="s">
        <v>135</v>
      </c>
      <c r="B73" s="13" t="s">
        <v>136</v>
      </c>
      <c r="C73" s="26">
        <f t="shared" ref="C73" si="58">C74+C75</f>
        <v>3131.81</v>
      </c>
      <c r="D73" s="25">
        <f t="shared" ref="D73:E73" si="59">D74+D75</f>
        <v>0</v>
      </c>
      <c r="E73" s="42">
        <f t="shared" si="59"/>
        <v>0</v>
      </c>
      <c r="F73" s="67">
        <v>0</v>
      </c>
      <c r="G73" s="67">
        <f t="shared" si="55"/>
        <v>0</v>
      </c>
      <c r="H73" s="16"/>
    </row>
    <row r="74" spans="1:8" ht="33.75" customHeight="1" x14ac:dyDescent="0.25">
      <c r="A74" s="12" t="s">
        <v>137</v>
      </c>
      <c r="B74" s="13" t="s">
        <v>138</v>
      </c>
      <c r="C74" s="29">
        <v>3131.81</v>
      </c>
      <c r="D74" s="28">
        <v>0</v>
      </c>
      <c r="E74" s="39">
        <v>0</v>
      </c>
      <c r="F74" s="67">
        <v>0</v>
      </c>
      <c r="G74" s="67">
        <f t="shared" si="55"/>
        <v>0</v>
      </c>
      <c r="H74" s="16"/>
    </row>
    <row r="75" spans="1:8" ht="33.75" hidden="1" customHeight="1" x14ac:dyDescent="0.25">
      <c r="A75" s="12" t="s">
        <v>139</v>
      </c>
      <c r="B75" s="13" t="s">
        <v>140</v>
      </c>
      <c r="C75" s="29"/>
      <c r="D75" s="28"/>
      <c r="E75" s="39"/>
      <c r="F75" s="67" t="e">
        <f t="shared" si="54"/>
        <v>#DIV/0!</v>
      </c>
      <c r="G75" s="67" t="e">
        <f t="shared" si="55"/>
        <v>#DIV/0!</v>
      </c>
      <c r="H75" s="16"/>
    </row>
    <row r="76" spans="1:8" s="15" customFormat="1" ht="33.75" customHeight="1" x14ac:dyDescent="0.25">
      <c r="A76" s="12" t="s">
        <v>141</v>
      </c>
      <c r="B76" s="13" t="s">
        <v>142</v>
      </c>
      <c r="C76" s="26">
        <f>C77+C81+C85</f>
        <v>1047671.3700000001</v>
      </c>
      <c r="D76" s="25">
        <f t="shared" ref="D76" si="60">D77+D81</f>
        <v>100000</v>
      </c>
      <c r="E76" s="42">
        <f>E77+E81</f>
        <v>697890</v>
      </c>
      <c r="F76" s="67">
        <f t="shared" si="54"/>
        <v>697.89</v>
      </c>
      <c r="G76" s="67">
        <f t="shared" si="55"/>
        <v>66.613445779280951</v>
      </c>
      <c r="H76" s="16"/>
    </row>
    <row r="77" spans="1:8" ht="83.25" customHeight="1" x14ac:dyDescent="0.25">
      <c r="A77" s="12" t="s">
        <v>143</v>
      </c>
      <c r="B77" s="13" t="s">
        <v>144</v>
      </c>
      <c r="C77" s="29">
        <f>C78</f>
        <v>861000</v>
      </c>
      <c r="D77" s="28">
        <v>0</v>
      </c>
      <c r="E77" s="39">
        <f>E78</f>
        <v>46784</v>
      </c>
      <c r="F77" s="67">
        <v>0</v>
      </c>
      <c r="G77" s="67">
        <f t="shared" si="55"/>
        <v>5.4336817653890828</v>
      </c>
      <c r="H77" s="16"/>
    </row>
    <row r="78" spans="1:8" ht="96.75" customHeight="1" x14ac:dyDescent="0.25">
      <c r="A78" s="12" t="s">
        <v>145</v>
      </c>
      <c r="B78" s="13" t="s">
        <v>146</v>
      </c>
      <c r="C78" s="29">
        <f>C80+C79</f>
        <v>861000</v>
      </c>
      <c r="D78" s="28">
        <v>0</v>
      </c>
      <c r="E78" s="39">
        <f>E80+E79</f>
        <v>46784</v>
      </c>
      <c r="F78" s="67">
        <v>0</v>
      </c>
      <c r="G78" s="67">
        <f t="shared" si="55"/>
        <v>5.4336817653890828</v>
      </c>
      <c r="H78" s="16"/>
    </row>
    <row r="79" spans="1:8" ht="96.75" customHeight="1" x14ac:dyDescent="0.25">
      <c r="A79" s="12" t="s">
        <v>378</v>
      </c>
      <c r="B79" s="13" t="s">
        <v>379</v>
      </c>
      <c r="C79" s="29">
        <v>52000</v>
      </c>
      <c r="D79" s="28">
        <v>0</v>
      </c>
      <c r="E79" s="39">
        <v>46784</v>
      </c>
      <c r="F79" s="67">
        <v>0</v>
      </c>
      <c r="G79" s="67">
        <f t="shared" si="55"/>
        <v>89.969230769230762</v>
      </c>
      <c r="H79" s="16"/>
    </row>
    <row r="80" spans="1:8" ht="97.5" customHeight="1" x14ac:dyDescent="0.25">
      <c r="A80" s="12" t="s">
        <v>147</v>
      </c>
      <c r="B80" s="13" t="s">
        <v>148</v>
      </c>
      <c r="C80" s="29">
        <v>809000</v>
      </c>
      <c r="D80" s="28">
        <v>0</v>
      </c>
      <c r="E80" s="39">
        <v>0</v>
      </c>
      <c r="F80" s="67">
        <v>0</v>
      </c>
      <c r="G80" s="67">
        <f t="shared" si="55"/>
        <v>0</v>
      </c>
      <c r="H80" s="16"/>
    </row>
    <row r="81" spans="1:8" ht="34.5" customHeight="1" x14ac:dyDescent="0.25">
      <c r="A81" s="12" t="s">
        <v>149</v>
      </c>
      <c r="B81" s="13" t="s">
        <v>150</v>
      </c>
      <c r="C81" s="26">
        <f t="shared" ref="C81" si="61">C82</f>
        <v>170130.81</v>
      </c>
      <c r="D81" s="25">
        <f t="shared" ref="D81" si="62">D82</f>
        <v>100000</v>
      </c>
      <c r="E81" s="42">
        <f>E82+E85</f>
        <v>651106</v>
      </c>
      <c r="F81" s="67">
        <f t="shared" si="54"/>
        <v>651.10599999999999</v>
      </c>
      <c r="G81" s="67">
        <f t="shared" si="55"/>
        <v>382.70904605697228</v>
      </c>
      <c r="H81" s="16"/>
    </row>
    <row r="82" spans="1:8" ht="34.5" customHeight="1" x14ac:dyDescent="0.25">
      <c r="A82" s="12" t="s">
        <v>151</v>
      </c>
      <c r="B82" s="13" t="s">
        <v>152</v>
      </c>
      <c r="C82" s="26">
        <f t="shared" ref="C82" si="63">C83+C84</f>
        <v>170130.81</v>
      </c>
      <c r="D82" s="25">
        <f t="shared" ref="D82" si="64">D83+D84</f>
        <v>100000</v>
      </c>
      <c r="E82" s="42">
        <f>E83+E84</f>
        <v>632409.98</v>
      </c>
      <c r="F82" s="67">
        <f t="shared" si="54"/>
        <v>632.40998000000002</v>
      </c>
      <c r="G82" s="67">
        <f t="shared" si="55"/>
        <v>371.71984310190493</v>
      </c>
      <c r="H82" s="16"/>
    </row>
    <row r="83" spans="1:8" ht="63" customHeight="1" x14ac:dyDescent="0.25">
      <c r="A83" s="12" t="s">
        <v>153</v>
      </c>
      <c r="B83" s="13" t="s">
        <v>154</v>
      </c>
      <c r="C83" s="29">
        <v>96292.15</v>
      </c>
      <c r="D83" s="28">
        <v>50000</v>
      </c>
      <c r="E83" s="39">
        <v>152769.71</v>
      </c>
      <c r="F83" s="67">
        <f t="shared" si="54"/>
        <v>305.53942000000001</v>
      </c>
      <c r="G83" s="67">
        <f t="shared" si="55"/>
        <v>158.65229927880932</v>
      </c>
      <c r="H83" s="16"/>
    </row>
    <row r="84" spans="1:8" ht="48.75" customHeight="1" x14ac:dyDescent="0.25">
      <c r="A84" s="12" t="s">
        <v>155</v>
      </c>
      <c r="B84" s="13" t="s">
        <v>156</v>
      </c>
      <c r="C84" s="29">
        <v>73838.66</v>
      </c>
      <c r="D84" s="28">
        <v>50000</v>
      </c>
      <c r="E84" s="39">
        <v>479640.27</v>
      </c>
      <c r="F84" s="67">
        <f t="shared" si="54"/>
        <v>959.28053999999997</v>
      </c>
      <c r="G84" s="67">
        <f t="shared" si="55"/>
        <v>649.57878433871906</v>
      </c>
      <c r="H84" s="16"/>
    </row>
    <row r="85" spans="1:8" ht="48.75" customHeight="1" x14ac:dyDescent="0.25">
      <c r="A85" s="6" t="s">
        <v>6</v>
      </c>
      <c r="B85" s="17" t="s">
        <v>157</v>
      </c>
      <c r="C85" s="29">
        <f>C86</f>
        <v>16540.560000000001</v>
      </c>
      <c r="D85" s="28">
        <f>D86</f>
        <v>0</v>
      </c>
      <c r="E85" s="39">
        <f>E86</f>
        <v>18696.02</v>
      </c>
      <c r="F85" s="67">
        <v>0</v>
      </c>
      <c r="G85" s="67">
        <f t="shared" si="55"/>
        <v>113.03136048598112</v>
      </c>
      <c r="H85" s="16"/>
    </row>
    <row r="86" spans="1:8" ht="49.5" customHeight="1" x14ac:dyDescent="0.25">
      <c r="A86" s="6" t="s">
        <v>7</v>
      </c>
      <c r="B86" s="17" t="s">
        <v>158</v>
      </c>
      <c r="C86" s="29">
        <v>16540.560000000001</v>
      </c>
      <c r="D86" s="28">
        <v>0</v>
      </c>
      <c r="E86" s="39">
        <v>18696.02</v>
      </c>
      <c r="F86" s="67">
        <v>0</v>
      </c>
      <c r="G86" s="67">
        <f t="shared" si="55"/>
        <v>113.03136048598112</v>
      </c>
      <c r="H86" s="16"/>
    </row>
    <row r="87" spans="1:8" s="15" customFormat="1" ht="20.25" customHeight="1" x14ac:dyDescent="0.25">
      <c r="A87" s="12" t="s">
        <v>159</v>
      </c>
      <c r="B87" s="13" t="s">
        <v>160</v>
      </c>
      <c r="C87" s="26">
        <f t="shared" ref="C87" si="65">C88+C119+C125+C111+C113</f>
        <v>892951.18</v>
      </c>
      <c r="D87" s="25">
        <f t="shared" ref="D87:E87" si="66">D88+D119+D125+D111+D113</f>
        <v>685000</v>
      </c>
      <c r="E87" s="42">
        <f t="shared" si="66"/>
        <v>666583.56999999995</v>
      </c>
      <c r="F87" s="67">
        <f t="shared" si="54"/>
        <v>97.311470072992691</v>
      </c>
      <c r="G87" s="67">
        <f t="shared" si="55"/>
        <v>74.649497635469828</v>
      </c>
      <c r="H87" s="16"/>
    </row>
    <row r="88" spans="1:8" ht="47.25" x14ac:dyDescent="0.25">
      <c r="A88" s="12" t="s">
        <v>262</v>
      </c>
      <c r="B88" s="52" t="s">
        <v>263</v>
      </c>
      <c r="C88" s="29">
        <f>C89+C91+C93+C96+C99+C101+C105+C107+C109+C103</f>
        <v>505278.87</v>
      </c>
      <c r="D88" s="29">
        <f>D89+D91+D93+D96+D99+D101+D105+D107+D109+D103</f>
        <v>656125</v>
      </c>
      <c r="E88" s="39">
        <f>E89+E91+E93+E96+E99+E101+E105+E107+E109+E103</f>
        <v>550381.5</v>
      </c>
      <c r="F88" s="67">
        <f t="shared" si="54"/>
        <v>83.883634978091067</v>
      </c>
      <c r="G88" s="67">
        <v>0</v>
      </c>
      <c r="H88" s="16"/>
    </row>
    <row r="89" spans="1:8" ht="63" x14ac:dyDescent="0.25">
      <c r="A89" s="12" t="s">
        <v>264</v>
      </c>
      <c r="B89" s="52" t="s">
        <v>265</v>
      </c>
      <c r="C89" s="29">
        <f>C90</f>
        <v>33551.040000000001</v>
      </c>
      <c r="D89" s="53">
        <f>D90</f>
        <v>26333</v>
      </c>
      <c r="E89" s="39">
        <f>E90</f>
        <v>22837.4</v>
      </c>
      <c r="F89" s="67">
        <f t="shared" si="54"/>
        <v>86.725401587361873</v>
      </c>
      <c r="G89" s="67">
        <v>0</v>
      </c>
      <c r="H89" s="16"/>
    </row>
    <row r="90" spans="1:8" ht="78.75" x14ac:dyDescent="0.25">
      <c r="A90" s="12" t="s">
        <v>266</v>
      </c>
      <c r="B90" s="52" t="s">
        <v>267</v>
      </c>
      <c r="C90" s="29">
        <v>33551.040000000001</v>
      </c>
      <c r="D90" s="53">
        <v>26333</v>
      </c>
      <c r="E90" s="39">
        <v>22837.4</v>
      </c>
      <c r="F90" s="67">
        <f t="shared" si="54"/>
        <v>86.725401587361873</v>
      </c>
      <c r="G90" s="67">
        <v>0</v>
      </c>
      <c r="H90" s="16"/>
    </row>
    <row r="91" spans="1:8" ht="78.75" x14ac:dyDescent="0.25">
      <c r="A91" s="12" t="s">
        <v>268</v>
      </c>
      <c r="B91" s="52" t="s">
        <v>269</v>
      </c>
      <c r="C91" s="29">
        <f>C92</f>
        <v>86545.51</v>
      </c>
      <c r="D91" s="53">
        <f>D92</f>
        <v>134462</v>
      </c>
      <c r="E91" s="39">
        <f>E92</f>
        <v>114338.13</v>
      </c>
      <c r="F91" s="67">
        <f t="shared" si="54"/>
        <v>85.033786497300355</v>
      </c>
      <c r="G91" s="67">
        <v>0</v>
      </c>
      <c r="H91" s="16"/>
    </row>
    <row r="92" spans="1:8" ht="110.25" x14ac:dyDescent="0.25">
      <c r="A92" s="12" t="s">
        <v>270</v>
      </c>
      <c r="B92" s="52" t="s">
        <v>271</v>
      </c>
      <c r="C92" s="29">
        <v>86545.51</v>
      </c>
      <c r="D92" s="53">
        <v>134462</v>
      </c>
      <c r="E92" s="39">
        <v>114338.13</v>
      </c>
      <c r="F92" s="67">
        <f t="shared" si="54"/>
        <v>85.033786497300355</v>
      </c>
      <c r="G92" s="67">
        <v>0</v>
      </c>
      <c r="H92" s="16"/>
    </row>
    <row r="93" spans="1:8" ht="63" x14ac:dyDescent="0.25">
      <c r="A93" s="12" t="s">
        <v>272</v>
      </c>
      <c r="B93" s="52" t="s">
        <v>273</v>
      </c>
      <c r="C93" s="29">
        <f>C94+C95</f>
        <v>115900</v>
      </c>
      <c r="D93" s="53">
        <f>D94</f>
        <v>94238</v>
      </c>
      <c r="E93" s="39">
        <f>E94+E95</f>
        <v>37314.28</v>
      </c>
      <c r="F93" s="67">
        <f t="shared" si="54"/>
        <v>39.595789384324789</v>
      </c>
      <c r="G93" s="67">
        <v>0</v>
      </c>
      <c r="H93" s="16"/>
    </row>
    <row r="94" spans="1:8" ht="94.5" x14ac:dyDescent="0.25">
      <c r="A94" s="12" t="s">
        <v>274</v>
      </c>
      <c r="B94" s="52" t="s">
        <v>275</v>
      </c>
      <c r="C94" s="29">
        <v>110900</v>
      </c>
      <c r="D94" s="53">
        <v>94238</v>
      </c>
      <c r="E94" s="39">
        <v>37314.28</v>
      </c>
      <c r="F94" s="67">
        <f t="shared" si="54"/>
        <v>39.595789384324789</v>
      </c>
      <c r="G94" s="67">
        <v>0</v>
      </c>
      <c r="H94" s="16"/>
    </row>
    <row r="95" spans="1:8" ht="78.75" x14ac:dyDescent="0.25">
      <c r="A95" s="12" t="s">
        <v>354</v>
      </c>
      <c r="B95" s="52" t="s">
        <v>353</v>
      </c>
      <c r="C95" s="29">
        <v>5000</v>
      </c>
      <c r="D95" s="53">
        <v>0</v>
      </c>
      <c r="E95" s="39">
        <v>0</v>
      </c>
      <c r="F95" s="67"/>
      <c r="G95" s="67">
        <v>0</v>
      </c>
      <c r="H95" s="16"/>
    </row>
    <row r="96" spans="1:8" ht="63" x14ac:dyDescent="0.25">
      <c r="A96" s="12" t="s">
        <v>276</v>
      </c>
      <c r="B96" s="52" t="s">
        <v>277</v>
      </c>
      <c r="C96" s="29">
        <f>C97+C98</f>
        <v>40000</v>
      </c>
      <c r="D96" s="53">
        <f>D97+D98</f>
        <v>30000</v>
      </c>
      <c r="E96" s="39">
        <f>E97+E98</f>
        <v>2000</v>
      </c>
      <c r="F96" s="67">
        <f t="shared" si="54"/>
        <v>6.666666666666667</v>
      </c>
      <c r="G96" s="67">
        <v>0</v>
      </c>
      <c r="H96" s="16"/>
    </row>
    <row r="97" spans="1:8" ht="94.5" x14ac:dyDescent="0.25">
      <c r="A97" s="12" t="s">
        <v>278</v>
      </c>
      <c r="B97" s="52" t="s">
        <v>279</v>
      </c>
      <c r="C97" s="29">
        <v>30000</v>
      </c>
      <c r="D97" s="53">
        <v>25000</v>
      </c>
      <c r="E97" s="39">
        <v>2000</v>
      </c>
      <c r="F97" s="67">
        <f t="shared" si="54"/>
        <v>8</v>
      </c>
      <c r="G97" s="67">
        <v>0</v>
      </c>
      <c r="H97" s="16"/>
    </row>
    <row r="98" spans="1:8" ht="84.75" customHeight="1" x14ac:dyDescent="0.25">
      <c r="A98" s="12" t="s">
        <v>322</v>
      </c>
      <c r="B98" s="52" t="s">
        <v>323</v>
      </c>
      <c r="C98" s="29">
        <v>10000</v>
      </c>
      <c r="D98" s="53">
        <v>5000</v>
      </c>
      <c r="E98" s="39">
        <v>0</v>
      </c>
      <c r="F98" s="67">
        <f t="shared" si="54"/>
        <v>0</v>
      </c>
      <c r="G98" s="67">
        <v>0</v>
      </c>
      <c r="H98" s="16"/>
    </row>
    <row r="99" spans="1:8" ht="84.75" customHeight="1" x14ac:dyDescent="0.25">
      <c r="A99" s="12" t="s">
        <v>280</v>
      </c>
      <c r="B99" s="52" t="s">
        <v>281</v>
      </c>
      <c r="C99" s="29">
        <f>C100</f>
        <v>2000</v>
      </c>
      <c r="D99" s="53">
        <f>D100</f>
        <v>7833</v>
      </c>
      <c r="E99" s="39">
        <f>E100</f>
        <v>2500</v>
      </c>
      <c r="F99" s="67">
        <f t="shared" si="54"/>
        <v>31.916251755393848</v>
      </c>
      <c r="G99" s="67">
        <v>0</v>
      </c>
      <c r="H99" s="16"/>
    </row>
    <row r="100" spans="1:8" ht="110.25" x14ac:dyDescent="0.25">
      <c r="A100" s="12" t="s">
        <v>282</v>
      </c>
      <c r="B100" s="52" t="s">
        <v>283</v>
      </c>
      <c r="C100" s="29">
        <v>2000</v>
      </c>
      <c r="D100" s="53">
        <v>7833</v>
      </c>
      <c r="E100" s="39">
        <v>2500</v>
      </c>
      <c r="F100" s="67">
        <f t="shared" si="54"/>
        <v>31.916251755393848</v>
      </c>
      <c r="G100" s="67">
        <v>0</v>
      </c>
      <c r="H100" s="16"/>
    </row>
    <row r="101" spans="1:8" ht="67.5" customHeight="1" x14ac:dyDescent="0.25">
      <c r="A101" s="12" t="s">
        <v>324</v>
      </c>
      <c r="B101" s="52" t="s">
        <v>316</v>
      </c>
      <c r="C101" s="54">
        <f>C102</f>
        <v>1200</v>
      </c>
      <c r="D101" s="53">
        <f>D102</f>
        <v>2000</v>
      </c>
      <c r="E101" s="55">
        <f>E102</f>
        <v>300</v>
      </c>
      <c r="F101" s="67">
        <f t="shared" si="54"/>
        <v>15</v>
      </c>
      <c r="G101" s="67">
        <v>0</v>
      </c>
      <c r="H101" s="16"/>
    </row>
    <row r="102" spans="1:8" ht="100.5" customHeight="1" x14ac:dyDescent="0.25">
      <c r="A102" s="12" t="s">
        <v>325</v>
      </c>
      <c r="B102" s="52" t="s">
        <v>317</v>
      </c>
      <c r="C102" s="29">
        <v>1200</v>
      </c>
      <c r="D102" s="53">
        <v>2000</v>
      </c>
      <c r="E102" s="39">
        <v>300</v>
      </c>
      <c r="F102" s="67">
        <f t="shared" si="54"/>
        <v>15</v>
      </c>
      <c r="G102" s="67">
        <v>0</v>
      </c>
      <c r="H102" s="16"/>
    </row>
    <row r="103" spans="1:8" ht="59.25" customHeight="1" x14ac:dyDescent="0.25">
      <c r="A103" s="12" t="s">
        <v>355</v>
      </c>
      <c r="B103" s="30" t="s">
        <v>358</v>
      </c>
      <c r="C103" s="29">
        <f>C104</f>
        <v>2215.46</v>
      </c>
      <c r="D103" s="53">
        <f>D104</f>
        <v>2353</v>
      </c>
      <c r="E103" s="39">
        <f>E104</f>
        <v>4300</v>
      </c>
      <c r="F103" s="67">
        <f t="shared" si="54"/>
        <v>182.7454313642159</v>
      </c>
      <c r="G103" s="67">
        <v>0</v>
      </c>
      <c r="H103" s="16"/>
    </row>
    <row r="104" spans="1:8" ht="64.5" customHeight="1" x14ac:dyDescent="0.25">
      <c r="A104" s="12" t="s">
        <v>356</v>
      </c>
      <c r="B104" s="30" t="s">
        <v>357</v>
      </c>
      <c r="C104" s="29">
        <v>2215.46</v>
      </c>
      <c r="D104" s="53">
        <v>2353</v>
      </c>
      <c r="E104" s="39">
        <v>4300</v>
      </c>
      <c r="F104" s="67">
        <f t="shared" si="54"/>
        <v>182.7454313642159</v>
      </c>
      <c r="G104" s="67">
        <v>0</v>
      </c>
      <c r="H104" s="16"/>
    </row>
    <row r="105" spans="1:8" ht="69" customHeight="1" x14ac:dyDescent="0.25">
      <c r="A105" s="12" t="s">
        <v>326</v>
      </c>
      <c r="B105" s="52" t="s">
        <v>318</v>
      </c>
      <c r="C105" s="54">
        <f>C106</f>
        <v>13000</v>
      </c>
      <c r="D105" s="53">
        <f>D106</f>
        <v>36045</v>
      </c>
      <c r="E105" s="55">
        <f>E106</f>
        <v>31500</v>
      </c>
      <c r="F105" s="67">
        <f t="shared" si="54"/>
        <v>87.390761548064916</v>
      </c>
      <c r="G105" s="67">
        <v>0</v>
      </c>
      <c r="H105" s="16"/>
    </row>
    <row r="106" spans="1:8" ht="82.5" customHeight="1" x14ac:dyDescent="0.25">
      <c r="A106" s="12" t="s">
        <v>327</v>
      </c>
      <c r="B106" s="52" t="s">
        <v>319</v>
      </c>
      <c r="C106" s="29">
        <v>13000</v>
      </c>
      <c r="D106" s="53">
        <v>36045</v>
      </c>
      <c r="E106" s="39">
        <v>31500</v>
      </c>
      <c r="F106" s="67">
        <f t="shared" si="54"/>
        <v>87.390761548064916</v>
      </c>
      <c r="G106" s="67"/>
      <c r="H106" s="16"/>
    </row>
    <row r="107" spans="1:8" ht="78.75" x14ac:dyDescent="0.25">
      <c r="A107" s="12" t="s">
        <v>284</v>
      </c>
      <c r="B107" s="52" t="s">
        <v>285</v>
      </c>
      <c r="C107" s="29">
        <f>C108</f>
        <v>105270.07</v>
      </c>
      <c r="D107" s="53">
        <f>D108</f>
        <v>166000</v>
      </c>
      <c r="E107" s="39">
        <f>E108</f>
        <v>258290.67</v>
      </c>
      <c r="F107" s="67">
        <f t="shared" si="54"/>
        <v>155.59678915662653</v>
      </c>
      <c r="G107" s="67">
        <v>0</v>
      </c>
      <c r="H107" s="16"/>
    </row>
    <row r="108" spans="1:8" ht="94.5" x14ac:dyDescent="0.25">
      <c r="A108" s="12" t="s">
        <v>286</v>
      </c>
      <c r="B108" s="52" t="s">
        <v>287</v>
      </c>
      <c r="C108" s="29">
        <v>105270.07</v>
      </c>
      <c r="D108" s="53">
        <v>166000</v>
      </c>
      <c r="E108" s="39">
        <v>258290.67</v>
      </c>
      <c r="F108" s="67">
        <f t="shared" si="54"/>
        <v>155.59678915662653</v>
      </c>
      <c r="G108" s="67">
        <v>0</v>
      </c>
      <c r="H108" s="16"/>
    </row>
    <row r="109" spans="1:8" ht="114.75" customHeight="1" x14ac:dyDescent="0.25">
      <c r="A109" s="12" t="s">
        <v>328</v>
      </c>
      <c r="B109" s="52" t="s">
        <v>329</v>
      </c>
      <c r="C109" s="29">
        <f>C110</f>
        <v>105596.79</v>
      </c>
      <c r="D109" s="29">
        <f>D110</f>
        <v>156861</v>
      </c>
      <c r="E109" s="39">
        <f>E110</f>
        <v>77001.02</v>
      </c>
      <c r="F109" s="67">
        <f t="shared" si="54"/>
        <v>49.088696361747026</v>
      </c>
      <c r="G109" s="67">
        <v>0</v>
      </c>
      <c r="H109" s="16"/>
    </row>
    <row r="110" spans="1:8" ht="144" customHeight="1" x14ac:dyDescent="0.25">
      <c r="A110" s="3" t="s">
        <v>320</v>
      </c>
      <c r="B110" s="56" t="s">
        <v>321</v>
      </c>
      <c r="C110" s="29">
        <v>105596.79</v>
      </c>
      <c r="D110" s="53">
        <v>156861</v>
      </c>
      <c r="E110" s="39">
        <v>77001.02</v>
      </c>
      <c r="F110" s="67">
        <f t="shared" si="54"/>
        <v>49.088696361747026</v>
      </c>
      <c r="G110" s="67">
        <v>0</v>
      </c>
      <c r="H110" s="16"/>
    </row>
    <row r="111" spans="1:8" ht="48.75" customHeight="1" x14ac:dyDescent="0.25">
      <c r="A111" s="12" t="s">
        <v>332</v>
      </c>
      <c r="B111" s="57" t="s">
        <v>330</v>
      </c>
      <c r="C111" s="54">
        <f>C112</f>
        <v>5000.0200000000004</v>
      </c>
      <c r="D111" s="53">
        <f>D112</f>
        <v>20000</v>
      </c>
      <c r="E111" s="55">
        <f>E112</f>
        <v>1000</v>
      </c>
      <c r="F111" s="67">
        <f t="shared" si="54"/>
        <v>5</v>
      </c>
      <c r="G111" s="67">
        <v>0</v>
      </c>
      <c r="H111" s="16"/>
    </row>
    <row r="112" spans="1:8" ht="78" customHeight="1" x14ac:dyDescent="0.25">
      <c r="A112" s="12" t="s">
        <v>333</v>
      </c>
      <c r="B112" s="57" t="s">
        <v>331</v>
      </c>
      <c r="C112" s="29">
        <v>5000.0200000000004</v>
      </c>
      <c r="D112" s="53">
        <v>20000</v>
      </c>
      <c r="E112" s="39">
        <v>1000</v>
      </c>
      <c r="F112" s="67">
        <f t="shared" si="54"/>
        <v>5</v>
      </c>
      <c r="G112" s="67">
        <v>0</v>
      </c>
      <c r="H112" s="16"/>
    </row>
    <row r="113" spans="1:8" ht="105" x14ac:dyDescent="0.25">
      <c r="A113" s="58" t="s">
        <v>364</v>
      </c>
      <c r="B113" s="57" t="s">
        <v>359</v>
      </c>
      <c r="C113" s="29">
        <f t="shared" ref="C113" si="67">C114+C116</f>
        <v>139071.60999999999</v>
      </c>
      <c r="D113" s="29">
        <f t="shared" ref="D113:E113" si="68">D114+D116</f>
        <v>0</v>
      </c>
      <c r="E113" s="39">
        <f t="shared" si="68"/>
        <v>8116.99</v>
      </c>
      <c r="F113" s="67"/>
      <c r="G113" s="67">
        <v>0</v>
      </c>
      <c r="H113" s="16"/>
    </row>
    <row r="114" spans="1:8" ht="60" x14ac:dyDescent="0.25">
      <c r="A114" s="58" t="s">
        <v>365</v>
      </c>
      <c r="B114" s="52" t="s">
        <v>360</v>
      </c>
      <c r="C114" s="29">
        <f t="shared" ref="C114" si="69">C115</f>
        <v>120583.93</v>
      </c>
      <c r="D114" s="29">
        <f t="shared" ref="D114:E114" si="70">D115</f>
        <v>0</v>
      </c>
      <c r="E114" s="39">
        <f t="shared" si="70"/>
        <v>8116.99</v>
      </c>
      <c r="F114" s="67"/>
      <c r="G114" s="67">
        <v>0</v>
      </c>
      <c r="H114" s="16"/>
    </row>
    <row r="115" spans="1:8" ht="75" x14ac:dyDescent="0.25">
      <c r="A115" s="58" t="s">
        <v>366</v>
      </c>
      <c r="B115" s="52" t="s">
        <v>361</v>
      </c>
      <c r="C115" s="29">
        <v>120583.93</v>
      </c>
      <c r="D115" s="53">
        <v>0</v>
      </c>
      <c r="E115" s="39">
        <v>8116.99</v>
      </c>
      <c r="F115" s="67"/>
      <c r="G115" s="67">
        <v>0</v>
      </c>
      <c r="H115" s="16"/>
    </row>
    <row r="116" spans="1:8" ht="75" x14ac:dyDescent="0.25">
      <c r="A116" s="58" t="s">
        <v>367</v>
      </c>
      <c r="B116" s="52" t="s">
        <v>362</v>
      </c>
      <c r="C116" s="29">
        <f t="shared" ref="C116" si="71">C117</f>
        <v>18487.68</v>
      </c>
      <c r="D116" s="29">
        <f t="shared" ref="D116:E116" si="72">D117</f>
        <v>0</v>
      </c>
      <c r="E116" s="39">
        <f t="shared" si="72"/>
        <v>0</v>
      </c>
      <c r="F116" s="67"/>
      <c r="G116" s="67">
        <v>0</v>
      </c>
      <c r="H116" s="16"/>
    </row>
    <row r="117" spans="1:8" ht="60" x14ac:dyDescent="0.25">
      <c r="A117" s="58" t="s">
        <v>368</v>
      </c>
      <c r="B117" s="52" t="s">
        <v>363</v>
      </c>
      <c r="C117" s="29">
        <v>18487.68</v>
      </c>
      <c r="D117" s="53">
        <v>0</v>
      </c>
      <c r="E117" s="39">
        <v>0</v>
      </c>
      <c r="F117" s="67"/>
      <c r="G117" s="67">
        <v>0</v>
      </c>
      <c r="H117" s="16"/>
    </row>
    <row r="118" spans="1:8" ht="15.75" hidden="1" x14ac:dyDescent="0.25">
      <c r="A118" s="12"/>
      <c r="B118" s="57"/>
      <c r="C118" s="29"/>
      <c r="D118" s="53"/>
      <c r="E118" s="39"/>
      <c r="F118" s="67"/>
      <c r="G118" s="67"/>
      <c r="H118" s="16"/>
    </row>
    <row r="119" spans="1:8" ht="15.75" x14ac:dyDescent="0.25">
      <c r="A119" s="12" t="s">
        <v>288</v>
      </c>
      <c r="B119" s="52" t="s">
        <v>289</v>
      </c>
      <c r="C119" s="29">
        <f>C120+C122</f>
        <v>223639.54</v>
      </c>
      <c r="D119" s="29">
        <f>D120+D122</f>
        <v>8875</v>
      </c>
      <c r="E119" s="39">
        <f>E120+E122</f>
        <v>99910.61</v>
      </c>
      <c r="F119" s="67">
        <f t="shared" si="54"/>
        <v>1125.7533521126761</v>
      </c>
      <c r="G119" s="67">
        <v>0</v>
      </c>
      <c r="H119" s="16"/>
    </row>
    <row r="120" spans="1:8" ht="94.5" hidden="1" x14ac:dyDescent="0.25">
      <c r="A120" s="12" t="s">
        <v>290</v>
      </c>
      <c r="B120" s="52" t="s">
        <v>291</v>
      </c>
      <c r="C120" s="29">
        <f>C121</f>
        <v>0</v>
      </c>
      <c r="D120" s="53">
        <v>0</v>
      </c>
      <c r="E120" s="39">
        <f>E121</f>
        <v>0</v>
      </c>
      <c r="F120" s="67" t="e">
        <f t="shared" si="54"/>
        <v>#DIV/0!</v>
      </c>
      <c r="G120" s="67">
        <v>0</v>
      </c>
      <c r="H120" s="16"/>
    </row>
    <row r="121" spans="1:8" ht="47.25" hidden="1" x14ac:dyDescent="0.25">
      <c r="A121" s="12" t="s">
        <v>292</v>
      </c>
      <c r="B121" s="52" t="s">
        <v>293</v>
      </c>
      <c r="C121" s="29">
        <v>0</v>
      </c>
      <c r="D121" s="53">
        <v>0</v>
      </c>
      <c r="E121" s="39">
        <v>0</v>
      </c>
      <c r="F121" s="67" t="e">
        <f t="shared" si="54"/>
        <v>#DIV/0!</v>
      </c>
      <c r="G121" s="67">
        <v>0</v>
      </c>
      <c r="H121" s="16"/>
    </row>
    <row r="122" spans="1:8" ht="78.75" x14ac:dyDescent="0.25">
      <c r="A122" s="12" t="s">
        <v>294</v>
      </c>
      <c r="B122" s="52" t="s">
        <v>295</v>
      </c>
      <c r="C122" s="29">
        <f>C123+C124</f>
        <v>223639.54</v>
      </c>
      <c r="D122" s="29">
        <f>D123+D124</f>
        <v>8875</v>
      </c>
      <c r="E122" s="39">
        <f>E123+E124</f>
        <v>99910.61</v>
      </c>
      <c r="F122" s="67">
        <f t="shared" si="54"/>
        <v>1125.7533521126761</v>
      </c>
      <c r="G122" s="67">
        <v>0</v>
      </c>
      <c r="H122" s="16"/>
    </row>
    <row r="123" spans="1:8" ht="63" x14ac:dyDescent="0.25">
      <c r="A123" s="12" t="s">
        <v>296</v>
      </c>
      <c r="B123" s="52" t="s">
        <v>297</v>
      </c>
      <c r="C123" s="29">
        <v>223739.54</v>
      </c>
      <c r="D123" s="53">
        <v>8875</v>
      </c>
      <c r="E123" s="39">
        <v>99910.61</v>
      </c>
      <c r="F123" s="67">
        <f t="shared" si="54"/>
        <v>1125.7533521126761</v>
      </c>
      <c r="G123" s="67">
        <v>0</v>
      </c>
      <c r="H123" s="16"/>
    </row>
    <row r="124" spans="1:8" ht="78.75" x14ac:dyDescent="0.25">
      <c r="A124" s="12" t="s">
        <v>298</v>
      </c>
      <c r="B124" s="52" t="s">
        <v>299</v>
      </c>
      <c r="C124" s="29">
        <v>-100</v>
      </c>
      <c r="D124" s="53">
        <v>0</v>
      </c>
      <c r="E124" s="39">
        <v>0</v>
      </c>
      <c r="F124" s="67"/>
      <c r="G124" s="67">
        <v>0</v>
      </c>
      <c r="H124" s="16"/>
    </row>
    <row r="125" spans="1:8" ht="15.75" x14ac:dyDescent="0.25">
      <c r="A125" s="12" t="s">
        <v>300</v>
      </c>
      <c r="B125" s="52" t="s">
        <v>301</v>
      </c>
      <c r="C125" s="29">
        <f>C126</f>
        <v>19961.14</v>
      </c>
      <c r="D125" s="53">
        <v>0</v>
      </c>
      <c r="E125" s="39">
        <f>E126</f>
        <v>7174.47</v>
      </c>
      <c r="F125" s="67">
        <v>0</v>
      </c>
      <c r="G125" s="67">
        <v>0</v>
      </c>
      <c r="H125" s="16"/>
    </row>
    <row r="126" spans="1:8" ht="110.25" x14ac:dyDescent="0.25">
      <c r="A126" s="12" t="s">
        <v>302</v>
      </c>
      <c r="B126" s="52" t="s">
        <v>303</v>
      </c>
      <c r="C126" s="29">
        <v>19961.14</v>
      </c>
      <c r="D126" s="53">
        <v>0</v>
      </c>
      <c r="E126" s="39">
        <v>7174.47</v>
      </c>
      <c r="F126" s="67">
        <v>0</v>
      </c>
      <c r="G126" s="67">
        <v>0</v>
      </c>
      <c r="H126" s="16"/>
    </row>
    <row r="127" spans="1:8" ht="15.75" x14ac:dyDescent="0.25">
      <c r="A127" s="59" t="s">
        <v>304</v>
      </c>
      <c r="B127" s="60" t="s">
        <v>305</v>
      </c>
      <c r="C127" s="29">
        <v>0</v>
      </c>
      <c r="D127" s="28">
        <v>0</v>
      </c>
      <c r="E127" s="39">
        <v>0</v>
      </c>
      <c r="F127" s="67">
        <v>0</v>
      </c>
      <c r="G127" s="67">
        <v>0</v>
      </c>
      <c r="H127" s="16"/>
    </row>
    <row r="128" spans="1:8" ht="15.75" hidden="1" x14ac:dyDescent="0.25">
      <c r="A128" s="59" t="s">
        <v>306</v>
      </c>
      <c r="B128" s="60" t="s">
        <v>307</v>
      </c>
      <c r="C128" s="29">
        <v>0</v>
      </c>
      <c r="D128" s="28"/>
      <c r="E128" s="39">
        <v>0</v>
      </c>
      <c r="F128" s="67" t="e">
        <f t="shared" si="54"/>
        <v>#DIV/0!</v>
      </c>
      <c r="G128" s="67" t="e">
        <f t="shared" si="55"/>
        <v>#DIV/0!</v>
      </c>
      <c r="H128" s="16"/>
    </row>
    <row r="129" spans="1:8" ht="31.5" hidden="1" x14ac:dyDescent="0.25">
      <c r="A129" s="59" t="s">
        <v>308</v>
      </c>
      <c r="B129" s="60" t="s">
        <v>309</v>
      </c>
      <c r="C129" s="29">
        <v>0</v>
      </c>
      <c r="D129" s="28"/>
      <c r="E129" s="39">
        <v>0</v>
      </c>
      <c r="F129" s="67" t="e">
        <f t="shared" si="54"/>
        <v>#DIV/0!</v>
      </c>
      <c r="G129" s="67" t="e">
        <f t="shared" si="55"/>
        <v>#DIV/0!</v>
      </c>
      <c r="H129" s="16"/>
    </row>
    <row r="130" spans="1:8" ht="15.75" hidden="1" x14ac:dyDescent="0.25">
      <c r="A130" s="12"/>
      <c r="B130" s="13"/>
      <c r="C130" s="29"/>
      <c r="D130" s="28"/>
      <c r="E130" s="39"/>
      <c r="F130" s="67" t="e">
        <f t="shared" si="54"/>
        <v>#DIV/0!</v>
      </c>
      <c r="G130" s="67" t="e">
        <f t="shared" si="55"/>
        <v>#DIV/0!</v>
      </c>
      <c r="H130" s="16"/>
    </row>
    <row r="131" spans="1:8" ht="15.75" hidden="1" x14ac:dyDescent="0.25">
      <c r="A131" s="12"/>
      <c r="B131" s="13"/>
      <c r="C131" s="29"/>
      <c r="D131" s="28"/>
      <c r="E131" s="39"/>
      <c r="F131" s="67" t="e">
        <f t="shared" si="54"/>
        <v>#DIV/0!</v>
      </c>
      <c r="G131" s="67" t="e">
        <f t="shared" si="55"/>
        <v>#DIV/0!</v>
      </c>
      <c r="H131" s="16"/>
    </row>
    <row r="132" spans="1:8" ht="15.75" hidden="1" x14ac:dyDescent="0.25">
      <c r="A132" s="12"/>
      <c r="B132" s="13"/>
      <c r="C132" s="29"/>
      <c r="D132" s="28"/>
      <c r="E132" s="39"/>
      <c r="F132" s="67" t="e">
        <f t="shared" si="54"/>
        <v>#DIV/0!</v>
      </c>
      <c r="G132" s="67" t="e">
        <f t="shared" si="55"/>
        <v>#DIV/0!</v>
      </c>
      <c r="H132" s="16"/>
    </row>
    <row r="133" spans="1:8" ht="15.75" hidden="1" x14ac:dyDescent="0.25">
      <c r="A133" s="12"/>
      <c r="B133" s="13"/>
      <c r="C133" s="29"/>
      <c r="D133" s="28"/>
      <c r="E133" s="39"/>
      <c r="F133" s="67" t="e">
        <f t="shared" si="54"/>
        <v>#DIV/0!</v>
      </c>
      <c r="G133" s="67" t="e">
        <f t="shared" si="55"/>
        <v>#DIV/0!</v>
      </c>
      <c r="H133" s="16"/>
    </row>
    <row r="134" spans="1:8" ht="15.75" hidden="1" x14ac:dyDescent="0.25">
      <c r="A134" s="12"/>
      <c r="B134" s="13"/>
      <c r="C134" s="29"/>
      <c r="D134" s="28"/>
      <c r="E134" s="39"/>
      <c r="F134" s="67" t="e">
        <f t="shared" si="54"/>
        <v>#DIV/0!</v>
      </c>
      <c r="G134" s="67" t="e">
        <f t="shared" si="55"/>
        <v>#DIV/0!</v>
      </c>
      <c r="H134" s="16"/>
    </row>
    <row r="135" spans="1:8" ht="15.75" hidden="1" x14ac:dyDescent="0.25">
      <c r="A135" s="12"/>
      <c r="B135" s="13"/>
      <c r="C135" s="29"/>
      <c r="D135" s="28"/>
      <c r="E135" s="39"/>
      <c r="F135" s="67" t="e">
        <f t="shared" si="54"/>
        <v>#DIV/0!</v>
      </c>
      <c r="G135" s="67" t="e">
        <f t="shared" si="55"/>
        <v>#DIV/0!</v>
      </c>
      <c r="H135" s="16"/>
    </row>
    <row r="136" spans="1:8" ht="15.75" hidden="1" x14ac:dyDescent="0.25">
      <c r="A136" s="12"/>
      <c r="B136" s="13"/>
      <c r="C136" s="29"/>
      <c r="D136" s="28"/>
      <c r="E136" s="39"/>
      <c r="F136" s="67" t="e">
        <f t="shared" si="54"/>
        <v>#DIV/0!</v>
      </c>
      <c r="G136" s="67" t="e">
        <f t="shared" si="55"/>
        <v>#DIV/0!</v>
      </c>
      <c r="H136" s="16"/>
    </row>
    <row r="137" spans="1:8" s="47" customFormat="1" ht="20.25" customHeight="1" x14ac:dyDescent="0.25">
      <c r="A137" s="48" t="s">
        <v>161</v>
      </c>
      <c r="B137" s="69" t="s">
        <v>162</v>
      </c>
      <c r="C137" s="42">
        <f t="shared" ref="C137:D137" si="73">C138+C196+C203+C201</f>
        <v>203298358.19999999</v>
      </c>
      <c r="D137" s="42">
        <f t="shared" si="73"/>
        <v>261313989.32000002</v>
      </c>
      <c r="E137" s="42">
        <f>E138+E196+E203+E201</f>
        <v>179174412.54999998</v>
      </c>
      <c r="F137" s="68">
        <f t="shared" si="54"/>
        <v>68.566712794922921</v>
      </c>
      <c r="G137" s="68">
        <f t="shared" si="55"/>
        <v>88.133723329793227</v>
      </c>
      <c r="H137" s="46"/>
    </row>
    <row r="138" spans="1:8" s="41" customFormat="1" ht="33" customHeight="1" x14ac:dyDescent="0.25">
      <c r="A138" s="48" t="s">
        <v>163</v>
      </c>
      <c r="B138" s="49" t="s">
        <v>164</v>
      </c>
      <c r="C138" s="42">
        <f t="shared" ref="C138:D138" si="74">C139+C146+C169+C187</f>
        <v>203298359.19999999</v>
      </c>
      <c r="D138" s="42">
        <f t="shared" si="74"/>
        <v>261313989.32000002</v>
      </c>
      <c r="E138" s="42">
        <f>E139+E146+E169+E187</f>
        <v>179529548.94999999</v>
      </c>
      <c r="F138" s="68">
        <f t="shared" si="54"/>
        <v>68.702616885218333</v>
      </c>
      <c r="G138" s="68">
        <f t="shared" si="55"/>
        <v>88.308410189077406</v>
      </c>
      <c r="H138" s="50"/>
    </row>
    <row r="139" spans="1:8" s="15" customFormat="1" ht="32.25" customHeight="1" x14ac:dyDescent="0.25">
      <c r="A139" s="12" t="s">
        <v>165</v>
      </c>
      <c r="B139" s="13" t="s">
        <v>166</v>
      </c>
      <c r="C139" s="29">
        <f>C140+C143</f>
        <v>52498719</v>
      </c>
      <c r="D139" s="28">
        <f t="shared" ref="D139" si="75">D140+D143</f>
        <v>73307640</v>
      </c>
      <c r="E139" s="39">
        <f>E140+E143</f>
        <v>56646813</v>
      </c>
      <c r="F139" s="67">
        <f t="shared" si="54"/>
        <v>77.272727644758447</v>
      </c>
      <c r="G139" s="67">
        <f t="shared" si="55"/>
        <v>107.90132422088242</v>
      </c>
      <c r="H139" s="18"/>
    </row>
    <row r="140" spans="1:8" ht="18" customHeight="1" x14ac:dyDescent="0.25">
      <c r="A140" s="12" t="s">
        <v>167</v>
      </c>
      <c r="B140" s="13" t="s">
        <v>168</v>
      </c>
      <c r="C140" s="29">
        <f>C141</f>
        <v>50042997</v>
      </c>
      <c r="D140" s="28">
        <f>D141</f>
        <v>68226000</v>
      </c>
      <c r="E140" s="39">
        <f>E141</f>
        <v>52720092</v>
      </c>
      <c r="F140" s="67">
        <f t="shared" ref="F140:F207" si="76">E140/D140*100</f>
        <v>77.272728871691143</v>
      </c>
      <c r="G140" s="67">
        <f t="shared" ref="G140:G207" si="77">E140/C140*100</f>
        <v>105.34958967385586</v>
      </c>
      <c r="H140" s="9"/>
    </row>
    <row r="141" spans="1:8" ht="35.25" customHeight="1" x14ac:dyDescent="0.25">
      <c r="A141" s="12" t="s">
        <v>169</v>
      </c>
      <c r="B141" s="13" t="s">
        <v>170</v>
      </c>
      <c r="C141" s="29">
        <v>50042997</v>
      </c>
      <c r="D141" s="28">
        <v>68226000</v>
      </c>
      <c r="E141" s="39">
        <v>52720092</v>
      </c>
      <c r="F141" s="67">
        <f t="shared" si="76"/>
        <v>77.272728871691143</v>
      </c>
      <c r="G141" s="67">
        <f t="shared" si="77"/>
        <v>105.34958967385586</v>
      </c>
      <c r="H141" s="9"/>
    </row>
    <row r="142" spans="1:8" ht="31.5" hidden="1" x14ac:dyDescent="0.25">
      <c r="A142" s="12" t="s">
        <v>171</v>
      </c>
      <c r="B142" s="13" t="s">
        <v>172</v>
      </c>
      <c r="C142" s="29" t="s">
        <v>173</v>
      </c>
      <c r="D142" s="28" t="s">
        <v>173</v>
      </c>
      <c r="E142" s="39" t="s">
        <v>173</v>
      </c>
      <c r="F142" s="67" t="e">
        <f t="shared" si="76"/>
        <v>#VALUE!</v>
      </c>
      <c r="G142" s="67" t="e">
        <f t="shared" si="77"/>
        <v>#VALUE!</v>
      </c>
      <c r="H142" s="9"/>
    </row>
    <row r="143" spans="1:8" ht="33" customHeight="1" x14ac:dyDescent="0.25">
      <c r="A143" s="12" t="s">
        <v>174</v>
      </c>
      <c r="B143" s="13" t="s">
        <v>175</v>
      </c>
      <c r="C143" s="26">
        <f t="shared" ref="C143" si="78">C144</f>
        <v>2455722</v>
      </c>
      <c r="D143" s="25">
        <f t="shared" ref="D143:E143" si="79">D144</f>
        <v>5081640</v>
      </c>
      <c r="E143" s="42">
        <f t="shared" si="79"/>
        <v>3926721</v>
      </c>
      <c r="F143" s="67">
        <f t="shared" si="76"/>
        <v>77.272711171983843</v>
      </c>
      <c r="G143" s="67">
        <f t="shared" si="77"/>
        <v>159.90087640213346</v>
      </c>
      <c r="H143" s="9"/>
    </row>
    <row r="144" spans="1:8" ht="48" customHeight="1" x14ac:dyDescent="0.25">
      <c r="A144" s="12" t="s">
        <v>176</v>
      </c>
      <c r="B144" s="13" t="s">
        <v>177</v>
      </c>
      <c r="C144" s="29">
        <v>2455722</v>
      </c>
      <c r="D144" s="28">
        <v>5081640</v>
      </c>
      <c r="E144" s="39">
        <v>3926721</v>
      </c>
      <c r="F144" s="67">
        <f t="shared" si="76"/>
        <v>77.272711171983843</v>
      </c>
      <c r="G144" s="67">
        <f t="shared" si="77"/>
        <v>159.90087640213346</v>
      </c>
      <c r="H144" s="9"/>
    </row>
    <row r="145" spans="1:8" ht="48" hidden="1" customHeight="1" x14ac:dyDescent="0.25">
      <c r="A145" s="12" t="s">
        <v>178</v>
      </c>
      <c r="B145" s="13" t="s">
        <v>179</v>
      </c>
      <c r="C145" s="29" t="s">
        <v>173</v>
      </c>
      <c r="D145" s="28" t="s">
        <v>173</v>
      </c>
      <c r="E145" s="39" t="s">
        <v>173</v>
      </c>
      <c r="F145" s="67" t="e">
        <f t="shared" si="76"/>
        <v>#VALUE!</v>
      </c>
      <c r="G145" s="67" t="e">
        <f t="shared" si="77"/>
        <v>#VALUE!</v>
      </c>
      <c r="H145" s="9"/>
    </row>
    <row r="146" spans="1:8" s="15" customFormat="1" ht="48" customHeight="1" x14ac:dyDescent="0.25">
      <c r="A146" s="12" t="s">
        <v>180</v>
      </c>
      <c r="B146" s="13" t="s">
        <v>181</v>
      </c>
      <c r="C146" s="26">
        <f>C147+C149+C159+C161+C163+C165+C167+C153+C155+C157+C151</f>
        <v>45815377.839999996</v>
      </c>
      <c r="D146" s="26">
        <f t="shared" ref="D146:E146" si="80">D147+D149+D159+D161+D163+D165+D167+D153+D155+D157+D151</f>
        <v>29575969.779999997</v>
      </c>
      <c r="E146" s="42">
        <f t="shared" si="80"/>
        <v>16921775.620000001</v>
      </c>
      <c r="F146" s="67">
        <f t="shared" si="76"/>
        <v>57.214609515333372</v>
      </c>
      <c r="G146" s="67">
        <v>0</v>
      </c>
      <c r="H146" s="16"/>
    </row>
    <row r="147" spans="1:8" ht="48" hidden="1" customHeight="1" x14ac:dyDescent="0.25">
      <c r="A147" s="12" t="s">
        <v>182</v>
      </c>
      <c r="B147" s="13" t="s">
        <v>183</v>
      </c>
      <c r="C147" s="29">
        <f>C148</f>
        <v>0</v>
      </c>
      <c r="D147" s="28">
        <v>0</v>
      </c>
      <c r="E147" s="39">
        <f>E148</f>
        <v>0</v>
      </c>
      <c r="F147" s="67" t="e">
        <f t="shared" si="76"/>
        <v>#DIV/0!</v>
      </c>
      <c r="G147" s="67">
        <v>0</v>
      </c>
      <c r="H147" s="9"/>
    </row>
    <row r="148" spans="1:8" ht="47.25" hidden="1" customHeight="1" x14ac:dyDescent="0.25">
      <c r="A148" s="12" t="s">
        <v>310</v>
      </c>
      <c r="B148" s="57" t="s">
        <v>311</v>
      </c>
      <c r="C148" s="29">
        <v>0</v>
      </c>
      <c r="D148" s="28">
        <v>0</v>
      </c>
      <c r="E148" s="39">
        <v>0</v>
      </c>
      <c r="F148" s="67" t="e">
        <f t="shared" si="76"/>
        <v>#DIV/0!</v>
      </c>
      <c r="G148" s="67">
        <v>0</v>
      </c>
      <c r="H148" s="9"/>
    </row>
    <row r="149" spans="1:8" ht="31.5" x14ac:dyDescent="0.25">
      <c r="A149" s="3" t="s">
        <v>369</v>
      </c>
      <c r="B149" s="61" t="s">
        <v>183</v>
      </c>
      <c r="C149" s="29">
        <f>C150</f>
        <v>0</v>
      </c>
      <c r="D149" s="28">
        <f>D150</f>
        <v>7170504</v>
      </c>
      <c r="E149" s="39">
        <f>E150</f>
        <v>1139999.3600000001</v>
      </c>
      <c r="F149" s="67">
        <f t="shared" si="76"/>
        <v>15.898455115567888</v>
      </c>
      <c r="G149" s="67"/>
      <c r="H149" s="9"/>
    </row>
    <row r="150" spans="1:8" ht="46.5" customHeight="1" x14ac:dyDescent="0.25">
      <c r="A150" s="6" t="s">
        <v>370</v>
      </c>
      <c r="B150" s="61" t="s">
        <v>311</v>
      </c>
      <c r="C150" s="29">
        <v>0</v>
      </c>
      <c r="D150" s="28">
        <v>7170504</v>
      </c>
      <c r="E150" s="39">
        <v>1139999.3600000001</v>
      </c>
      <c r="F150" s="67">
        <f t="shared" si="76"/>
        <v>15.898455115567888</v>
      </c>
      <c r="G150" s="67"/>
      <c r="H150" s="9"/>
    </row>
    <row r="151" spans="1:8" s="41" customFormat="1" ht="46.5" customHeight="1" x14ac:dyDescent="0.25">
      <c r="A151" s="62" t="s">
        <v>391</v>
      </c>
      <c r="B151" s="63" t="s">
        <v>392</v>
      </c>
      <c r="C151" s="39">
        <f>C152</f>
        <v>2424038.2799999998</v>
      </c>
      <c r="D151" s="39">
        <f>D152</f>
        <v>0</v>
      </c>
      <c r="E151" s="39">
        <f>E152</f>
        <v>0</v>
      </c>
      <c r="F151" s="68"/>
      <c r="G151" s="68">
        <f t="shared" si="77"/>
        <v>0</v>
      </c>
      <c r="H151" s="50"/>
    </row>
    <row r="152" spans="1:8" s="41" customFormat="1" ht="46.5" customHeight="1" x14ac:dyDescent="0.25">
      <c r="A152" s="62" t="s">
        <v>393</v>
      </c>
      <c r="B152" s="63" t="s">
        <v>394</v>
      </c>
      <c r="C152" s="39">
        <v>2424038.2799999998</v>
      </c>
      <c r="D152" s="39">
        <v>0</v>
      </c>
      <c r="E152" s="39">
        <v>0</v>
      </c>
      <c r="F152" s="68"/>
      <c r="G152" s="68">
        <f t="shared" si="77"/>
        <v>0</v>
      </c>
      <c r="H152" s="50"/>
    </row>
    <row r="153" spans="1:8" ht="38.25" customHeight="1" x14ac:dyDescent="0.25">
      <c r="A153" s="12" t="s">
        <v>340</v>
      </c>
      <c r="B153" s="52" t="s">
        <v>334</v>
      </c>
      <c r="C153" s="29">
        <f>C154</f>
        <v>3556465.19</v>
      </c>
      <c r="D153" s="28">
        <f>D154</f>
        <v>9924257.8200000003</v>
      </c>
      <c r="E153" s="39">
        <f>E154</f>
        <v>6069884.8700000001</v>
      </c>
      <c r="F153" s="67">
        <f t="shared" si="76"/>
        <v>61.162103807577218</v>
      </c>
      <c r="G153" s="67">
        <f t="shared" si="77"/>
        <v>170.67184818980331</v>
      </c>
      <c r="H153" s="9"/>
    </row>
    <row r="154" spans="1:8" ht="51" customHeight="1" x14ac:dyDescent="0.25">
      <c r="A154" s="12" t="s">
        <v>341</v>
      </c>
      <c r="B154" s="52" t="s">
        <v>335</v>
      </c>
      <c r="C154" s="29">
        <v>3556465.19</v>
      </c>
      <c r="D154" s="28">
        <v>9924257.8200000003</v>
      </c>
      <c r="E154" s="39">
        <v>6069884.8700000001</v>
      </c>
      <c r="F154" s="67">
        <f t="shared" si="76"/>
        <v>61.162103807577218</v>
      </c>
      <c r="G154" s="67">
        <f t="shared" si="77"/>
        <v>170.67184818980331</v>
      </c>
      <c r="H154" s="9"/>
    </row>
    <row r="155" spans="1:8" ht="69" customHeight="1" x14ac:dyDescent="0.25">
      <c r="A155" s="12" t="s">
        <v>342</v>
      </c>
      <c r="B155" s="52" t="s">
        <v>336</v>
      </c>
      <c r="C155" s="29">
        <f>C156</f>
        <v>0</v>
      </c>
      <c r="D155" s="28">
        <f>D156</f>
        <v>3721873.77</v>
      </c>
      <c r="E155" s="39">
        <f>E156</f>
        <v>3721868.12</v>
      </c>
      <c r="F155" s="67">
        <f t="shared" si="76"/>
        <v>99.999848194744118</v>
      </c>
      <c r="G155" s="67"/>
      <c r="H155" s="9"/>
    </row>
    <row r="156" spans="1:8" ht="81.75" customHeight="1" x14ac:dyDescent="0.25">
      <c r="A156" s="12" t="s">
        <v>343</v>
      </c>
      <c r="B156" s="52" t="s">
        <v>337</v>
      </c>
      <c r="C156" s="29">
        <v>0</v>
      </c>
      <c r="D156" s="28">
        <v>3721873.77</v>
      </c>
      <c r="E156" s="39">
        <v>3721868.12</v>
      </c>
      <c r="F156" s="67">
        <f t="shared" si="76"/>
        <v>99.999848194744118</v>
      </c>
      <c r="G156" s="67"/>
      <c r="H156" s="9"/>
    </row>
    <row r="157" spans="1:8" ht="67.5" customHeight="1" x14ac:dyDescent="0.25">
      <c r="A157" s="12" t="s">
        <v>344</v>
      </c>
      <c r="B157" s="52" t="s">
        <v>338</v>
      </c>
      <c r="C157" s="29">
        <f>C158</f>
        <v>2424733.2999999998</v>
      </c>
      <c r="D157" s="28">
        <f>D158</f>
        <v>4644944.1100000003</v>
      </c>
      <c r="E157" s="39">
        <f>E158</f>
        <v>2247329.4500000002</v>
      </c>
      <c r="F157" s="67">
        <f t="shared" si="76"/>
        <v>48.382271062460639</v>
      </c>
      <c r="G157" s="67">
        <f t="shared" si="77"/>
        <v>92.683572663434788</v>
      </c>
      <c r="H157" s="9"/>
    </row>
    <row r="158" spans="1:8" ht="64.5" customHeight="1" x14ac:dyDescent="0.25">
      <c r="A158" s="12" t="s">
        <v>345</v>
      </c>
      <c r="B158" s="52" t="s">
        <v>339</v>
      </c>
      <c r="C158" s="29">
        <v>2424733.2999999998</v>
      </c>
      <c r="D158" s="28">
        <v>4644944.1100000003</v>
      </c>
      <c r="E158" s="39">
        <v>2247329.4500000002</v>
      </c>
      <c r="F158" s="67">
        <f t="shared" si="76"/>
        <v>48.382271062460639</v>
      </c>
      <c r="G158" s="67">
        <f t="shared" si="77"/>
        <v>92.683572663434788</v>
      </c>
      <c r="H158" s="9"/>
    </row>
    <row r="159" spans="1:8" ht="48.75" hidden="1" customHeight="1" x14ac:dyDescent="0.25">
      <c r="A159" s="12" t="s">
        <v>184</v>
      </c>
      <c r="B159" s="13" t="s">
        <v>185</v>
      </c>
      <c r="C159" s="29">
        <f>C160</f>
        <v>0</v>
      </c>
      <c r="D159" s="28">
        <f>D160</f>
        <v>0</v>
      </c>
      <c r="E159" s="39">
        <f>E160</f>
        <v>0</v>
      </c>
      <c r="F159" s="67" t="e">
        <f t="shared" si="76"/>
        <v>#DIV/0!</v>
      </c>
      <c r="G159" s="67">
        <v>0</v>
      </c>
      <c r="H159" s="9"/>
    </row>
    <row r="160" spans="1:8" ht="64.5" hidden="1" customHeight="1" x14ac:dyDescent="0.25">
      <c r="A160" s="12" t="s">
        <v>186</v>
      </c>
      <c r="B160" s="13" t="s">
        <v>187</v>
      </c>
      <c r="C160" s="29">
        <v>0</v>
      </c>
      <c r="D160" s="28">
        <v>0</v>
      </c>
      <c r="E160" s="39">
        <v>0</v>
      </c>
      <c r="F160" s="67" t="e">
        <f t="shared" si="76"/>
        <v>#DIV/0!</v>
      </c>
      <c r="G160" s="67">
        <v>0</v>
      </c>
      <c r="H160" s="9"/>
    </row>
    <row r="161" spans="1:8" ht="33.75" customHeight="1" x14ac:dyDescent="0.25">
      <c r="A161" s="12" t="s">
        <v>188</v>
      </c>
      <c r="B161" s="13" t="s">
        <v>189</v>
      </c>
      <c r="C161" s="29">
        <f>C162</f>
        <v>2250927</v>
      </c>
      <c r="D161" s="28">
        <f>D162</f>
        <v>2815730.2</v>
      </c>
      <c r="E161" s="39">
        <f>E162</f>
        <v>2815730.2</v>
      </c>
      <c r="F161" s="67">
        <f t="shared" si="76"/>
        <v>100</v>
      </c>
      <c r="G161" s="67">
        <v>0</v>
      </c>
      <c r="H161" s="9"/>
    </row>
    <row r="162" spans="1:8" ht="33.75" customHeight="1" x14ac:dyDescent="0.25">
      <c r="A162" s="12" t="s">
        <v>190</v>
      </c>
      <c r="B162" s="13" t="s">
        <v>191</v>
      </c>
      <c r="C162" s="29">
        <v>2250927</v>
      </c>
      <c r="D162" s="28">
        <v>2815730.2</v>
      </c>
      <c r="E162" s="39">
        <v>2815730.2</v>
      </c>
      <c r="F162" s="67">
        <f t="shared" si="76"/>
        <v>100</v>
      </c>
      <c r="G162" s="67">
        <v>0</v>
      </c>
      <c r="H162" s="9"/>
    </row>
    <row r="163" spans="1:8" ht="19.5" customHeight="1" x14ac:dyDescent="0.25">
      <c r="A163" s="12" t="s">
        <v>192</v>
      </c>
      <c r="B163" s="13" t="s">
        <v>193</v>
      </c>
      <c r="C163" s="29">
        <f>C164</f>
        <v>5332027</v>
      </c>
      <c r="D163" s="28">
        <f>D164</f>
        <v>179605</v>
      </c>
      <c r="E163" s="39">
        <f>E164</f>
        <v>179605</v>
      </c>
      <c r="F163" s="67">
        <f t="shared" si="76"/>
        <v>100</v>
      </c>
      <c r="G163" s="67">
        <v>0</v>
      </c>
      <c r="H163" s="9"/>
    </row>
    <row r="164" spans="1:8" ht="36.75" customHeight="1" x14ac:dyDescent="0.25">
      <c r="A164" s="12" t="s">
        <v>194</v>
      </c>
      <c r="B164" s="13" t="s">
        <v>195</v>
      </c>
      <c r="C164" s="29">
        <v>5332027</v>
      </c>
      <c r="D164" s="28">
        <v>179605</v>
      </c>
      <c r="E164" s="39">
        <v>179605</v>
      </c>
      <c r="F164" s="67">
        <f t="shared" si="76"/>
        <v>100</v>
      </c>
      <c r="G164" s="67">
        <v>0</v>
      </c>
      <c r="H164" s="9"/>
    </row>
    <row r="165" spans="1:8" s="41" customFormat="1" ht="33.75" customHeight="1" x14ac:dyDescent="0.25">
      <c r="A165" s="48" t="s">
        <v>387</v>
      </c>
      <c r="B165" s="49" t="s">
        <v>388</v>
      </c>
      <c r="C165" s="39">
        <f>C166</f>
        <v>26624255.100000001</v>
      </c>
      <c r="D165" s="39">
        <f>D166</f>
        <v>0</v>
      </c>
      <c r="E165" s="39">
        <f>E166</f>
        <v>0</v>
      </c>
      <c r="F165" s="68"/>
      <c r="G165" s="68">
        <f t="shared" si="77"/>
        <v>0</v>
      </c>
      <c r="H165" s="50"/>
    </row>
    <row r="166" spans="1:8" s="41" customFormat="1" ht="35.25" customHeight="1" x14ac:dyDescent="0.25">
      <c r="A166" s="48" t="s">
        <v>389</v>
      </c>
      <c r="B166" s="49" t="s">
        <v>390</v>
      </c>
      <c r="C166" s="39">
        <v>26624255.100000001</v>
      </c>
      <c r="D166" s="39">
        <v>0</v>
      </c>
      <c r="E166" s="39">
        <v>0</v>
      </c>
      <c r="F166" s="68"/>
      <c r="G166" s="68">
        <f t="shared" si="77"/>
        <v>0</v>
      </c>
      <c r="H166" s="50"/>
    </row>
    <row r="167" spans="1:8" ht="21.75" customHeight="1" x14ac:dyDescent="0.25">
      <c r="A167" s="12" t="s">
        <v>196</v>
      </c>
      <c r="B167" s="13" t="s">
        <v>197</v>
      </c>
      <c r="C167" s="29">
        <f>C168</f>
        <v>3202931.97</v>
      </c>
      <c r="D167" s="28">
        <f>D168</f>
        <v>1119054.8799999999</v>
      </c>
      <c r="E167" s="39">
        <f>E168</f>
        <v>747358.62</v>
      </c>
      <c r="F167" s="67">
        <f t="shared" si="76"/>
        <v>66.784805049060694</v>
      </c>
      <c r="G167" s="67">
        <v>0</v>
      </c>
      <c r="H167" s="9"/>
    </row>
    <row r="168" spans="1:8" ht="21.75" customHeight="1" x14ac:dyDescent="0.25">
      <c r="A168" s="12" t="s">
        <v>198</v>
      </c>
      <c r="B168" s="13" t="s">
        <v>199</v>
      </c>
      <c r="C168" s="29">
        <v>3202931.97</v>
      </c>
      <c r="D168" s="28">
        <v>1119054.8799999999</v>
      </c>
      <c r="E168" s="39">
        <v>747358.62</v>
      </c>
      <c r="F168" s="67">
        <f t="shared" si="76"/>
        <v>66.784805049060694</v>
      </c>
      <c r="G168" s="67">
        <v>0</v>
      </c>
      <c r="H168" s="9"/>
    </row>
    <row r="169" spans="1:8" s="15" customFormat="1" ht="31.5" customHeight="1" x14ac:dyDescent="0.25">
      <c r="A169" s="12" t="s">
        <v>200</v>
      </c>
      <c r="B169" s="13" t="s">
        <v>201</v>
      </c>
      <c r="C169" s="26">
        <f>C170+C173+C175+C177+C181+C183+C185</f>
        <v>93966800.419999987</v>
      </c>
      <c r="D169" s="25">
        <f>D170+D173+D175+D177+D181+D183+D185</f>
        <v>142392451.55000001</v>
      </c>
      <c r="E169" s="42">
        <f>E170+E173+E175+E177+E181+E183+E185</f>
        <v>94509639.159999996</v>
      </c>
      <c r="F169" s="67">
        <f t="shared" si="76"/>
        <v>66.372646956509257</v>
      </c>
      <c r="G169" s="67">
        <f t="shared" si="77"/>
        <v>100.5776920546126</v>
      </c>
      <c r="H169" s="16"/>
    </row>
    <row r="170" spans="1:8" ht="33.75" customHeight="1" x14ac:dyDescent="0.25">
      <c r="A170" s="12" t="s">
        <v>202</v>
      </c>
      <c r="B170" s="13" t="s">
        <v>203</v>
      </c>
      <c r="C170" s="26">
        <f>C171+C172</f>
        <v>83830215.739999995</v>
      </c>
      <c r="D170" s="25">
        <f>D171</f>
        <v>136083685.55000001</v>
      </c>
      <c r="E170" s="42">
        <f>E171+E172</f>
        <v>89266064.299999997</v>
      </c>
      <c r="F170" s="67">
        <f t="shared" si="76"/>
        <v>65.596448199664437</v>
      </c>
      <c r="G170" s="67">
        <f t="shared" si="77"/>
        <v>106.48435473058942</v>
      </c>
      <c r="H170" s="9"/>
    </row>
    <row r="171" spans="1:8" ht="33" customHeight="1" x14ac:dyDescent="0.25">
      <c r="A171" s="12" t="s">
        <v>204</v>
      </c>
      <c r="B171" s="13" t="s">
        <v>205</v>
      </c>
      <c r="C171" s="29">
        <v>83830215.739999995</v>
      </c>
      <c r="D171" s="28">
        <v>136083685.55000001</v>
      </c>
      <c r="E171" s="39">
        <v>89266064.299999997</v>
      </c>
      <c r="F171" s="67">
        <f t="shared" si="76"/>
        <v>65.596448199664437</v>
      </c>
      <c r="G171" s="67">
        <f t="shared" si="77"/>
        <v>106.48435473058942</v>
      </c>
      <c r="H171" s="9"/>
    </row>
    <row r="172" spans="1:8" ht="31.5" hidden="1" x14ac:dyDescent="0.25">
      <c r="A172" s="12" t="s">
        <v>206</v>
      </c>
      <c r="B172" s="13" t="s">
        <v>207</v>
      </c>
      <c r="C172" s="29"/>
      <c r="D172" s="28"/>
      <c r="E172" s="39"/>
      <c r="F172" s="67" t="e">
        <f t="shared" si="76"/>
        <v>#DIV/0!</v>
      </c>
      <c r="G172" s="67" t="e">
        <f t="shared" si="77"/>
        <v>#DIV/0!</v>
      </c>
      <c r="H172" s="9"/>
    </row>
    <row r="173" spans="1:8" ht="79.5" customHeight="1" x14ac:dyDescent="0.25">
      <c r="A173" s="12" t="s">
        <v>208</v>
      </c>
      <c r="B173" s="13" t="s">
        <v>209</v>
      </c>
      <c r="C173" s="29">
        <f>C174</f>
        <v>481703.27</v>
      </c>
      <c r="D173" s="28">
        <f>D174</f>
        <v>929430</v>
      </c>
      <c r="E173" s="39">
        <f>E174</f>
        <v>520098.36</v>
      </c>
      <c r="F173" s="67">
        <f t="shared" si="76"/>
        <v>55.958852199735318</v>
      </c>
      <c r="G173" s="67">
        <f t="shared" si="77"/>
        <v>107.97069324441165</v>
      </c>
      <c r="H173" s="9"/>
    </row>
    <row r="174" spans="1:8" ht="79.5" customHeight="1" x14ac:dyDescent="0.25">
      <c r="A174" s="12" t="s">
        <v>210</v>
      </c>
      <c r="B174" s="13" t="s">
        <v>211</v>
      </c>
      <c r="C174" s="29">
        <v>481703.27</v>
      </c>
      <c r="D174" s="28">
        <v>929430</v>
      </c>
      <c r="E174" s="39">
        <v>520098.36</v>
      </c>
      <c r="F174" s="67">
        <f t="shared" si="76"/>
        <v>55.958852199735318</v>
      </c>
      <c r="G174" s="67">
        <f t="shared" si="77"/>
        <v>107.97069324441165</v>
      </c>
      <c r="H174" s="9"/>
    </row>
    <row r="175" spans="1:8" ht="64.5" customHeight="1" x14ac:dyDescent="0.25">
      <c r="A175" s="12" t="s">
        <v>212</v>
      </c>
      <c r="B175" s="13" t="s">
        <v>213</v>
      </c>
      <c r="C175" s="29">
        <f>C176</f>
        <v>8660023.6600000001</v>
      </c>
      <c r="D175" s="28">
        <f>D176</f>
        <v>4228488</v>
      </c>
      <c r="E175" s="39">
        <f>E176</f>
        <v>3860000</v>
      </c>
      <c r="F175" s="67">
        <f t="shared" si="76"/>
        <v>91.285584823700574</v>
      </c>
      <c r="G175" s="67">
        <v>0</v>
      </c>
      <c r="H175" s="9"/>
    </row>
    <row r="176" spans="1:8" ht="64.5" customHeight="1" x14ac:dyDescent="0.25">
      <c r="A176" s="12" t="s">
        <v>214</v>
      </c>
      <c r="B176" s="13" t="s">
        <v>215</v>
      </c>
      <c r="C176" s="29">
        <v>8660023.6600000001</v>
      </c>
      <c r="D176" s="28">
        <v>4228488</v>
      </c>
      <c r="E176" s="39">
        <v>3860000</v>
      </c>
      <c r="F176" s="67">
        <f t="shared" si="76"/>
        <v>91.285584823700574</v>
      </c>
      <c r="G176" s="67">
        <v>0</v>
      </c>
      <c r="H176" s="9"/>
    </row>
    <row r="177" spans="1:8" ht="33.75" customHeight="1" x14ac:dyDescent="0.25">
      <c r="A177" s="12" t="s">
        <v>216</v>
      </c>
      <c r="B177" s="13" t="s">
        <v>217</v>
      </c>
      <c r="C177" s="29">
        <f>C178</f>
        <v>943272.75</v>
      </c>
      <c r="D177" s="28">
        <f>D178</f>
        <v>1149489</v>
      </c>
      <c r="E177" s="39">
        <f>E178</f>
        <v>862117.5</v>
      </c>
      <c r="F177" s="67">
        <f t="shared" si="76"/>
        <v>75.0000652463834</v>
      </c>
      <c r="G177" s="67">
        <f t="shared" si="77"/>
        <v>91.396417420094039</v>
      </c>
      <c r="H177" s="9"/>
    </row>
    <row r="178" spans="1:8" ht="50.25" customHeight="1" x14ac:dyDescent="0.25">
      <c r="A178" s="12" t="s">
        <v>218</v>
      </c>
      <c r="B178" s="13" t="s">
        <v>219</v>
      </c>
      <c r="C178" s="29">
        <v>943272.75</v>
      </c>
      <c r="D178" s="28">
        <v>1149489</v>
      </c>
      <c r="E178" s="39">
        <v>862117.5</v>
      </c>
      <c r="F178" s="67">
        <f t="shared" si="76"/>
        <v>75.0000652463834</v>
      </c>
      <c r="G178" s="67">
        <f t="shared" si="77"/>
        <v>91.396417420094039</v>
      </c>
      <c r="H178" s="9"/>
    </row>
    <row r="179" spans="1:8" ht="45.75" hidden="1" customHeight="1" x14ac:dyDescent="0.25">
      <c r="A179" s="12" t="s">
        <v>220</v>
      </c>
      <c r="B179" s="13" t="s">
        <v>221</v>
      </c>
      <c r="C179" s="29"/>
      <c r="D179" s="28"/>
      <c r="E179" s="39"/>
      <c r="F179" s="67" t="e">
        <f t="shared" si="76"/>
        <v>#DIV/0!</v>
      </c>
      <c r="G179" s="67" t="e">
        <f t="shared" si="77"/>
        <v>#DIV/0!</v>
      </c>
      <c r="H179" s="9"/>
    </row>
    <row r="180" spans="1:8" ht="45.75" hidden="1" customHeight="1" x14ac:dyDescent="0.25">
      <c r="A180" s="12" t="s">
        <v>222</v>
      </c>
      <c r="B180" s="13" t="s">
        <v>223</v>
      </c>
      <c r="C180" s="29"/>
      <c r="D180" s="28"/>
      <c r="E180" s="39"/>
      <c r="F180" s="67" t="e">
        <f t="shared" si="76"/>
        <v>#DIV/0!</v>
      </c>
      <c r="G180" s="67" t="e">
        <f t="shared" si="77"/>
        <v>#DIV/0!</v>
      </c>
      <c r="H180" s="9"/>
    </row>
    <row r="181" spans="1:8" ht="63" customHeight="1" x14ac:dyDescent="0.25">
      <c r="A181" s="12" t="s">
        <v>224</v>
      </c>
      <c r="B181" s="13" t="s">
        <v>225</v>
      </c>
      <c r="C181" s="29">
        <f>C182</f>
        <v>51585</v>
      </c>
      <c r="D181" s="28">
        <f>D182</f>
        <v>1359</v>
      </c>
      <c r="E181" s="39">
        <f>E182</f>
        <v>1359</v>
      </c>
      <c r="F181" s="67">
        <f t="shared" si="76"/>
        <v>100</v>
      </c>
      <c r="G181" s="67">
        <v>0</v>
      </c>
      <c r="H181" s="9"/>
    </row>
    <row r="182" spans="1:8" ht="63" customHeight="1" x14ac:dyDescent="0.25">
      <c r="A182" s="12" t="s">
        <v>226</v>
      </c>
      <c r="B182" s="13" t="s">
        <v>227</v>
      </c>
      <c r="C182" s="29">
        <v>51585</v>
      </c>
      <c r="D182" s="28">
        <v>1359</v>
      </c>
      <c r="E182" s="39">
        <v>1359</v>
      </c>
      <c r="F182" s="67">
        <f t="shared" si="76"/>
        <v>100</v>
      </c>
      <c r="G182" s="67">
        <v>0</v>
      </c>
      <c r="H182" s="9"/>
    </row>
    <row r="183" spans="1:8" ht="48.75" hidden="1" customHeight="1" x14ac:dyDescent="0.25">
      <c r="A183" s="12" t="s">
        <v>228</v>
      </c>
      <c r="B183" s="13" t="s">
        <v>229</v>
      </c>
      <c r="C183" s="29">
        <f>C184</f>
        <v>0</v>
      </c>
      <c r="D183" s="28">
        <f>D184</f>
        <v>0</v>
      </c>
      <c r="E183" s="39">
        <f>E184</f>
        <v>0</v>
      </c>
      <c r="F183" s="67" t="e">
        <f t="shared" si="76"/>
        <v>#DIV/0!</v>
      </c>
      <c r="G183" s="67">
        <v>0</v>
      </c>
      <c r="H183" s="9"/>
    </row>
    <row r="184" spans="1:8" ht="48.75" hidden="1" customHeight="1" x14ac:dyDescent="0.25">
      <c r="A184" s="12" t="s">
        <v>230</v>
      </c>
      <c r="B184" s="13" t="s">
        <v>231</v>
      </c>
      <c r="C184" s="29">
        <v>0</v>
      </c>
      <c r="D184" s="28">
        <v>0</v>
      </c>
      <c r="E184" s="39">
        <v>0</v>
      </c>
      <c r="F184" s="67" t="e">
        <f t="shared" si="76"/>
        <v>#DIV/0!</v>
      </c>
      <c r="G184" s="67">
        <v>0</v>
      </c>
      <c r="H184" s="9"/>
    </row>
    <row r="185" spans="1:8" ht="31.5" hidden="1" x14ac:dyDescent="0.25">
      <c r="A185" s="12" t="s">
        <v>312</v>
      </c>
      <c r="B185" s="52" t="s">
        <v>313</v>
      </c>
      <c r="C185" s="29">
        <f>C186</f>
        <v>0</v>
      </c>
      <c r="D185" s="28">
        <f>D186</f>
        <v>0</v>
      </c>
      <c r="E185" s="39">
        <f>E186</f>
        <v>0</v>
      </c>
      <c r="F185" s="67" t="e">
        <f t="shared" si="76"/>
        <v>#DIV/0!</v>
      </c>
      <c r="G185" s="67">
        <v>0</v>
      </c>
      <c r="H185" s="9"/>
    </row>
    <row r="186" spans="1:8" ht="31.5" hidden="1" x14ac:dyDescent="0.25">
      <c r="A186" s="12" t="s">
        <v>314</v>
      </c>
      <c r="B186" s="52" t="s">
        <v>315</v>
      </c>
      <c r="C186" s="29">
        <v>0</v>
      </c>
      <c r="D186" s="28">
        <v>0</v>
      </c>
      <c r="E186" s="39">
        <v>0</v>
      </c>
      <c r="F186" s="67" t="e">
        <f t="shared" si="76"/>
        <v>#DIV/0!</v>
      </c>
      <c r="G186" s="67">
        <v>0</v>
      </c>
      <c r="H186" s="9"/>
    </row>
    <row r="187" spans="1:8" s="15" customFormat="1" ht="18.75" customHeight="1" x14ac:dyDescent="0.25">
      <c r="A187" s="12" t="s">
        <v>232</v>
      </c>
      <c r="B187" s="13" t="s">
        <v>233</v>
      </c>
      <c r="C187" s="26">
        <f>C188+C192+C190+C194</f>
        <v>11017461.939999999</v>
      </c>
      <c r="D187" s="25">
        <f>D188+D194+D190</f>
        <v>16037927.989999998</v>
      </c>
      <c r="E187" s="42">
        <f>E188+E194+E190</f>
        <v>11451321.17</v>
      </c>
      <c r="F187" s="67">
        <f t="shared" si="76"/>
        <v>71.401500101136207</v>
      </c>
      <c r="G187" s="67">
        <f t="shared" si="77"/>
        <v>103.93792356499848</v>
      </c>
      <c r="H187" s="18"/>
    </row>
    <row r="188" spans="1:8" ht="67.5" customHeight="1" x14ac:dyDescent="0.25">
      <c r="A188" s="12" t="s">
        <v>234</v>
      </c>
      <c r="B188" s="13" t="s">
        <v>235</v>
      </c>
      <c r="C188" s="26">
        <f>C189</f>
        <v>4388785.2</v>
      </c>
      <c r="D188" s="25">
        <f t="shared" ref="D188:E188" si="81">D189+D193</f>
        <v>13705825</v>
      </c>
      <c r="E188" s="42">
        <f t="shared" si="81"/>
        <v>9690479.75</v>
      </c>
      <c r="F188" s="67">
        <f t="shared" si="76"/>
        <v>70.703366999067924</v>
      </c>
      <c r="G188" s="67">
        <f t="shared" si="77"/>
        <v>220.80095763173827</v>
      </c>
      <c r="H188" s="9"/>
    </row>
    <row r="189" spans="1:8" ht="78.75" x14ac:dyDescent="0.25">
      <c r="A189" s="12" t="s">
        <v>236</v>
      </c>
      <c r="B189" s="13" t="s">
        <v>237</v>
      </c>
      <c r="C189" s="29">
        <v>4388785.2</v>
      </c>
      <c r="D189" s="28">
        <v>5893825</v>
      </c>
      <c r="E189" s="39">
        <v>4289883.47</v>
      </c>
      <c r="F189" s="67">
        <f t="shared" si="76"/>
        <v>72.78606796095913</v>
      </c>
      <c r="G189" s="67">
        <f t="shared" si="77"/>
        <v>97.746489620863642</v>
      </c>
      <c r="H189" s="9"/>
    </row>
    <row r="190" spans="1:8" ht="78.75" x14ac:dyDescent="0.25">
      <c r="A190" s="35" t="s">
        <v>374</v>
      </c>
      <c r="B190" s="37" t="s">
        <v>377</v>
      </c>
      <c r="C190" s="29">
        <f>C191</f>
        <v>0</v>
      </c>
      <c r="D190" s="28">
        <f>D191</f>
        <v>1058908.79</v>
      </c>
      <c r="E190" s="39">
        <f>E191</f>
        <v>665311.88</v>
      </c>
      <c r="F190" s="67">
        <f t="shared" si="76"/>
        <v>62.829951576849218</v>
      </c>
      <c r="G190" s="67"/>
      <c r="H190" s="9"/>
    </row>
    <row r="191" spans="1:8" ht="78.75" x14ac:dyDescent="0.25">
      <c r="A191" s="36" t="s">
        <v>375</v>
      </c>
      <c r="B191" s="37" t="s">
        <v>376</v>
      </c>
      <c r="C191" s="29">
        <v>0</v>
      </c>
      <c r="D191" s="28">
        <v>1058908.79</v>
      </c>
      <c r="E191" s="39">
        <v>665311.88</v>
      </c>
      <c r="F191" s="67">
        <f t="shared" si="76"/>
        <v>62.829951576849218</v>
      </c>
      <c r="G191" s="67"/>
      <c r="H191" s="9"/>
    </row>
    <row r="192" spans="1:8" ht="63" customHeight="1" x14ac:dyDescent="0.25">
      <c r="A192" s="12" t="s">
        <v>350</v>
      </c>
      <c r="B192" s="52" t="s">
        <v>346</v>
      </c>
      <c r="C192" s="26">
        <f t="shared" ref="C192" si="82">C193</f>
        <v>5539082.0899999999</v>
      </c>
      <c r="D192" s="28">
        <f>D193</f>
        <v>7812000</v>
      </c>
      <c r="E192" s="39">
        <f>E193</f>
        <v>5400596.2800000003</v>
      </c>
      <c r="F192" s="67">
        <f t="shared" si="76"/>
        <v>69.132056835637485</v>
      </c>
      <c r="G192" s="67">
        <f t="shared" si="77"/>
        <v>97.499841891673427</v>
      </c>
      <c r="H192" s="9"/>
    </row>
    <row r="193" spans="1:9" ht="80.25" customHeight="1" x14ac:dyDescent="0.25">
      <c r="A193" s="12" t="s">
        <v>351</v>
      </c>
      <c r="B193" s="52" t="s">
        <v>347</v>
      </c>
      <c r="C193" s="29">
        <v>5539082.0899999999</v>
      </c>
      <c r="D193" s="28">
        <v>7812000</v>
      </c>
      <c r="E193" s="39">
        <v>5400596.2800000003</v>
      </c>
      <c r="F193" s="67">
        <f t="shared" si="76"/>
        <v>69.132056835637485</v>
      </c>
      <c r="G193" s="67">
        <f t="shared" si="77"/>
        <v>97.499841891673427</v>
      </c>
      <c r="H193" s="9"/>
    </row>
    <row r="194" spans="1:9" ht="17.25" customHeight="1" x14ac:dyDescent="0.25">
      <c r="A194" s="12" t="s">
        <v>238</v>
      </c>
      <c r="B194" s="13" t="s">
        <v>239</v>
      </c>
      <c r="C194" s="29">
        <f>C195</f>
        <v>1089594.6499999999</v>
      </c>
      <c r="D194" s="25">
        <f t="shared" ref="D194:E194" si="83">D195</f>
        <v>1273194.2</v>
      </c>
      <c r="E194" s="42">
        <f t="shared" si="83"/>
        <v>1095529.54</v>
      </c>
      <c r="F194" s="67">
        <f t="shared" si="76"/>
        <v>86.045753271574753</v>
      </c>
      <c r="G194" s="67">
        <f t="shared" si="77"/>
        <v>100.54468788002953</v>
      </c>
      <c r="H194" s="9"/>
    </row>
    <row r="195" spans="1:9" ht="32.25" customHeight="1" x14ac:dyDescent="0.25">
      <c r="A195" s="12" t="s">
        <v>240</v>
      </c>
      <c r="B195" s="13" t="s">
        <v>241</v>
      </c>
      <c r="C195" s="29">
        <v>1089594.6499999999</v>
      </c>
      <c r="D195" s="28">
        <v>1273194.2</v>
      </c>
      <c r="E195" s="39">
        <v>1095529.54</v>
      </c>
      <c r="F195" s="67">
        <f t="shared" si="76"/>
        <v>86.045753271574753</v>
      </c>
      <c r="G195" s="67">
        <f t="shared" si="77"/>
        <v>100.54468788002953</v>
      </c>
      <c r="H195" s="9"/>
    </row>
    <row r="196" spans="1:9" s="15" customFormat="1" ht="18" hidden="1" customHeight="1" x14ac:dyDescent="0.25">
      <c r="A196" s="12" t="s">
        <v>242</v>
      </c>
      <c r="B196" s="13" t="s">
        <v>243</v>
      </c>
      <c r="C196" s="29"/>
      <c r="D196" s="28">
        <f>D197</f>
        <v>0</v>
      </c>
      <c r="E196" s="39">
        <v>0</v>
      </c>
      <c r="F196" s="67" t="e">
        <f t="shared" si="76"/>
        <v>#DIV/0!</v>
      </c>
      <c r="G196" s="67">
        <v>0</v>
      </c>
      <c r="H196" s="18"/>
    </row>
    <row r="197" spans="1:9" ht="34.5" hidden="1" customHeight="1" x14ac:dyDescent="0.25">
      <c r="A197" s="12" t="s">
        <v>244</v>
      </c>
      <c r="B197" s="13" t="s">
        <v>245</v>
      </c>
      <c r="C197" s="29"/>
      <c r="D197" s="28">
        <v>0</v>
      </c>
      <c r="E197" s="39"/>
      <c r="F197" s="67" t="e">
        <f t="shared" si="76"/>
        <v>#DIV/0!</v>
      </c>
      <c r="G197" s="67">
        <v>0</v>
      </c>
      <c r="H197" s="9"/>
    </row>
    <row r="198" spans="1:9" ht="34.5" hidden="1" customHeight="1" x14ac:dyDescent="0.25">
      <c r="A198" s="12" t="s">
        <v>246</v>
      </c>
      <c r="B198" s="13" t="s">
        <v>247</v>
      </c>
      <c r="C198" s="29"/>
      <c r="D198" s="28"/>
      <c r="E198" s="39"/>
      <c r="F198" s="67" t="e">
        <f t="shared" si="76"/>
        <v>#DIV/0!</v>
      </c>
      <c r="G198" s="67" t="e">
        <f t="shared" si="77"/>
        <v>#DIV/0!</v>
      </c>
      <c r="H198" s="9"/>
    </row>
    <row r="199" spans="1:9" ht="34.5" hidden="1" customHeight="1" x14ac:dyDescent="0.25">
      <c r="A199" s="12" t="s">
        <v>244</v>
      </c>
      <c r="B199" s="13" t="s">
        <v>248</v>
      </c>
      <c r="C199" s="29">
        <f>C200</f>
        <v>0</v>
      </c>
      <c r="D199" s="28">
        <v>0</v>
      </c>
      <c r="E199" s="39"/>
      <c r="F199" s="67" t="e">
        <f t="shared" si="76"/>
        <v>#DIV/0!</v>
      </c>
      <c r="G199" s="67">
        <v>0</v>
      </c>
      <c r="H199" s="9"/>
    </row>
    <row r="200" spans="1:9" ht="34.5" hidden="1" customHeight="1" x14ac:dyDescent="0.25">
      <c r="A200" s="12" t="s">
        <v>246</v>
      </c>
      <c r="B200" s="13" t="s">
        <v>249</v>
      </c>
      <c r="C200" s="29">
        <f>C203+C204</f>
        <v>0</v>
      </c>
      <c r="D200" s="28"/>
      <c r="E200" s="39"/>
      <c r="F200" s="67" t="e">
        <f t="shared" si="76"/>
        <v>#DIV/0!</v>
      </c>
      <c r="G200" s="67" t="e">
        <f t="shared" si="77"/>
        <v>#DIV/0!</v>
      </c>
      <c r="H200" s="9"/>
    </row>
    <row r="201" spans="1:9" s="41" customFormat="1" ht="34.5" customHeight="1" x14ac:dyDescent="0.25">
      <c r="A201" s="64" t="s">
        <v>383</v>
      </c>
      <c r="B201" s="65" t="s">
        <v>384</v>
      </c>
      <c r="C201" s="39">
        <f>C202</f>
        <v>-1</v>
      </c>
      <c r="D201" s="39">
        <f t="shared" ref="D201:E201" si="84">D202</f>
        <v>0</v>
      </c>
      <c r="E201" s="39">
        <f t="shared" si="84"/>
        <v>0</v>
      </c>
      <c r="F201" s="68"/>
      <c r="G201" s="68">
        <f t="shared" si="77"/>
        <v>0</v>
      </c>
      <c r="H201" s="50"/>
    </row>
    <row r="202" spans="1:9" s="41" customFormat="1" ht="34.5" customHeight="1" x14ac:dyDescent="0.25">
      <c r="A202" s="64" t="s">
        <v>385</v>
      </c>
      <c r="B202" s="65" t="s">
        <v>386</v>
      </c>
      <c r="C202" s="39">
        <v>-1</v>
      </c>
      <c r="D202" s="39"/>
      <c r="E202" s="39">
        <v>0</v>
      </c>
      <c r="F202" s="68"/>
      <c r="G202" s="68">
        <f t="shared" si="77"/>
        <v>0</v>
      </c>
      <c r="H202" s="50"/>
    </row>
    <row r="203" spans="1:9" s="15" customFormat="1" ht="48" customHeight="1" x14ac:dyDescent="0.25">
      <c r="A203" s="12" t="s">
        <v>250</v>
      </c>
      <c r="B203" s="13" t="s">
        <v>251</v>
      </c>
      <c r="C203" s="29">
        <f>C204</f>
        <v>0</v>
      </c>
      <c r="D203" s="28">
        <f t="shared" ref="D203" si="85">D204</f>
        <v>0</v>
      </c>
      <c r="E203" s="39">
        <f>E204</f>
        <v>-355136.4</v>
      </c>
      <c r="F203" s="67">
        <v>0</v>
      </c>
      <c r="G203" s="67"/>
      <c r="H203" s="18"/>
    </row>
    <row r="204" spans="1:9" ht="48.75" customHeight="1" x14ac:dyDescent="0.25">
      <c r="A204" s="12" t="s">
        <v>252</v>
      </c>
      <c r="B204" s="13" t="s">
        <v>253</v>
      </c>
      <c r="C204" s="29">
        <v>0</v>
      </c>
      <c r="D204" s="28">
        <f t="shared" ref="D204" si="86">D205+D206</f>
        <v>0</v>
      </c>
      <c r="E204" s="39">
        <f>E205+E206</f>
        <v>-355136.4</v>
      </c>
      <c r="F204" s="67">
        <v>0</v>
      </c>
      <c r="G204" s="67"/>
      <c r="H204" s="9"/>
    </row>
    <row r="205" spans="1:9" ht="48.75" customHeight="1" x14ac:dyDescent="0.25">
      <c r="A205" s="12" t="s">
        <v>254</v>
      </c>
      <c r="B205" s="13" t="s">
        <v>255</v>
      </c>
      <c r="C205" s="70">
        <v>0</v>
      </c>
      <c r="D205" s="28">
        <v>0</v>
      </c>
      <c r="E205" s="39">
        <v>-355136.4</v>
      </c>
      <c r="F205" s="67">
        <v>0</v>
      </c>
      <c r="G205" s="67"/>
      <c r="H205" s="9"/>
    </row>
    <row r="206" spans="1:9" ht="48.75" hidden="1" customHeight="1" x14ac:dyDescent="0.25">
      <c r="A206" s="12" t="s">
        <v>348</v>
      </c>
      <c r="B206" s="52" t="s">
        <v>349</v>
      </c>
      <c r="C206" s="28">
        <v>0</v>
      </c>
      <c r="D206" s="28">
        <v>0</v>
      </c>
      <c r="E206" s="39">
        <v>0</v>
      </c>
      <c r="F206" s="67">
        <v>0</v>
      </c>
      <c r="G206" s="67" t="e">
        <f t="shared" si="77"/>
        <v>#DIV/0!</v>
      </c>
      <c r="H206" s="9"/>
    </row>
    <row r="207" spans="1:9" s="4" customFormat="1" ht="21.75" customHeight="1" x14ac:dyDescent="0.25">
      <c r="A207" s="1" t="s">
        <v>3</v>
      </c>
      <c r="B207" s="1"/>
      <c r="C207" s="70">
        <f>C4+C137</f>
        <v>258520733.51999998</v>
      </c>
      <c r="D207" s="70">
        <f>D4+D137</f>
        <v>343410289.32000005</v>
      </c>
      <c r="E207" s="71">
        <f>E4+E137</f>
        <v>246245807.23999998</v>
      </c>
      <c r="F207" s="67">
        <f t="shared" si="76"/>
        <v>71.706007332395544</v>
      </c>
      <c r="G207" s="67">
        <f t="shared" si="77"/>
        <v>95.251860029613297</v>
      </c>
      <c r="H207" s="2"/>
      <c r="I207" s="2"/>
    </row>
    <row r="208" spans="1:9" ht="15.75" hidden="1" x14ac:dyDescent="0.25">
      <c r="A208" s="19"/>
      <c r="B208" s="20"/>
      <c r="C208" s="32"/>
      <c r="D208" s="21"/>
      <c r="E208" s="43"/>
    </row>
    <row r="209" spans="1:6" x14ac:dyDescent="0.25">
      <c r="C209" s="33"/>
    </row>
    <row r="210" spans="1:6" s="22" customFormat="1" ht="15.75" x14ac:dyDescent="0.25">
      <c r="A210" s="22" t="s">
        <v>4</v>
      </c>
      <c r="C210" s="33"/>
      <c r="E210" s="44"/>
      <c r="F210" s="22" t="s">
        <v>5</v>
      </c>
    </row>
    <row r="211" spans="1:6" s="8" customFormat="1" x14ac:dyDescent="0.25">
      <c r="C211" s="33"/>
      <c r="E211" s="45"/>
    </row>
    <row r="212" spans="1:6" s="8" customFormat="1" x14ac:dyDescent="0.25">
      <c r="A212" s="8" t="s">
        <v>256</v>
      </c>
      <c r="C212" s="33"/>
      <c r="E212" s="45"/>
    </row>
    <row r="213" spans="1:6" s="8" customFormat="1" x14ac:dyDescent="0.25">
      <c r="A213" s="8" t="s">
        <v>257</v>
      </c>
      <c r="C213" s="34"/>
      <c r="E213" s="45"/>
    </row>
    <row r="214" spans="1:6" s="8" customFormat="1" x14ac:dyDescent="0.25">
      <c r="C214" s="34"/>
      <c r="E214" s="45"/>
    </row>
  </sheetData>
  <mergeCells count="1">
    <mergeCell ref="A1:G1"/>
  </mergeCells>
  <pageMargins left="0.11811023622047245" right="0.31496062992125984" top="0.55118110236220474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2023-10-16T14:27:21Z</dcterms:modified>
</cp:coreProperties>
</file>