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5" yWindow="1305" windowWidth="15000" windowHeight="9705"/>
  </bookViews>
  <sheets>
    <sheet name="1 пол" sheetId="2" r:id="rId1"/>
  </sheets>
  <calcPr calcId="145621"/>
</workbook>
</file>

<file path=xl/calcChain.xml><?xml version="1.0" encoding="utf-8"?>
<calcChain xmlns="http://schemas.openxmlformats.org/spreadsheetml/2006/main">
  <c r="F50" i="2" l="1"/>
  <c r="G50" i="2"/>
  <c r="F8" i="2"/>
  <c r="G8" i="2"/>
  <c r="F9" i="2"/>
  <c r="G9" i="2"/>
  <c r="F10" i="2"/>
  <c r="G10" i="2"/>
  <c r="F11" i="2"/>
  <c r="G11" i="2"/>
  <c r="F12" i="2"/>
  <c r="G12" i="2"/>
  <c r="F13" i="2"/>
  <c r="G13" i="2"/>
  <c r="F15" i="2"/>
  <c r="G15" i="2"/>
  <c r="F17" i="2"/>
  <c r="G17" i="2"/>
  <c r="F19" i="2"/>
  <c r="G19" i="2"/>
  <c r="F20" i="2"/>
  <c r="G20" i="2"/>
  <c r="F21" i="2"/>
  <c r="G21" i="2"/>
  <c r="F22" i="2"/>
  <c r="G22" i="2"/>
  <c r="F23" i="2"/>
  <c r="G23" i="2"/>
  <c r="F25" i="2"/>
  <c r="G25" i="2"/>
  <c r="F26" i="2"/>
  <c r="G26" i="2"/>
  <c r="F27" i="2"/>
  <c r="G27" i="2"/>
  <c r="F28" i="2"/>
  <c r="G28" i="2"/>
  <c r="F30" i="2"/>
  <c r="G30" i="2"/>
  <c r="F32" i="2"/>
  <c r="G32" i="2"/>
  <c r="F33" i="2"/>
  <c r="G33" i="2"/>
  <c r="F34" i="2"/>
  <c r="G34" i="2"/>
  <c r="F35" i="2"/>
  <c r="G35" i="2"/>
  <c r="F36" i="2"/>
  <c r="G36" i="2"/>
  <c r="F38" i="2"/>
  <c r="G38" i="2"/>
  <c r="F39" i="2"/>
  <c r="G39" i="2"/>
  <c r="F41" i="2"/>
  <c r="G41" i="2"/>
  <c r="F42" i="2"/>
  <c r="G42" i="2"/>
  <c r="F43" i="2"/>
  <c r="G43" i="2"/>
  <c r="F45" i="2"/>
  <c r="G45" i="2"/>
  <c r="F46" i="2"/>
  <c r="G46" i="2"/>
  <c r="F48" i="2"/>
  <c r="G48" i="2"/>
  <c r="F49" i="2"/>
  <c r="G49" i="2"/>
  <c r="G6" i="2"/>
  <c r="G7" i="2"/>
  <c r="F5" i="2"/>
  <c r="F6" i="2"/>
  <c r="F7" i="2"/>
  <c r="E47" i="2"/>
  <c r="F47" i="2" s="1"/>
  <c r="D47" i="2"/>
  <c r="G47" i="2" s="1"/>
  <c r="C47" i="2"/>
  <c r="E44" i="2"/>
  <c r="D44" i="2"/>
  <c r="C44" i="2"/>
  <c r="E40" i="2"/>
  <c r="D40" i="2"/>
  <c r="C40" i="2"/>
  <c r="E37" i="2"/>
  <c r="G37" i="2" s="1"/>
  <c r="D37" i="2"/>
  <c r="C37" i="2"/>
  <c r="E31" i="2"/>
  <c r="F31" i="2" s="1"/>
  <c r="D31" i="2"/>
  <c r="G31" i="2" s="1"/>
  <c r="C31" i="2"/>
  <c r="E29" i="2"/>
  <c r="D29" i="2"/>
  <c r="G29" i="2" s="1"/>
  <c r="C29" i="2"/>
  <c r="E24" i="2"/>
  <c r="D24" i="2"/>
  <c r="C24" i="2"/>
  <c r="E18" i="2"/>
  <c r="F18" i="2" s="1"/>
  <c r="D18" i="2"/>
  <c r="C18" i="2"/>
  <c r="E16" i="2"/>
  <c r="F16" i="2" s="1"/>
  <c r="D16" i="2"/>
  <c r="C16" i="2"/>
  <c r="E14" i="2"/>
  <c r="D14" i="2"/>
  <c r="C14" i="2"/>
  <c r="E5" i="2"/>
  <c r="D5" i="2"/>
  <c r="C5" i="2"/>
  <c r="F14" i="2" l="1"/>
  <c r="F29" i="2"/>
  <c r="F44" i="2"/>
  <c r="F24" i="2"/>
  <c r="F40" i="2"/>
  <c r="F37" i="2"/>
  <c r="G44" i="2"/>
  <c r="G40" i="2"/>
  <c r="G24" i="2"/>
  <c r="G18" i="2"/>
  <c r="G16" i="2"/>
  <c r="G14" i="2"/>
  <c r="E51" i="2"/>
  <c r="G5" i="2"/>
  <c r="C51" i="2"/>
  <c r="D51" i="2"/>
  <c r="F51" i="2" l="1"/>
  <c r="G51" i="2"/>
</calcChain>
</file>

<file path=xl/sharedStrings.xml><?xml version="1.0" encoding="utf-8"?>
<sst xmlns="http://schemas.openxmlformats.org/spreadsheetml/2006/main" count="106" uniqueCount="106">
  <si>
    <t>1101</t>
  </si>
  <si>
    <t>0405</t>
  </si>
  <si>
    <t>Другие вопросы в области жилищно-коммунального хозяйства</t>
  </si>
  <si>
    <t>0701</t>
  </si>
  <si>
    <t>0100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</si>
  <si>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</si>
  <si>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</si>
  <si>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</si>
  <si>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</si>
  <si>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</si>
  <si>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</si>
  <si>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</si>
  <si>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</si>
  <si>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</si>
  <si>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</si>
  <si>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0702</t>
  </si>
  <si>
    <t>НАЦИОНАЛЬНАЯ БЕЗОПАСНОСТЬ И ПРАВООХРАНИТЕЛЬНАЯ ДЕЯТЕЛЬНОСТЬ</t>
  </si>
  <si>
    <t>1001</t>
  </si>
  <si>
    <t>0804</t>
  </si>
  <si>
    <t>0203</t>
  </si>
  <si>
    <t>Судебная система</t>
  </si>
  <si>
    <t>КУЛЬТУРА, КИНЕМАТОГРАФИЯ</t>
  </si>
  <si>
    <t>Транспорт</t>
  </si>
  <si>
    <t>0703</t>
  </si>
  <si>
    <t>Другие вопросы в области образования</t>
  </si>
  <si>
    <t>0102</t>
  </si>
  <si>
    <t>ФИЗИЧЕСКАЯ КУЛЬТУРА И СПОРТ</t>
  </si>
  <si>
    <t>0500</t>
  </si>
  <si>
    <t>Коммунальное хозяйство</t>
  </si>
  <si>
    <t>0310</t>
  </si>
  <si>
    <t>1400</t>
  </si>
  <si>
    <t>0103</t>
  </si>
  <si>
    <t>0408</t>
  </si>
  <si>
    <t>Сельское хозяйство и рыболовство</t>
  </si>
  <si>
    <t>0412</t>
  </si>
  <si>
    <t>Благоустройство</t>
  </si>
  <si>
    <t>Другие вопросы в области культуры, кинематографии</t>
  </si>
  <si>
    <t>СОЦИАЛЬНАЯ ПОЛИТИКА</t>
  </si>
  <si>
    <t>0501</t>
  </si>
  <si>
    <t>1401</t>
  </si>
  <si>
    <t>0409</t>
  </si>
  <si>
    <t>0104</t>
  </si>
  <si>
    <t>Культура</t>
  </si>
  <si>
    <t>0400</t>
  </si>
  <si>
    <t>1004</t>
  </si>
  <si>
    <t>0502</t>
  </si>
  <si>
    <t>1402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</si>
  <si>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</si>
  <si>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семьи и детства</t>
  </si>
  <si>
    <t>Общее образование</t>
  </si>
  <si>
    <t>Прочие межбюджетные трансферты общего характера</t>
  </si>
  <si>
    <t>0105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</si>
  <si>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</si>
  <si>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0503</t>
  </si>
  <si>
    <t>Иные дотации</t>
  </si>
  <si>
    <t>Водное хозяйство</t>
  </si>
  <si>
    <t>0605</t>
  </si>
  <si>
    <t>Другие общегосударственные вопросы</t>
  </si>
  <si>
    <t>1403</t>
  </si>
  <si>
    <t>0707</t>
  </si>
  <si>
    <t>ОБЩЕГОСУДАРСТВЕННЫЕ ВОПРОСЫ</t>
  </si>
  <si>
    <t>0300</t>
  </si>
  <si>
    <t>0106</t>
  </si>
  <si>
    <t>Дошкольное образование</t>
  </si>
  <si>
    <t>1006</t>
  </si>
  <si>
    <t>0800</t>
  </si>
  <si>
    <t>Пенсионное обеспечение</t>
  </si>
  <si>
    <t>Массовый спорт</t>
  </si>
  <si>
    <t>Другие вопросы в области социальной политики</t>
  </si>
  <si>
    <t>0107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</si>
  <si>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</si>
  <si>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</si>
  <si>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Дорожное хозяйство (дорожные фонды)</t>
  </si>
  <si>
    <t>0801</t>
  </si>
  <si>
    <t>0505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</si>
  <si>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</si>
  <si>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</si>
  <si>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</si>
  <si>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</si>
  <si>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</si>
  <si>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</si>
  <si>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</si>
  <si>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0709</t>
  </si>
  <si>
    <t>ОБРАЗОВАНИЕ</t>
  </si>
  <si>
    <t>0700</t>
  </si>
  <si>
    <t>ОХРАНА ОКРУЖАЮЩЕЙ СРЕДЫ</t>
  </si>
  <si>
    <t>Резервные фонды</t>
  </si>
  <si>
    <t xml:space="preserve"> Наименование </t>
  </si>
  <si>
    <t>Рз Пр</t>
  </si>
  <si>
    <t>ВСЕГО:</t>
  </si>
  <si>
    <t>Дополнительное образование детей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</si>
  <si>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</si>
  <si>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Бюджетные асигнования, утвержденные сводной бюджетной росписью с учетом изменений
</t>
  </si>
  <si>
    <t>Процент исполнения к уточненным бюджетным назначениям, утвержденным бюджетной росписью</t>
  </si>
  <si>
    <t>Кассовое исполнение
за первое полугодие
2023 года</t>
  </si>
  <si>
    <t>(рублей)</t>
  </si>
  <si>
    <t>Молодежная политика и оздоровление детей</t>
  </si>
  <si>
    <t xml:space="preserve">Физическая культура  </t>
  </si>
  <si>
    <t>МЕЖБЮДЖЕТНЫЕ ТРАНСФЕРТЫ ОБЩЕГО ХАРАКТЕРА БЮДЖЕТАМ СУБЪЕКТОВ РОССИЙСКОЙ ФЕДЕРАЦИИ И МУНИЦИПАЛЬНЫХ ОБРАЗОВАНИЙ</t>
  </si>
  <si>
    <t>Заместитель главы администрации - начальник финансового управления администрации Клетнянского района</t>
  </si>
  <si>
    <t>В.Н.Кортелева</t>
  </si>
  <si>
    <t>Исп.И.В.Курашина</t>
  </si>
  <si>
    <t>тел.9 18 31</t>
  </si>
  <si>
    <t>План расходов
на 2023 год в соответствии с решением Клетнянского районного Совета народных депутатов от 14.12.2022 № 30-1"О бюджете Клетнянского муниципального района Брянской области на 2023 год и на плановый период 2024 и 2025 годов" (в редакции решения от 29.03.2023 № 33-3 по состоянию на конец отчетного периода)</t>
  </si>
  <si>
    <t>Процент исполнения к плановым бюджетным назначениям, утвержденным решением о бюджете</t>
  </si>
  <si>
    <t>Сведения об исполнении бюджета Клетнянского муниципального района Брянской области за 1 полугодие 2023 года по расходам в разрезе разделов и подразделов классификации расходов в сравнении с плановыми значениями, утвержденными решением о бюджете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</si>
</sst>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24" x14ac:knownFonts="1">
    <font>
      <sz val="11"/>
      <color theme="1"/>
      <name val="Calibri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88">
    <xf numFmtId="0" fontId="0" fillId="0" borderId="0"/>
    <xf numFmtId="4" fontId="4" fillId="0" borderId="5">
      <alignment horizontal="right"/>
    </xf>
    <xf numFmtId="0" fontId="5" fillId="0" borderId="0"/>
    <xf numFmtId="0" fontId="6" fillId="0" borderId="0"/>
    <xf numFmtId="0" fontId="7" fillId="0" borderId="0">
      <alignment horizontal="center" wrapText="1"/>
    </xf>
    <xf numFmtId="0" fontId="8" fillId="0" borderId="6"/>
    <xf numFmtId="0" fontId="8" fillId="0" borderId="0"/>
    <xf numFmtId="0" fontId="9" fillId="0" borderId="0"/>
    <xf numFmtId="0" fontId="7" fillId="0" borderId="0">
      <alignment horizontal="left" wrapText="1"/>
    </xf>
    <xf numFmtId="0" fontId="10" fillId="0" borderId="0"/>
    <xf numFmtId="0" fontId="11" fillId="0" borderId="0"/>
    <xf numFmtId="0" fontId="8" fillId="0" borderId="7"/>
    <xf numFmtId="0" fontId="4" fillId="0" borderId="8">
      <alignment horizontal="center"/>
    </xf>
    <xf numFmtId="0" fontId="9" fillId="0" borderId="9"/>
    <xf numFmtId="0" fontId="4" fillId="0" borderId="0">
      <alignment horizontal="left"/>
    </xf>
    <xf numFmtId="0" fontId="12" fillId="0" borderId="0">
      <alignment horizontal="center" vertical="top"/>
    </xf>
    <xf numFmtId="49" fontId="13" fillId="0" borderId="10">
      <alignment horizontal="right"/>
    </xf>
    <xf numFmtId="49" fontId="9" fillId="0" borderId="11">
      <alignment horizontal="center"/>
    </xf>
    <xf numFmtId="0" fontId="9" fillId="0" borderId="12"/>
    <xf numFmtId="49" fontId="9" fillId="0" borderId="0"/>
    <xf numFmtId="49" fontId="4" fillId="0" borderId="0">
      <alignment horizontal="right"/>
    </xf>
    <xf numFmtId="0" fontId="4" fillId="0" borderId="0"/>
    <xf numFmtId="0" fontId="4" fillId="0" borderId="0">
      <alignment horizontal="center"/>
    </xf>
    <xf numFmtId="0" fontId="4" fillId="0" borderId="10">
      <alignment horizontal="right"/>
    </xf>
    <xf numFmtId="165" fontId="4" fillId="0" borderId="13">
      <alignment horizontal="center"/>
    </xf>
    <xf numFmtId="49" fontId="4" fillId="0" borderId="0"/>
    <xf numFmtId="0" fontId="4" fillId="0" borderId="0">
      <alignment horizontal="right"/>
    </xf>
    <xf numFmtId="0" fontId="4" fillId="0" borderId="14">
      <alignment horizontal="center"/>
    </xf>
    <xf numFmtId="0" fontId="4" fillId="0" borderId="6">
      <alignment wrapText="1"/>
    </xf>
    <xf numFmtId="49" fontId="4" fillId="0" borderId="15">
      <alignment horizontal="center"/>
    </xf>
    <xf numFmtId="0" fontId="4" fillId="0" borderId="16">
      <alignment wrapText="1"/>
    </xf>
    <xf numFmtId="49" fontId="4" fillId="0" borderId="13">
      <alignment horizontal="center"/>
    </xf>
    <xf numFmtId="0" fontId="4" fillId="0" borderId="17">
      <alignment horizontal="left"/>
    </xf>
    <xf numFmtId="49" fontId="4" fillId="0" borderId="17"/>
    <xf numFmtId="0" fontId="4" fillId="0" borderId="13">
      <alignment horizontal="center"/>
    </xf>
    <xf numFmtId="49" fontId="4" fillId="0" borderId="18">
      <alignment horizontal="center"/>
    </xf>
    <xf numFmtId="0" fontId="10" fillId="0" borderId="19"/>
    <xf numFmtId="49" fontId="4" fillId="0" borderId="20">
      <alignment horizontal="center" vertical="center" wrapText="1"/>
    </xf>
    <xf numFmtId="49" fontId="4" fillId="0" borderId="21">
      <alignment horizontal="center" vertical="center" wrapText="1"/>
    </xf>
    <xf numFmtId="49" fontId="4" fillId="0" borderId="5">
      <alignment horizontal="center" vertical="center" wrapText="1"/>
    </xf>
    <xf numFmtId="49" fontId="4" fillId="0" borderId="8">
      <alignment horizontal="center" vertical="center" wrapText="1"/>
    </xf>
    <xf numFmtId="0" fontId="4" fillId="0" borderId="22">
      <alignment horizontal="left" wrapText="1"/>
    </xf>
    <xf numFmtId="49" fontId="4" fillId="0" borderId="23">
      <alignment horizontal="center" wrapText="1"/>
    </xf>
    <xf numFmtId="49" fontId="4" fillId="0" borderId="24">
      <alignment horizontal="center"/>
    </xf>
    <xf numFmtId="4" fontId="4" fillId="0" borderId="20">
      <alignment horizontal="right"/>
    </xf>
    <xf numFmtId="4" fontId="4" fillId="0" borderId="25">
      <alignment horizontal="right"/>
    </xf>
    <xf numFmtId="0" fontId="4" fillId="0" borderId="26">
      <alignment horizontal="left" wrapText="1"/>
    </xf>
    <xf numFmtId="4" fontId="4" fillId="0" borderId="27">
      <alignment horizontal="right"/>
    </xf>
    <xf numFmtId="0" fontId="4" fillId="0" borderId="28">
      <alignment horizontal="left" wrapText="1" indent="1"/>
    </xf>
    <xf numFmtId="49" fontId="4" fillId="0" borderId="29">
      <alignment horizontal="center" wrapText="1"/>
    </xf>
    <xf numFmtId="49" fontId="4" fillId="0" borderId="30">
      <alignment horizontal="center"/>
    </xf>
    <xf numFmtId="0" fontId="4" fillId="0" borderId="31">
      <alignment horizontal="left" wrapText="1" indent="1"/>
    </xf>
    <xf numFmtId="49" fontId="4" fillId="0" borderId="32">
      <alignment horizontal="center"/>
    </xf>
    <xf numFmtId="49" fontId="4" fillId="0" borderId="9">
      <alignment horizontal="center"/>
    </xf>
    <xf numFmtId="49" fontId="4" fillId="0" borderId="0">
      <alignment horizontal="center"/>
    </xf>
    <xf numFmtId="0" fontId="4" fillId="0" borderId="25">
      <alignment horizontal="left" wrapText="1" indent="2"/>
    </xf>
    <xf numFmtId="49" fontId="4" fillId="0" borderId="33">
      <alignment horizontal="center"/>
    </xf>
    <xf numFmtId="49" fontId="4" fillId="0" borderId="20">
      <alignment horizontal="center"/>
    </xf>
    <xf numFmtId="0" fontId="4" fillId="0" borderId="34">
      <alignment horizontal="left" wrapText="1" indent="2"/>
    </xf>
    <xf numFmtId="0" fontId="4" fillId="0" borderId="19"/>
    <xf numFmtId="0" fontId="4" fillId="3" borderId="19"/>
    <xf numFmtId="0" fontId="4" fillId="3" borderId="0"/>
    <xf numFmtId="0" fontId="4" fillId="0" borderId="0">
      <alignment horizontal="left" wrapText="1"/>
    </xf>
    <xf numFmtId="49" fontId="4" fillId="0" borderId="0">
      <alignment horizontal="center" wrapText="1"/>
    </xf>
    <xf numFmtId="0" fontId="4" fillId="0" borderId="6">
      <alignment horizontal="left"/>
    </xf>
    <xf numFmtId="49" fontId="4" fillId="0" borderId="6"/>
    <xf numFmtId="0" fontId="4" fillId="0" borderId="6"/>
    <xf numFmtId="0" fontId="4" fillId="0" borderId="35">
      <alignment horizontal="left" wrapText="1"/>
    </xf>
    <xf numFmtId="49" fontId="4" fillId="0" borderId="24">
      <alignment horizontal="center" wrapText="1"/>
    </xf>
    <xf numFmtId="4" fontId="4" fillId="0" borderId="5">
      <alignment horizontal="right"/>
    </xf>
    <xf numFmtId="4" fontId="4" fillId="0" borderId="36">
      <alignment horizontal="right"/>
    </xf>
    <xf numFmtId="0" fontId="4" fillId="0" borderId="37">
      <alignment horizontal="left" wrapText="1"/>
    </xf>
    <xf numFmtId="49" fontId="4" fillId="0" borderId="33">
      <alignment horizontal="center" wrapText="1"/>
    </xf>
    <xf numFmtId="49" fontId="4" fillId="0" borderId="25">
      <alignment horizontal="center"/>
    </xf>
    <xf numFmtId="0" fontId="4" fillId="0" borderId="16"/>
    <xf numFmtId="0" fontId="4" fillId="0" borderId="38"/>
    <xf numFmtId="0" fontId="6" fillId="0" borderId="34">
      <alignment horizontal="left" wrapText="1"/>
    </xf>
    <xf numFmtId="0" fontId="4" fillId="0" borderId="39">
      <alignment horizontal="center" wrapText="1"/>
    </xf>
    <xf numFmtId="49" fontId="4" fillId="0" borderId="40">
      <alignment horizontal="center" wrapText="1"/>
    </xf>
    <xf numFmtId="4" fontId="4" fillId="0" borderId="24">
      <alignment horizontal="right"/>
    </xf>
    <xf numFmtId="4" fontId="4" fillId="0" borderId="41">
      <alignment horizontal="right"/>
    </xf>
    <xf numFmtId="0" fontId="6" fillId="0" borderId="13">
      <alignment horizontal="left" wrapText="1"/>
    </xf>
    <xf numFmtId="0" fontId="9" fillId="0" borderId="19"/>
    <xf numFmtId="0" fontId="4" fillId="0" borderId="0">
      <alignment horizontal="center" wrapText="1"/>
    </xf>
    <xf numFmtId="0" fontId="6" fillId="0" borderId="0">
      <alignment horizontal="center"/>
    </xf>
    <xf numFmtId="0" fontId="6" fillId="0" borderId="6"/>
    <xf numFmtId="49" fontId="4" fillId="0" borderId="6">
      <alignment horizontal="left"/>
    </xf>
    <xf numFmtId="49" fontId="4" fillId="0" borderId="5">
      <alignment horizontal="center"/>
    </xf>
    <xf numFmtId="0" fontId="4" fillId="0" borderId="28">
      <alignment horizontal="left" wrapText="1"/>
    </xf>
    <xf numFmtId="49" fontId="4" fillId="0" borderId="42">
      <alignment horizontal="center"/>
    </xf>
    <xf numFmtId="0" fontId="4" fillId="0" borderId="31">
      <alignment horizontal="left" wrapText="1"/>
    </xf>
    <xf numFmtId="0" fontId="9" fillId="0" borderId="30"/>
    <xf numFmtId="0" fontId="9" fillId="0" borderId="42"/>
    <xf numFmtId="0" fontId="4" fillId="0" borderId="35">
      <alignment horizontal="left" wrapText="1" indent="1"/>
    </xf>
    <xf numFmtId="49" fontId="4" fillId="0" borderId="43">
      <alignment horizontal="center" wrapText="1"/>
    </xf>
    <xf numFmtId="0" fontId="4" fillId="0" borderId="37">
      <alignment horizontal="left" wrapText="1" indent="1"/>
    </xf>
    <xf numFmtId="0" fontId="4" fillId="0" borderId="28">
      <alignment horizontal="left" wrapText="1" indent="2"/>
    </xf>
    <xf numFmtId="0" fontId="4" fillId="0" borderId="31">
      <alignment horizontal="left" wrapText="1" indent="2"/>
    </xf>
    <xf numFmtId="49" fontId="4" fillId="0" borderId="43">
      <alignment horizontal="center"/>
    </xf>
    <xf numFmtId="0" fontId="9" fillId="0" borderId="17"/>
    <xf numFmtId="0" fontId="9" fillId="0" borderId="6"/>
    <xf numFmtId="0" fontId="6" fillId="0" borderId="21">
      <alignment horizontal="center" vertical="center" textRotation="90" wrapText="1"/>
    </xf>
    <xf numFmtId="0" fontId="4" fillId="0" borderId="20">
      <alignment horizontal="center" vertical="top" wrapText="1"/>
    </xf>
    <xf numFmtId="0" fontId="4" fillId="0" borderId="30">
      <alignment horizontal="center" vertical="top"/>
    </xf>
    <xf numFmtId="0" fontId="4" fillId="0" borderId="20">
      <alignment horizontal="center" vertical="top"/>
    </xf>
    <xf numFmtId="49" fontId="4" fillId="0" borderId="20">
      <alignment horizontal="center" vertical="top" wrapText="1"/>
    </xf>
    <xf numFmtId="0" fontId="6" fillId="0" borderId="44"/>
    <xf numFmtId="49" fontId="6" fillId="0" borderId="23">
      <alignment horizontal="center"/>
    </xf>
    <xf numFmtId="0" fontId="10" fillId="0" borderId="12"/>
    <xf numFmtId="49" fontId="14" fillId="0" borderId="45">
      <alignment horizontal="left" vertical="center" wrapText="1"/>
    </xf>
    <xf numFmtId="49" fontId="6" fillId="0" borderId="33">
      <alignment horizontal="center" vertical="center" wrapText="1"/>
    </xf>
    <xf numFmtId="49" fontId="4" fillId="0" borderId="46">
      <alignment horizontal="left" vertical="center" wrapText="1" indent="2"/>
    </xf>
    <xf numFmtId="49" fontId="4" fillId="0" borderId="29">
      <alignment horizontal="center" vertical="center" wrapText="1"/>
    </xf>
    <xf numFmtId="0" fontId="4" fillId="0" borderId="30"/>
    <xf numFmtId="4" fontId="4" fillId="0" borderId="30">
      <alignment horizontal="right"/>
    </xf>
    <xf numFmtId="4" fontId="4" fillId="0" borderId="42">
      <alignment horizontal="right"/>
    </xf>
    <xf numFmtId="49" fontId="4" fillId="0" borderId="47">
      <alignment horizontal="left" vertical="center" wrapText="1" indent="3"/>
    </xf>
    <xf numFmtId="49" fontId="4" fillId="0" borderId="43">
      <alignment horizontal="center" vertical="center" wrapText="1"/>
    </xf>
    <xf numFmtId="49" fontId="4" fillId="0" borderId="45">
      <alignment horizontal="left" vertical="center" wrapText="1" indent="3"/>
    </xf>
    <xf numFmtId="49" fontId="4" fillId="0" borderId="33">
      <alignment horizontal="center" vertical="center" wrapText="1"/>
    </xf>
    <xf numFmtId="49" fontId="4" fillId="0" borderId="48">
      <alignment horizontal="left" vertical="center" wrapText="1" indent="3"/>
    </xf>
    <xf numFmtId="0" fontId="14" fillId="0" borderId="44">
      <alignment horizontal="left" vertical="center" wrapText="1"/>
    </xf>
    <xf numFmtId="49" fontId="4" fillId="0" borderId="49">
      <alignment horizontal="center" vertical="center" wrapText="1"/>
    </xf>
    <xf numFmtId="4" fontId="4" fillId="0" borderId="8">
      <alignment horizontal="right"/>
    </xf>
    <xf numFmtId="4" fontId="4" fillId="0" borderId="50">
      <alignment horizontal="right"/>
    </xf>
    <xf numFmtId="0" fontId="6" fillId="0" borderId="17">
      <alignment horizontal="center" vertical="center" textRotation="90" wrapText="1"/>
    </xf>
    <xf numFmtId="49" fontId="4" fillId="0" borderId="17">
      <alignment horizontal="left" vertical="center" wrapText="1" indent="3"/>
    </xf>
    <xf numFmtId="49" fontId="4" fillId="0" borderId="19">
      <alignment horizontal="center" vertical="center" wrapText="1"/>
    </xf>
    <xf numFmtId="4" fontId="4" fillId="0" borderId="19">
      <alignment horizontal="right"/>
    </xf>
    <xf numFmtId="0" fontId="4" fillId="0" borderId="0">
      <alignment vertical="center"/>
    </xf>
    <xf numFmtId="49" fontId="4" fillId="0" borderId="0">
      <alignment horizontal="left" vertical="center" wrapText="1" indent="3"/>
    </xf>
    <xf numFmtId="49" fontId="4" fillId="0" borderId="0">
      <alignment horizontal="center" vertical="center" wrapText="1"/>
    </xf>
    <xf numFmtId="4" fontId="4" fillId="0" borderId="0">
      <alignment horizontal="right" shrinkToFit="1"/>
    </xf>
    <xf numFmtId="0" fontId="6" fillId="0" borderId="6">
      <alignment horizontal="center" vertical="center" textRotation="90" wrapText="1"/>
    </xf>
    <xf numFmtId="49" fontId="4" fillId="0" borderId="6">
      <alignment horizontal="left" vertical="center" wrapText="1" indent="3"/>
    </xf>
    <xf numFmtId="49" fontId="4" fillId="0" borderId="6">
      <alignment horizontal="center" vertical="center" wrapText="1"/>
    </xf>
    <xf numFmtId="4" fontId="4" fillId="0" borderId="6">
      <alignment horizontal="right"/>
    </xf>
    <xf numFmtId="49" fontId="4" fillId="0" borderId="30">
      <alignment horizontal="center" vertical="center" wrapText="1"/>
    </xf>
    <xf numFmtId="0" fontId="14" fillId="0" borderId="51">
      <alignment horizontal="left" vertical="center" wrapText="1"/>
    </xf>
    <xf numFmtId="49" fontId="6" fillId="0" borderId="23">
      <alignment horizontal="center" vertical="center" wrapText="1"/>
    </xf>
    <xf numFmtId="4" fontId="4" fillId="0" borderId="52">
      <alignment horizontal="right"/>
    </xf>
    <xf numFmtId="49" fontId="4" fillId="0" borderId="53">
      <alignment horizontal="left" vertical="center" wrapText="1" indent="2"/>
    </xf>
    <xf numFmtId="0" fontId="4" fillId="0" borderId="32"/>
    <xf numFmtId="0" fontId="4" fillId="0" borderId="25"/>
    <xf numFmtId="49" fontId="4" fillId="0" borderId="54">
      <alignment horizontal="left" vertical="center" wrapText="1" indent="3"/>
    </xf>
    <xf numFmtId="4" fontId="4" fillId="0" borderId="55">
      <alignment horizontal="right"/>
    </xf>
    <xf numFmtId="49" fontId="4" fillId="0" borderId="56">
      <alignment horizontal="left" vertical="center" wrapText="1" indent="3"/>
    </xf>
    <xf numFmtId="49" fontId="4" fillId="0" borderId="57">
      <alignment horizontal="left" vertical="center" wrapText="1" indent="3"/>
    </xf>
    <xf numFmtId="49" fontId="4" fillId="0" borderId="58">
      <alignment horizontal="center" vertical="center" wrapText="1"/>
    </xf>
    <xf numFmtId="4" fontId="4" fillId="0" borderId="59">
      <alignment horizontal="right"/>
    </xf>
    <xf numFmtId="0" fontId="6" fillId="0" borderId="17">
      <alignment horizontal="center" vertical="center" textRotation="90"/>
    </xf>
    <xf numFmtId="4" fontId="4" fillId="0" borderId="0">
      <alignment horizontal="right"/>
    </xf>
    <xf numFmtId="0" fontId="6" fillId="0" borderId="6">
      <alignment horizontal="center" vertical="center" textRotation="90"/>
    </xf>
    <xf numFmtId="0" fontId="6" fillId="0" borderId="21">
      <alignment horizontal="center" vertical="center" textRotation="90"/>
    </xf>
    <xf numFmtId="0" fontId="4" fillId="0" borderId="42"/>
    <xf numFmtId="49" fontId="4" fillId="0" borderId="60">
      <alignment horizontal="center" vertical="center" wrapText="1"/>
    </xf>
    <xf numFmtId="0" fontId="4" fillId="0" borderId="61"/>
    <xf numFmtId="0" fontId="4" fillId="0" borderId="62"/>
    <xf numFmtId="0" fontId="6" fillId="0" borderId="20">
      <alignment horizontal="center" vertical="center" textRotation="90"/>
    </xf>
    <xf numFmtId="49" fontId="14" fillId="0" borderId="51">
      <alignment horizontal="left" vertical="center" wrapText="1"/>
    </xf>
    <xf numFmtId="0" fontId="6" fillId="0" borderId="43">
      <alignment horizontal="center" vertical="center"/>
    </xf>
    <xf numFmtId="0" fontId="4" fillId="0" borderId="29">
      <alignment horizontal="center" vertical="center"/>
    </xf>
    <xf numFmtId="0" fontId="4" fillId="0" borderId="43">
      <alignment horizontal="center" vertical="center"/>
    </xf>
    <xf numFmtId="0" fontId="4" fillId="0" borderId="33">
      <alignment horizontal="center" vertical="center"/>
    </xf>
    <xf numFmtId="0" fontId="4" fillId="0" borderId="49">
      <alignment horizontal="center" vertical="center"/>
    </xf>
    <xf numFmtId="0" fontId="6" fillId="0" borderId="23">
      <alignment horizontal="center" vertical="center"/>
    </xf>
    <xf numFmtId="49" fontId="6" fillId="0" borderId="33">
      <alignment horizontal="center" vertical="center"/>
    </xf>
    <xf numFmtId="49" fontId="4" fillId="0" borderId="60">
      <alignment horizontal="center" vertical="center"/>
    </xf>
    <xf numFmtId="49" fontId="4" fillId="0" borderId="43">
      <alignment horizontal="center" vertical="center"/>
    </xf>
    <xf numFmtId="49" fontId="4" fillId="0" borderId="33">
      <alignment horizontal="center" vertical="center"/>
    </xf>
    <xf numFmtId="49" fontId="4" fillId="0" borderId="49">
      <alignment horizontal="center" vertical="center"/>
    </xf>
    <xf numFmtId="49" fontId="4" fillId="0" borderId="6">
      <alignment horizontal="center" wrapText="1"/>
    </xf>
    <xf numFmtId="0" fontId="4" fillId="0" borderId="6">
      <alignment horizontal="center"/>
    </xf>
    <xf numFmtId="49" fontId="4" fillId="0" borderId="0">
      <alignment horizontal="left"/>
    </xf>
    <xf numFmtId="0" fontId="4" fillId="0" borderId="17">
      <alignment horizontal="center"/>
    </xf>
    <xf numFmtId="49" fontId="4" fillId="0" borderId="17">
      <alignment horizontal="center"/>
    </xf>
    <xf numFmtId="0" fontId="15" fillId="0" borderId="6">
      <alignment wrapText="1"/>
    </xf>
    <xf numFmtId="0" fontId="16" fillId="0" borderId="6"/>
    <xf numFmtId="0" fontId="15" fillId="0" borderId="20">
      <alignment wrapText="1"/>
    </xf>
    <xf numFmtId="0" fontId="15" fillId="0" borderId="17">
      <alignment wrapText="1"/>
    </xf>
    <xf numFmtId="0" fontId="16" fillId="0" borderId="17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9" fillId="4" borderId="0"/>
    <xf numFmtId="0" fontId="10" fillId="0" borderId="0"/>
  </cellStyleXfs>
  <cellXfs count="44">
    <xf numFmtId="0" fontId="0" fillId="0" borderId="0" xfId="0" applyBorder="1"/>
    <xf numFmtId="0" fontId="0" fillId="0" borderId="0" xfId="0"/>
    <xf numFmtId="0" fontId="1" fillId="2" borderId="0" xfId="0" applyFont="1" applyFill="1" applyAlignment="1">
      <alignment horizontal="left" vertical="top" wrapText="1"/>
    </xf>
    <xf numFmtId="49" fontId="1" fillId="2" borderId="0" xfId="0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8" fillId="0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vertical="top"/>
    </xf>
    <xf numFmtId="0" fontId="19" fillId="2" borderId="1" xfId="0" applyFont="1" applyFill="1" applyBorder="1" applyAlignment="1">
      <alignment horizontal="left" vertical="top" wrapText="1"/>
    </xf>
    <xf numFmtId="49" fontId="19" fillId="2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right" vertical="top"/>
    </xf>
    <xf numFmtId="4" fontId="3" fillId="2" borderId="1" xfId="0" applyNumberFormat="1" applyFont="1" applyFill="1" applyBorder="1" applyAlignment="1">
      <alignment horizontal="right" vertical="top"/>
    </xf>
    <xf numFmtId="0" fontId="17" fillId="2" borderId="1" xfId="0" applyFont="1" applyFill="1" applyBorder="1" applyAlignment="1">
      <alignment horizontal="left" vertical="top" wrapText="1"/>
    </xf>
    <xf numFmtId="49" fontId="17" fillId="2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0" fontId="19" fillId="0" borderId="1" xfId="0" applyFont="1" applyFill="1" applyBorder="1" applyAlignment="1">
      <alignment horizontal="left" vertical="center" wrapText="1"/>
    </xf>
    <xf numFmtId="49" fontId="19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left" vertical="center" wrapText="1"/>
    </xf>
    <xf numFmtId="49" fontId="17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19" fillId="2" borderId="2" xfId="0" applyFont="1" applyFill="1" applyBorder="1" applyAlignment="1">
      <alignment horizontal="left" vertical="top"/>
    </xf>
    <xf numFmtId="0" fontId="19" fillId="2" borderId="3" xfId="0" applyFont="1" applyFill="1" applyBorder="1" applyAlignment="1">
      <alignment horizontal="left" vertical="top"/>
    </xf>
    <xf numFmtId="0" fontId="1" fillId="2" borderId="0" xfId="0" applyFont="1" applyFill="1" applyAlignment="1">
      <alignment vertical="top"/>
    </xf>
    <xf numFmtId="0" fontId="1" fillId="5" borderId="0" xfId="0" applyFont="1" applyFill="1" applyBorder="1" applyAlignment="1">
      <alignment vertical="top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4" fontId="22" fillId="0" borderId="0" xfId="0" applyNumberFormat="1" applyFont="1" applyAlignment="1">
      <alignment vertical="top"/>
    </xf>
    <xf numFmtId="2" fontId="0" fillId="0" borderId="0" xfId="0" applyNumberFormat="1" applyAlignment="1">
      <alignment vertical="top"/>
    </xf>
    <xf numFmtId="0" fontId="2" fillId="2" borderId="4" xfId="0" applyFont="1" applyFill="1" applyBorder="1" applyAlignment="1">
      <alignment vertical="center" wrapText="1"/>
    </xf>
    <xf numFmtId="0" fontId="23" fillId="2" borderId="4" xfId="0" applyFont="1" applyFill="1" applyBorder="1" applyAlignment="1">
      <alignment horizontal="center" vertical="center" wrapText="1"/>
    </xf>
    <xf numFmtId="49" fontId="23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</cellXfs>
  <cellStyles count="188">
    <cellStyle name="br" xfId="183"/>
    <cellStyle name="col" xfId="182"/>
    <cellStyle name="style0" xfId="184"/>
    <cellStyle name="td" xfId="185"/>
    <cellStyle name="tr" xfId="181"/>
    <cellStyle name="xl100" xfId="66"/>
    <cellStyle name="xl101" xfId="71"/>
    <cellStyle name="xl102" xfId="81"/>
    <cellStyle name="xl103" xfId="85"/>
    <cellStyle name="xl104" xfId="93"/>
    <cellStyle name="xl105" xfId="88"/>
    <cellStyle name="xl106" xfId="96"/>
    <cellStyle name="xl107" xfId="99"/>
    <cellStyle name="xl108" xfId="83"/>
    <cellStyle name="xl109" xfId="86"/>
    <cellStyle name="xl110" xfId="94"/>
    <cellStyle name="xl111" xfId="98"/>
    <cellStyle name="xl112" xfId="84"/>
    <cellStyle name="xl113" xfId="87"/>
    <cellStyle name="xl114" xfId="89"/>
    <cellStyle name="xl115" xfId="95"/>
    <cellStyle name="xl116" xfId="90"/>
    <cellStyle name="xl117" xfId="97"/>
    <cellStyle name="xl118" xfId="91"/>
    <cellStyle name="xl119" xfId="92"/>
    <cellStyle name="xl120" xfId="101"/>
    <cellStyle name="xl121" xfId="125"/>
    <cellStyle name="xl122" xfId="129"/>
    <cellStyle name="xl123" xfId="133"/>
    <cellStyle name="xl124" xfId="150"/>
    <cellStyle name="xl125" xfId="152"/>
    <cellStyle name="xl126" xfId="153"/>
    <cellStyle name="xl127" xfId="100"/>
    <cellStyle name="xl128" xfId="158"/>
    <cellStyle name="xl129" xfId="176"/>
    <cellStyle name="xl130" xfId="179"/>
    <cellStyle name="xl131" xfId="102"/>
    <cellStyle name="xl132" xfId="106"/>
    <cellStyle name="xl133" xfId="109"/>
    <cellStyle name="xl134" xfId="111"/>
    <cellStyle name="xl135" xfId="116"/>
    <cellStyle name="xl136" xfId="118"/>
    <cellStyle name="xl137" xfId="120"/>
    <cellStyle name="xl138" xfId="121"/>
    <cellStyle name="xl139" xfId="126"/>
    <cellStyle name="xl140" xfId="130"/>
    <cellStyle name="xl141" xfId="134"/>
    <cellStyle name="xl142" xfId="138"/>
    <cellStyle name="xl143" xfId="141"/>
    <cellStyle name="xl144" xfId="144"/>
    <cellStyle name="xl145" xfId="146"/>
    <cellStyle name="xl146" xfId="147"/>
    <cellStyle name="xl147" xfId="159"/>
    <cellStyle name="xl148" xfId="107"/>
    <cellStyle name="xl149" xfId="110"/>
    <cellStyle name="xl150" xfId="112"/>
    <cellStyle name="xl151" xfId="117"/>
    <cellStyle name="xl152" xfId="119"/>
    <cellStyle name="xl153" xfId="122"/>
    <cellStyle name="xl154" xfId="127"/>
    <cellStyle name="xl155" xfId="131"/>
    <cellStyle name="xl156" xfId="135"/>
    <cellStyle name="xl157" xfId="137"/>
    <cellStyle name="xl158" xfId="139"/>
    <cellStyle name="xl159" xfId="148"/>
    <cellStyle name="xl160" xfId="155"/>
    <cellStyle name="xl161" xfId="160"/>
    <cellStyle name="xl162" xfId="161"/>
    <cellStyle name="xl163" xfId="162"/>
    <cellStyle name="xl164" xfId="163"/>
    <cellStyle name="xl165" xfId="164"/>
    <cellStyle name="xl166" xfId="165"/>
    <cellStyle name="xl167" xfId="166"/>
    <cellStyle name="xl168" xfId="167"/>
    <cellStyle name="xl169" xfId="168"/>
    <cellStyle name="xl170" xfId="169"/>
    <cellStyle name="xl171" xfId="170"/>
    <cellStyle name="xl172" xfId="105"/>
    <cellStyle name="xl173" xfId="113"/>
    <cellStyle name="xl174" xfId="123"/>
    <cellStyle name="xl175" xfId="128"/>
    <cellStyle name="xl176" xfId="132"/>
    <cellStyle name="xl177" xfId="136"/>
    <cellStyle name="xl178" xfId="151"/>
    <cellStyle name="xl179" xfId="114"/>
    <cellStyle name="xl180" xfId="156"/>
    <cellStyle name="xl181" xfId="171"/>
    <cellStyle name="xl182" xfId="174"/>
    <cellStyle name="xl183" xfId="177"/>
    <cellStyle name="xl184" xfId="180"/>
    <cellStyle name="xl185" xfId="172"/>
    <cellStyle name="xl186" xfId="175"/>
    <cellStyle name="xl187" xfId="173"/>
    <cellStyle name="xl188" xfId="103"/>
    <cellStyle name="xl189" xfId="140"/>
    <cellStyle name="xl190" xfId="142"/>
    <cellStyle name="xl191" xfId="145"/>
    <cellStyle name="xl192" xfId="149"/>
    <cellStyle name="xl193" xfId="154"/>
    <cellStyle name="xl194" xfId="115"/>
    <cellStyle name="xl195" xfId="157"/>
    <cellStyle name="xl196" xfId="124"/>
    <cellStyle name="xl197" xfId="178"/>
    <cellStyle name="xl198" xfId="104"/>
    <cellStyle name="xl199" xfId="143"/>
    <cellStyle name="xl200" xfId="108"/>
    <cellStyle name="xl21" xfId="186"/>
    <cellStyle name="xl22" xfId="3"/>
    <cellStyle name="xl23" xfId="10"/>
    <cellStyle name="xl24" xfId="14"/>
    <cellStyle name="xl25" xfId="21"/>
    <cellStyle name="xl26" xfId="9"/>
    <cellStyle name="xl27" xfId="7"/>
    <cellStyle name="xl28" xfId="37"/>
    <cellStyle name="xl29" xfId="41"/>
    <cellStyle name="xl30" xfId="48"/>
    <cellStyle name="xl31" xfId="55"/>
    <cellStyle name="xl32" xfId="187"/>
    <cellStyle name="xl33" xfId="15"/>
    <cellStyle name="xl34" xfId="32"/>
    <cellStyle name="xl35" xfId="42"/>
    <cellStyle name="xl36" xfId="49"/>
    <cellStyle name="xl37" xfId="56"/>
    <cellStyle name="xl38" xfId="59"/>
    <cellStyle name="xl39" xfId="33"/>
    <cellStyle name="xl40" xfId="25"/>
    <cellStyle name="xl41" xfId="43"/>
    <cellStyle name="xl42" xfId="50"/>
    <cellStyle name="xl43" xfId="57"/>
    <cellStyle name="xl44" xfId="39"/>
    <cellStyle name="xl45" xfId="40"/>
    <cellStyle name="xl46" xfId="44"/>
    <cellStyle name="xl47" xfId="61"/>
    <cellStyle name="xl48" xfId="4"/>
    <cellStyle name="xl49" xfId="22"/>
    <cellStyle name="xl50" xfId="28"/>
    <cellStyle name="xl51" xfId="30"/>
    <cellStyle name="xl52" xfId="11"/>
    <cellStyle name="xl53" xfId="16"/>
    <cellStyle name="xl54" xfId="23"/>
    <cellStyle name="xl55" xfId="5"/>
    <cellStyle name="xl56" xfId="36"/>
    <cellStyle name="xl57" xfId="12"/>
    <cellStyle name="xl58" xfId="17"/>
    <cellStyle name="xl59" xfId="24"/>
    <cellStyle name="xl60" xfId="27"/>
    <cellStyle name="xl61" xfId="29"/>
    <cellStyle name="xl62" xfId="31"/>
    <cellStyle name="xl63" xfId="34"/>
    <cellStyle name="xl64" xfId="35"/>
    <cellStyle name="xl65" xfId="6"/>
    <cellStyle name="xl66" xfId="13"/>
    <cellStyle name="xl67" xfId="18"/>
    <cellStyle name="xl68" xfId="45"/>
    <cellStyle name="xl69" xfId="8"/>
    <cellStyle name="xl70" xfId="19"/>
    <cellStyle name="xl71" xfId="26"/>
    <cellStyle name="xl72" xfId="38"/>
    <cellStyle name="xl73" xfId="46"/>
    <cellStyle name="xl74" xfId="51"/>
    <cellStyle name="xl75" xfId="58"/>
    <cellStyle name="xl76" xfId="60"/>
    <cellStyle name="xl77" xfId="20"/>
    <cellStyle name="xl78" xfId="47"/>
    <cellStyle name="xl79" xfId="52"/>
    <cellStyle name="xl80" xfId="53"/>
    <cellStyle name="xl81" xfId="54"/>
    <cellStyle name="xl82" xfId="62"/>
    <cellStyle name="xl83" xfId="64"/>
    <cellStyle name="xl84" xfId="67"/>
    <cellStyle name="xl85" xfId="74"/>
    <cellStyle name="xl86" xfId="76"/>
    <cellStyle name="xl87" xfId="63"/>
    <cellStyle name="xl88" xfId="72"/>
    <cellStyle name="xl89" xfId="75"/>
    <cellStyle name="xl90" xfId="77"/>
    <cellStyle name="xl91" xfId="82"/>
    <cellStyle name="xl92" xfId="68"/>
    <cellStyle name="xl93" xfId="78"/>
    <cellStyle name="xl94" xfId="65"/>
    <cellStyle name="xl95" xfId="69"/>
    <cellStyle name="xl96" xfId="1"/>
    <cellStyle name="xl96 2" xfId="79"/>
    <cellStyle name="xl97" xfId="70"/>
    <cellStyle name="xl98" xfId="73"/>
    <cellStyle name="xl99" xfId="80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selection activeCell="A2" sqref="A2:G2"/>
    </sheetView>
  </sheetViews>
  <sheetFormatPr defaultRowHeight="15" x14ac:dyDescent="0.25"/>
  <cols>
    <col min="1" max="1" width="78.140625" style="5" customWidth="1"/>
    <col min="2" max="2" width="7.140625" style="5" customWidth="1"/>
    <col min="3" max="5" width="18.140625" style="5" customWidth="1"/>
    <col min="6" max="7" width="11.42578125" style="4" customWidth="1"/>
    <col min="8" max="248" width="9.140625" style="5"/>
    <col min="249" max="249" width="59.7109375" style="5" customWidth="1"/>
    <col min="250" max="250" width="7.140625" style="5" customWidth="1"/>
    <col min="251" max="253" width="19.28515625" style="5" customWidth="1"/>
    <col min="254" max="254" width="0" style="5" hidden="1" customWidth="1"/>
    <col min="255" max="255" width="19.140625" style="5" customWidth="1"/>
    <col min="256" max="256" width="0" style="5" hidden="1" customWidth="1"/>
    <col min="257" max="257" width="14" style="5" customWidth="1"/>
    <col min="258" max="258" width="12.7109375" style="5" customWidth="1"/>
    <col min="259" max="504" width="9.140625" style="5"/>
    <col min="505" max="505" width="59.7109375" style="5" customWidth="1"/>
    <col min="506" max="506" width="7.140625" style="5" customWidth="1"/>
    <col min="507" max="509" width="19.28515625" style="5" customWidth="1"/>
    <col min="510" max="510" width="0" style="5" hidden="1" customWidth="1"/>
    <col min="511" max="511" width="19.140625" style="5" customWidth="1"/>
    <col min="512" max="512" width="0" style="5" hidden="1" customWidth="1"/>
    <col min="513" max="513" width="14" style="5" customWidth="1"/>
    <col min="514" max="514" width="12.7109375" style="5" customWidth="1"/>
    <col min="515" max="760" width="9.140625" style="5"/>
    <col min="761" max="761" width="59.7109375" style="5" customWidth="1"/>
    <col min="762" max="762" width="7.140625" style="5" customWidth="1"/>
    <col min="763" max="765" width="19.28515625" style="5" customWidth="1"/>
    <col min="766" max="766" width="0" style="5" hidden="1" customWidth="1"/>
    <col min="767" max="767" width="19.140625" style="5" customWidth="1"/>
    <col min="768" max="768" width="0" style="5" hidden="1" customWidth="1"/>
    <col min="769" max="769" width="14" style="5" customWidth="1"/>
    <col min="770" max="770" width="12.7109375" style="5" customWidth="1"/>
    <col min="771" max="1016" width="9.140625" style="5"/>
    <col min="1017" max="1017" width="59.7109375" style="5" customWidth="1"/>
    <col min="1018" max="1018" width="7.140625" style="5" customWidth="1"/>
    <col min="1019" max="1021" width="19.28515625" style="5" customWidth="1"/>
    <col min="1022" max="1022" width="0" style="5" hidden="1" customWidth="1"/>
    <col min="1023" max="1023" width="19.140625" style="5" customWidth="1"/>
    <col min="1024" max="1024" width="0" style="5" hidden="1" customWidth="1"/>
    <col min="1025" max="1025" width="14" style="5" customWidth="1"/>
    <col min="1026" max="1026" width="12.7109375" style="5" customWidth="1"/>
    <col min="1027" max="1272" width="9.140625" style="5"/>
    <col min="1273" max="1273" width="59.7109375" style="5" customWidth="1"/>
    <col min="1274" max="1274" width="7.140625" style="5" customWidth="1"/>
    <col min="1275" max="1277" width="19.28515625" style="5" customWidth="1"/>
    <col min="1278" max="1278" width="0" style="5" hidden="1" customWidth="1"/>
    <col min="1279" max="1279" width="19.140625" style="5" customWidth="1"/>
    <col min="1280" max="1280" width="0" style="5" hidden="1" customWidth="1"/>
    <col min="1281" max="1281" width="14" style="5" customWidth="1"/>
    <col min="1282" max="1282" width="12.7109375" style="5" customWidth="1"/>
    <col min="1283" max="1528" width="9.140625" style="5"/>
    <col min="1529" max="1529" width="59.7109375" style="5" customWidth="1"/>
    <col min="1530" max="1530" width="7.140625" style="5" customWidth="1"/>
    <col min="1531" max="1533" width="19.28515625" style="5" customWidth="1"/>
    <col min="1534" max="1534" width="0" style="5" hidden="1" customWidth="1"/>
    <col min="1535" max="1535" width="19.140625" style="5" customWidth="1"/>
    <col min="1536" max="1536" width="0" style="5" hidden="1" customWidth="1"/>
    <col min="1537" max="1537" width="14" style="5" customWidth="1"/>
    <col min="1538" max="1538" width="12.7109375" style="5" customWidth="1"/>
    <col min="1539" max="1784" width="9.140625" style="5"/>
    <col min="1785" max="1785" width="59.7109375" style="5" customWidth="1"/>
    <col min="1786" max="1786" width="7.140625" style="5" customWidth="1"/>
    <col min="1787" max="1789" width="19.28515625" style="5" customWidth="1"/>
    <col min="1790" max="1790" width="0" style="5" hidden="1" customWidth="1"/>
    <col min="1791" max="1791" width="19.140625" style="5" customWidth="1"/>
    <col min="1792" max="1792" width="0" style="5" hidden="1" customWidth="1"/>
    <col min="1793" max="1793" width="14" style="5" customWidth="1"/>
    <col min="1794" max="1794" width="12.7109375" style="5" customWidth="1"/>
    <col min="1795" max="2040" width="9.140625" style="5"/>
    <col min="2041" max="2041" width="59.7109375" style="5" customWidth="1"/>
    <col min="2042" max="2042" width="7.140625" style="5" customWidth="1"/>
    <col min="2043" max="2045" width="19.28515625" style="5" customWidth="1"/>
    <col min="2046" max="2046" width="0" style="5" hidden="1" customWidth="1"/>
    <col min="2047" max="2047" width="19.140625" style="5" customWidth="1"/>
    <col min="2048" max="2048" width="0" style="5" hidden="1" customWidth="1"/>
    <col min="2049" max="2049" width="14" style="5" customWidth="1"/>
    <col min="2050" max="2050" width="12.7109375" style="5" customWidth="1"/>
    <col min="2051" max="2296" width="9.140625" style="5"/>
    <col min="2297" max="2297" width="59.7109375" style="5" customWidth="1"/>
    <col min="2298" max="2298" width="7.140625" style="5" customWidth="1"/>
    <col min="2299" max="2301" width="19.28515625" style="5" customWidth="1"/>
    <col min="2302" max="2302" width="0" style="5" hidden="1" customWidth="1"/>
    <col min="2303" max="2303" width="19.140625" style="5" customWidth="1"/>
    <col min="2304" max="2304" width="0" style="5" hidden="1" customWidth="1"/>
    <col min="2305" max="2305" width="14" style="5" customWidth="1"/>
    <col min="2306" max="2306" width="12.7109375" style="5" customWidth="1"/>
    <col min="2307" max="2552" width="9.140625" style="5"/>
    <col min="2553" max="2553" width="59.7109375" style="5" customWidth="1"/>
    <col min="2554" max="2554" width="7.140625" style="5" customWidth="1"/>
    <col min="2555" max="2557" width="19.28515625" style="5" customWidth="1"/>
    <col min="2558" max="2558" width="0" style="5" hidden="1" customWidth="1"/>
    <col min="2559" max="2559" width="19.140625" style="5" customWidth="1"/>
    <col min="2560" max="2560" width="0" style="5" hidden="1" customWidth="1"/>
    <col min="2561" max="2561" width="14" style="5" customWidth="1"/>
    <col min="2562" max="2562" width="12.7109375" style="5" customWidth="1"/>
    <col min="2563" max="2808" width="9.140625" style="5"/>
    <col min="2809" max="2809" width="59.7109375" style="5" customWidth="1"/>
    <col min="2810" max="2810" width="7.140625" style="5" customWidth="1"/>
    <col min="2811" max="2813" width="19.28515625" style="5" customWidth="1"/>
    <col min="2814" max="2814" width="0" style="5" hidden="1" customWidth="1"/>
    <col min="2815" max="2815" width="19.140625" style="5" customWidth="1"/>
    <col min="2816" max="2816" width="0" style="5" hidden="1" customWidth="1"/>
    <col min="2817" max="2817" width="14" style="5" customWidth="1"/>
    <col min="2818" max="2818" width="12.7109375" style="5" customWidth="1"/>
    <col min="2819" max="3064" width="9.140625" style="5"/>
    <col min="3065" max="3065" width="59.7109375" style="5" customWidth="1"/>
    <col min="3066" max="3066" width="7.140625" style="5" customWidth="1"/>
    <col min="3067" max="3069" width="19.28515625" style="5" customWidth="1"/>
    <col min="3070" max="3070" width="0" style="5" hidden="1" customWidth="1"/>
    <col min="3071" max="3071" width="19.140625" style="5" customWidth="1"/>
    <col min="3072" max="3072" width="0" style="5" hidden="1" customWidth="1"/>
    <col min="3073" max="3073" width="14" style="5" customWidth="1"/>
    <col min="3074" max="3074" width="12.7109375" style="5" customWidth="1"/>
    <col min="3075" max="3320" width="9.140625" style="5"/>
    <col min="3321" max="3321" width="59.7109375" style="5" customWidth="1"/>
    <col min="3322" max="3322" width="7.140625" style="5" customWidth="1"/>
    <col min="3323" max="3325" width="19.28515625" style="5" customWidth="1"/>
    <col min="3326" max="3326" width="0" style="5" hidden="1" customWidth="1"/>
    <col min="3327" max="3327" width="19.140625" style="5" customWidth="1"/>
    <col min="3328" max="3328" width="0" style="5" hidden="1" customWidth="1"/>
    <col min="3329" max="3329" width="14" style="5" customWidth="1"/>
    <col min="3330" max="3330" width="12.7109375" style="5" customWidth="1"/>
    <col min="3331" max="3576" width="9.140625" style="5"/>
    <col min="3577" max="3577" width="59.7109375" style="5" customWidth="1"/>
    <col min="3578" max="3578" width="7.140625" style="5" customWidth="1"/>
    <col min="3579" max="3581" width="19.28515625" style="5" customWidth="1"/>
    <col min="3582" max="3582" width="0" style="5" hidden="1" customWidth="1"/>
    <col min="3583" max="3583" width="19.140625" style="5" customWidth="1"/>
    <col min="3584" max="3584" width="0" style="5" hidden="1" customWidth="1"/>
    <col min="3585" max="3585" width="14" style="5" customWidth="1"/>
    <col min="3586" max="3586" width="12.7109375" style="5" customWidth="1"/>
    <col min="3587" max="3832" width="9.140625" style="5"/>
    <col min="3833" max="3833" width="59.7109375" style="5" customWidth="1"/>
    <col min="3834" max="3834" width="7.140625" style="5" customWidth="1"/>
    <col min="3835" max="3837" width="19.28515625" style="5" customWidth="1"/>
    <col min="3838" max="3838" width="0" style="5" hidden="1" customWidth="1"/>
    <col min="3839" max="3839" width="19.140625" style="5" customWidth="1"/>
    <col min="3840" max="3840" width="0" style="5" hidden="1" customWidth="1"/>
    <col min="3841" max="3841" width="14" style="5" customWidth="1"/>
    <col min="3842" max="3842" width="12.7109375" style="5" customWidth="1"/>
    <col min="3843" max="4088" width="9.140625" style="5"/>
    <col min="4089" max="4089" width="59.7109375" style="5" customWidth="1"/>
    <col min="4090" max="4090" width="7.140625" style="5" customWidth="1"/>
    <col min="4091" max="4093" width="19.28515625" style="5" customWidth="1"/>
    <col min="4094" max="4094" width="0" style="5" hidden="1" customWidth="1"/>
    <col min="4095" max="4095" width="19.140625" style="5" customWidth="1"/>
    <col min="4096" max="4096" width="0" style="5" hidden="1" customWidth="1"/>
    <col min="4097" max="4097" width="14" style="5" customWidth="1"/>
    <col min="4098" max="4098" width="12.7109375" style="5" customWidth="1"/>
    <col min="4099" max="4344" width="9.140625" style="5"/>
    <col min="4345" max="4345" width="59.7109375" style="5" customWidth="1"/>
    <col min="4346" max="4346" width="7.140625" style="5" customWidth="1"/>
    <col min="4347" max="4349" width="19.28515625" style="5" customWidth="1"/>
    <col min="4350" max="4350" width="0" style="5" hidden="1" customWidth="1"/>
    <col min="4351" max="4351" width="19.140625" style="5" customWidth="1"/>
    <col min="4352" max="4352" width="0" style="5" hidden="1" customWidth="1"/>
    <col min="4353" max="4353" width="14" style="5" customWidth="1"/>
    <col min="4354" max="4354" width="12.7109375" style="5" customWidth="1"/>
    <col min="4355" max="4600" width="9.140625" style="5"/>
    <col min="4601" max="4601" width="59.7109375" style="5" customWidth="1"/>
    <col min="4602" max="4602" width="7.140625" style="5" customWidth="1"/>
    <col min="4603" max="4605" width="19.28515625" style="5" customWidth="1"/>
    <col min="4606" max="4606" width="0" style="5" hidden="1" customWidth="1"/>
    <col min="4607" max="4607" width="19.140625" style="5" customWidth="1"/>
    <col min="4608" max="4608" width="0" style="5" hidden="1" customWidth="1"/>
    <col min="4609" max="4609" width="14" style="5" customWidth="1"/>
    <col min="4610" max="4610" width="12.7109375" style="5" customWidth="1"/>
    <col min="4611" max="4856" width="9.140625" style="5"/>
    <col min="4857" max="4857" width="59.7109375" style="5" customWidth="1"/>
    <col min="4858" max="4858" width="7.140625" style="5" customWidth="1"/>
    <col min="4859" max="4861" width="19.28515625" style="5" customWidth="1"/>
    <col min="4862" max="4862" width="0" style="5" hidden="1" customWidth="1"/>
    <col min="4863" max="4863" width="19.140625" style="5" customWidth="1"/>
    <col min="4864" max="4864" width="0" style="5" hidden="1" customWidth="1"/>
    <col min="4865" max="4865" width="14" style="5" customWidth="1"/>
    <col min="4866" max="4866" width="12.7109375" style="5" customWidth="1"/>
    <col min="4867" max="5112" width="9.140625" style="5"/>
    <col min="5113" max="5113" width="59.7109375" style="5" customWidth="1"/>
    <col min="5114" max="5114" width="7.140625" style="5" customWidth="1"/>
    <col min="5115" max="5117" width="19.28515625" style="5" customWidth="1"/>
    <col min="5118" max="5118" width="0" style="5" hidden="1" customWidth="1"/>
    <col min="5119" max="5119" width="19.140625" style="5" customWidth="1"/>
    <col min="5120" max="5120" width="0" style="5" hidden="1" customWidth="1"/>
    <col min="5121" max="5121" width="14" style="5" customWidth="1"/>
    <col min="5122" max="5122" width="12.7109375" style="5" customWidth="1"/>
    <col min="5123" max="5368" width="9.140625" style="5"/>
    <col min="5369" max="5369" width="59.7109375" style="5" customWidth="1"/>
    <col min="5370" max="5370" width="7.140625" style="5" customWidth="1"/>
    <col min="5371" max="5373" width="19.28515625" style="5" customWidth="1"/>
    <col min="5374" max="5374" width="0" style="5" hidden="1" customWidth="1"/>
    <col min="5375" max="5375" width="19.140625" style="5" customWidth="1"/>
    <col min="5376" max="5376" width="0" style="5" hidden="1" customWidth="1"/>
    <col min="5377" max="5377" width="14" style="5" customWidth="1"/>
    <col min="5378" max="5378" width="12.7109375" style="5" customWidth="1"/>
    <col min="5379" max="5624" width="9.140625" style="5"/>
    <col min="5625" max="5625" width="59.7109375" style="5" customWidth="1"/>
    <col min="5626" max="5626" width="7.140625" style="5" customWidth="1"/>
    <col min="5627" max="5629" width="19.28515625" style="5" customWidth="1"/>
    <col min="5630" max="5630" width="0" style="5" hidden="1" customWidth="1"/>
    <col min="5631" max="5631" width="19.140625" style="5" customWidth="1"/>
    <col min="5632" max="5632" width="0" style="5" hidden="1" customWidth="1"/>
    <col min="5633" max="5633" width="14" style="5" customWidth="1"/>
    <col min="5634" max="5634" width="12.7109375" style="5" customWidth="1"/>
    <col min="5635" max="5880" width="9.140625" style="5"/>
    <col min="5881" max="5881" width="59.7109375" style="5" customWidth="1"/>
    <col min="5882" max="5882" width="7.140625" style="5" customWidth="1"/>
    <col min="5883" max="5885" width="19.28515625" style="5" customWidth="1"/>
    <col min="5886" max="5886" width="0" style="5" hidden="1" customWidth="1"/>
    <col min="5887" max="5887" width="19.140625" style="5" customWidth="1"/>
    <col min="5888" max="5888" width="0" style="5" hidden="1" customWidth="1"/>
    <col min="5889" max="5889" width="14" style="5" customWidth="1"/>
    <col min="5890" max="5890" width="12.7109375" style="5" customWidth="1"/>
    <col min="5891" max="6136" width="9.140625" style="5"/>
    <col min="6137" max="6137" width="59.7109375" style="5" customWidth="1"/>
    <col min="6138" max="6138" width="7.140625" style="5" customWidth="1"/>
    <col min="6139" max="6141" width="19.28515625" style="5" customWidth="1"/>
    <col min="6142" max="6142" width="0" style="5" hidden="1" customWidth="1"/>
    <col min="6143" max="6143" width="19.140625" style="5" customWidth="1"/>
    <col min="6144" max="6144" width="0" style="5" hidden="1" customWidth="1"/>
    <col min="6145" max="6145" width="14" style="5" customWidth="1"/>
    <col min="6146" max="6146" width="12.7109375" style="5" customWidth="1"/>
    <col min="6147" max="6392" width="9.140625" style="5"/>
    <col min="6393" max="6393" width="59.7109375" style="5" customWidth="1"/>
    <col min="6394" max="6394" width="7.140625" style="5" customWidth="1"/>
    <col min="6395" max="6397" width="19.28515625" style="5" customWidth="1"/>
    <col min="6398" max="6398" width="0" style="5" hidden="1" customWidth="1"/>
    <col min="6399" max="6399" width="19.140625" style="5" customWidth="1"/>
    <col min="6400" max="6400" width="0" style="5" hidden="1" customWidth="1"/>
    <col min="6401" max="6401" width="14" style="5" customWidth="1"/>
    <col min="6402" max="6402" width="12.7109375" style="5" customWidth="1"/>
    <col min="6403" max="6648" width="9.140625" style="5"/>
    <col min="6649" max="6649" width="59.7109375" style="5" customWidth="1"/>
    <col min="6650" max="6650" width="7.140625" style="5" customWidth="1"/>
    <col min="6651" max="6653" width="19.28515625" style="5" customWidth="1"/>
    <col min="6654" max="6654" width="0" style="5" hidden="1" customWidth="1"/>
    <col min="6655" max="6655" width="19.140625" style="5" customWidth="1"/>
    <col min="6656" max="6656" width="0" style="5" hidden="1" customWidth="1"/>
    <col min="6657" max="6657" width="14" style="5" customWidth="1"/>
    <col min="6658" max="6658" width="12.7109375" style="5" customWidth="1"/>
    <col min="6659" max="6904" width="9.140625" style="5"/>
    <col min="6905" max="6905" width="59.7109375" style="5" customWidth="1"/>
    <col min="6906" max="6906" width="7.140625" style="5" customWidth="1"/>
    <col min="6907" max="6909" width="19.28515625" style="5" customWidth="1"/>
    <col min="6910" max="6910" width="0" style="5" hidden="1" customWidth="1"/>
    <col min="6911" max="6911" width="19.140625" style="5" customWidth="1"/>
    <col min="6912" max="6912" width="0" style="5" hidden="1" customWidth="1"/>
    <col min="6913" max="6913" width="14" style="5" customWidth="1"/>
    <col min="6914" max="6914" width="12.7109375" style="5" customWidth="1"/>
    <col min="6915" max="7160" width="9.140625" style="5"/>
    <col min="7161" max="7161" width="59.7109375" style="5" customWidth="1"/>
    <col min="7162" max="7162" width="7.140625" style="5" customWidth="1"/>
    <col min="7163" max="7165" width="19.28515625" style="5" customWidth="1"/>
    <col min="7166" max="7166" width="0" style="5" hidden="1" customWidth="1"/>
    <col min="7167" max="7167" width="19.140625" style="5" customWidth="1"/>
    <col min="7168" max="7168" width="0" style="5" hidden="1" customWidth="1"/>
    <col min="7169" max="7169" width="14" style="5" customWidth="1"/>
    <col min="7170" max="7170" width="12.7109375" style="5" customWidth="1"/>
    <col min="7171" max="7416" width="9.140625" style="5"/>
    <col min="7417" max="7417" width="59.7109375" style="5" customWidth="1"/>
    <col min="7418" max="7418" width="7.140625" style="5" customWidth="1"/>
    <col min="7419" max="7421" width="19.28515625" style="5" customWidth="1"/>
    <col min="7422" max="7422" width="0" style="5" hidden="1" customWidth="1"/>
    <col min="7423" max="7423" width="19.140625" style="5" customWidth="1"/>
    <col min="7424" max="7424" width="0" style="5" hidden="1" customWidth="1"/>
    <col min="7425" max="7425" width="14" style="5" customWidth="1"/>
    <col min="7426" max="7426" width="12.7109375" style="5" customWidth="1"/>
    <col min="7427" max="7672" width="9.140625" style="5"/>
    <col min="7673" max="7673" width="59.7109375" style="5" customWidth="1"/>
    <col min="7674" max="7674" width="7.140625" style="5" customWidth="1"/>
    <col min="7675" max="7677" width="19.28515625" style="5" customWidth="1"/>
    <col min="7678" max="7678" width="0" style="5" hidden="1" customWidth="1"/>
    <col min="7679" max="7679" width="19.140625" style="5" customWidth="1"/>
    <col min="7680" max="7680" width="0" style="5" hidden="1" customWidth="1"/>
    <col min="7681" max="7681" width="14" style="5" customWidth="1"/>
    <col min="7682" max="7682" width="12.7109375" style="5" customWidth="1"/>
    <col min="7683" max="7928" width="9.140625" style="5"/>
    <col min="7929" max="7929" width="59.7109375" style="5" customWidth="1"/>
    <col min="7930" max="7930" width="7.140625" style="5" customWidth="1"/>
    <col min="7931" max="7933" width="19.28515625" style="5" customWidth="1"/>
    <col min="7934" max="7934" width="0" style="5" hidden="1" customWidth="1"/>
    <col min="7935" max="7935" width="19.140625" style="5" customWidth="1"/>
    <col min="7936" max="7936" width="0" style="5" hidden="1" customWidth="1"/>
    <col min="7937" max="7937" width="14" style="5" customWidth="1"/>
    <col min="7938" max="7938" width="12.7109375" style="5" customWidth="1"/>
    <col min="7939" max="8184" width="9.140625" style="5"/>
    <col min="8185" max="8185" width="59.7109375" style="5" customWidth="1"/>
    <col min="8186" max="8186" width="7.140625" style="5" customWidth="1"/>
    <col min="8187" max="8189" width="19.28515625" style="5" customWidth="1"/>
    <col min="8190" max="8190" width="0" style="5" hidden="1" customWidth="1"/>
    <col min="8191" max="8191" width="19.140625" style="5" customWidth="1"/>
    <col min="8192" max="8192" width="0" style="5" hidden="1" customWidth="1"/>
    <col min="8193" max="8193" width="14" style="5" customWidth="1"/>
    <col min="8194" max="8194" width="12.7109375" style="5" customWidth="1"/>
    <col min="8195" max="8440" width="9.140625" style="5"/>
    <col min="8441" max="8441" width="59.7109375" style="5" customWidth="1"/>
    <col min="8442" max="8442" width="7.140625" style="5" customWidth="1"/>
    <col min="8443" max="8445" width="19.28515625" style="5" customWidth="1"/>
    <col min="8446" max="8446" width="0" style="5" hidden="1" customWidth="1"/>
    <col min="8447" max="8447" width="19.140625" style="5" customWidth="1"/>
    <col min="8448" max="8448" width="0" style="5" hidden="1" customWidth="1"/>
    <col min="8449" max="8449" width="14" style="5" customWidth="1"/>
    <col min="8450" max="8450" width="12.7109375" style="5" customWidth="1"/>
    <col min="8451" max="8696" width="9.140625" style="5"/>
    <col min="8697" max="8697" width="59.7109375" style="5" customWidth="1"/>
    <col min="8698" max="8698" width="7.140625" style="5" customWidth="1"/>
    <col min="8699" max="8701" width="19.28515625" style="5" customWidth="1"/>
    <col min="8702" max="8702" width="0" style="5" hidden="1" customWidth="1"/>
    <col min="8703" max="8703" width="19.140625" style="5" customWidth="1"/>
    <col min="8704" max="8704" width="0" style="5" hidden="1" customWidth="1"/>
    <col min="8705" max="8705" width="14" style="5" customWidth="1"/>
    <col min="8706" max="8706" width="12.7109375" style="5" customWidth="1"/>
    <col min="8707" max="8952" width="9.140625" style="5"/>
    <col min="8953" max="8953" width="59.7109375" style="5" customWidth="1"/>
    <col min="8954" max="8954" width="7.140625" style="5" customWidth="1"/>
    <col min="8955" max="8957" width="19.28515625" style="5" customWidth="1"/>
    <col min="8958" max="8958" width="0" style="5" hidden="1" customWidth="1"/>
    <col min="8959" max="8959" width="19.140625" style="5" customWidth="1"/>
    <col min="8960" max="8960" width="0" style="5" hidden="1" customWidth="1"/>
    <col min="8961" max="8961" width="14" style="5" customWidth="1"/>
    <col min="8962" max="8962" width="12.7109375" style="5" customWidth="1"/>
    <col min="8963" max="9208" width="9.140625" style="5"/>
    <col min="9209" max="9209" width="59.7109375" style="5" customWidth="1"/>
    <col min="9210" max="9210" width="7.140625" style="5" customWidth="1"/>
    <col min="9211" max="9213" width="19.28515625" style="5" customWidth="1"/>
    <col min="9214" max="9214" width="0" style="5" hidden="1" customWidth="1"/>
    <col min="9215" max="9215" width="19.140625" style="5" customWidth="1"/>
    <col min="9216" max="9216" width="0" style="5" hidden="1" customWidth="1"/>
    <col min="9217" max="9217" width="14" style="5" customWidth="1"/>
    <col min="9218" max="9218" width="12.7109375" style="5" customWidth="1"/>
    <col min="9219" max="9464" width="9.140625" style="5"/>
    <col min="9465" max="9465" width="59.7109375" style="5" customWidth="1"/>
    <col min="9466" max="9466" width="7.140625" style="5" customWidth="1"/>
    <col min="9467" max="9469" width="19.28515625" style="5" customWidth="1"/>
    <col min="9470" max="9470" width="0" style="5" hidden="1" customWidth="1"/>
    <col min="9471" max="9471" width="19.140625" style="5" customWidth="1"/>
    <col min="9472" max="9472" width="0" style="5" hidden="1" customWidth="1"/>
    <col min="9473" max="9473" width="14" style="5" customWidth="1"/>
    <col min="9474" max="9474" width="12.7109375" style="5" customWidth="1"/>
    <col min="9475" max="9720" width="9.140625" style="5"/>
    <col min="9721" max="9721" width="59.7109375" style="5" customWidth="1"/>
    <col min="9722" max="9722" width="7.140625" style="5" customWidth="1"/>
    <col min="9723" max="9725" width="19.28515625" style="5" customWidth="1"/>
    <col min="9726" max="9726" width="0" style="5" hidden="1" customWidth="1"/>
    <col min="9727" max="9727" width="19.140625" style="5" customWidth="1"/>
    <col min="9728" max="9728" width="0" style="5" hidden="1" customWidth="1"/>
    <col min="9729" max="9729" width="14" style="5" customWidth="1"/>
    <col min="9730" max="9730" width="12.7109375" style="5" customWidth="1"/>
    <col min="9731" max="9976" width="9.140625" style="5"/>
    <col min="9977" max="9977" width="59.7109375" style="5" customWidth="1"/>
    <col min="9978" max="9978" width="7.140625" style="5" customWidth="1"/>
    <col min="9979" max="9981" width="19.28515625" style="5" customWidth="1"/>
    <col min="9982" max="9982" width="0" style="5" hidden="1" customWidth="1"/>
    <col min="9983" max="9983" width="19.140625" style="5" customWidth="1"/>
    <col min="9984" max="9984" width="0" style="5" hidden="1" customWidth="1"/>
    <col min="9985" max="9985" width="14" style="5" customWidth="1"/>
    <col min="9986" max="9986" width="12.7109375" style="5" customWidth="1"/>
    <col min="9987" max="10232" width="9.140625" style="5"/>
    <col min="10233" max="10233" width="59.7109375" style="5" customWidth="1"/>
    <col min="10234" max="10234" width="7.140625" style="5" customWidth="1"/>
    <col min="10235" max="10237" width="19.28515625" style="5" customWidth="1"/>
    <col min="10238" max="10238" width="0" style="5" hidden="1" customWidth="1"/>
    <col min="10239" max="10239" width="19.140625" style="5" customWidth="1"/>
    <col min="10240" max="10240" width="0" style="5" hidden="1" customWidth="1"/>
    <col min="10241" max="10241" width="14" style="5" customWidth="1"/>
    <col min="10242" max="10242" width="12.7109375" style="5" customWidth="1"/>
    <col min="10243" max="10488" width="9.140625" style="5"/>
    <col min="10489" max="10489" width="59.7109375" style="5" customWidth="1"/>
    <col min="10490" max="10490" width="7.140625" style="5" customWidth="1"/>
    <col min="10491" max="10493" width="19.28515625" style="5" customWidth="1"/>
    <col min="10494" max="10494" width="0" style="5" hidden="1" customWidth="1"/>
    <col min="10495" max="10495" width="19.140625" style="5" customWidth="1"/>
    <col min="10496" max="10496" width="0" style="5" hidden="1" customWidth="1"/>
    <col min="10497" max="10497" width="14" style="5" customWidth="1"/>
    <col min="10498" max="10498" width="12.7109375" style="5" customWidth="1"/>
    <col min="10499" max="10744" width="9.140625" style="5"/>
    <col min="10745" max="10745" width="59.7109375" style="5" customWidth="1"/>
    <col min="10746" max="10746" width="7.140625" style="5" customWidth="1"/>
    <col min="10747" max="10749" width="19.28515625" style="5" customWidth="1"/>
    <col min="10750" max="10750" width="0" style="5" hidden="1" customWidth="1"/>
    <col min="10751" max="10751" width="19.140625" style="5" customWidth="1"/>
    <col min="10752" max="10752" width="0" style="5" hidden="1" customWidth="1"/>
    <col min="10753" max="10753" width="14" style="5" customWidth="1"/>
    <col min="10754" max="10754" width="12.7109375" style="5" customWidth="1"/>
    <col min="10755" max="11000" width="9.140625" style="5"/>
    <col min="11001" max="11001" width="59.7109375" style="5" customWidth="1"/>
    <col min="11002" max="11002" width="7.140625" style="5" customWidth="1"/>
    <col min="11003" max="11005" width="19.28515625" style="5" customWidth="1"/>
    <col min="11006" max="11006" width="0" style="5" hidden="1" customWidth="1"/>
    <col min="11007" max="11007" width="19.140625" style="5" customWidth="1"/>
    <col min="11008" max="11008" width="0" style="5" hidden="1" customWidth="1"/>
    <col min="11009" max="11009" width="14" style="5" customWidth="1"/>
    <col min="11010" max="11010" width="12.7109375" style="5" customWidth="1"/>
    <col min="11011" max="11256" width="9.140625" style="5"/>
    <col min="11257" max="11257" width="59.7109375" style="5" customWidth="1"/>
    <col min="11258" max="11258" width="7.140625" style="5" customWidth="1"/>
    <col min="11259" max="11261" width="19.28515625" style="5" customWidth="1"/>
    <col min="11262" max="11262" width="0" style="5" hidden="1" customWidth="1"/>
    <col min="11263" max="11263" width="19.140625" style="5" customWidth="1"/>
    <col min="11264" max="11264" width="0" style="5" hidden="1" customWidth="1"/>
    <col min="11265" max="11265" width="14" style="5" customWidth="1"/>
    <col min="11266" max="11266" width="12.7109375" style="5" customWidth="1"/>
    <col min="11267" max="11512" width="9.140625" style="5"/>
    <col min="11513" max="11513" width="59.7109375" style="5" customWidth="1"/>
    <col min="11514" max="11514" width="7.140625" style="5" customWidth="1"/>
    <col min="11515" max="11517" width="19.28515625" style="5" customWidth="1"/>
    <col min="11518" max="11518" width="0" style="5" hidden="1" customWidth="1"/>
    <col min="11519" max="11519" width="19.140625" style="5" customWidth="1"/>
    <col min="11520" max="11520" width="0" style="5" hidden="1" customWidth="1"/>
    <col min="11521" max="11521" width="14" style="5" customWidth="1"/>
    <col min="11522" max="11522" width="12.7109375" style="5" customWidth="1"/>
    <col min="11523" max="11768" width="9.140625" style="5"/>
    <col min="11769" max="11769" width="59.7109375" style="5" customWidth="1"/>
    <col min="11770" max="11770" width="7.140625" style="5" customWidth="1"/>
    <col min="11771" max="11773" width="19.28515625" style="5" customWidth="1"/>
    <col min="11774" max="11774" width="0" style="5" hidden="1" customWidth="1"/>
    <col min="11775" max="11775" width="19.140625" style="5" customWidth="1"/>
    <col min="11776" max="11776" width="0" style="5" hidden="1" customWidth="1"/>
    <col min="11777" max="11777" width="14" style="5" customWidth="1"/>
    <col min="11778" max="11778" width="12.7109375" style="5" customWidth="1"/>
    <col min="11779" max="12024" width="9.140625" style="5"/>
    <col min="12025" max="12025" width="59.7109375" style="5" customWidth="1"/>
    <col min="12026" max="12026" width="7.140625" style="5" customWidth="1"/>
    <col min="12027" max="12029" width="19.28515625" style="5" customWidth="1"/>
    <col min="12030" max="12030" width="0" style="5" hidden="1" customWidth="1"/>
    <col min="12031" max="12031" width="19.140625" style="5" customWidth="1"/>
    <col min="12032" max="12032" width="0" style="5" hidden="1" customWidth="1"/>
    <col min="12033" max="12033" width="14" style="5" customWidth="1"/>
    <col min="12034" max="12034" width="12.7109375" style="5" customWidth="1"/>
    <col min="12035" max="12280" width="9.140625" style="5"/>
    <col min="12281" max="12281" width="59.7109375" style="5" customWidth="1"/>
    <col min="12282" max="12282" width="7.140625" style="5" customWidth="1"/>
    <col min="12283" max="12285" width="19.28515625" style="5" customWidth="1"/>
    <col min="12286" max="12286" width="0" style="5" hidden="1" customWidth="1"/>
    <col min="12287" max="12287" width="19.140625" style="5" customWidth="1"/>
    <col min="12288" max="12288" width="0" style="5" hidden="1" customWidth="1"/>
    <col min="12289" max="12289" width="14" style="5" customWidth="1"/>
    <col min="12290" max="12290" width="12.7109375" style="5" customWidth="1"/>
    <col min="12291" max="12536" width="9.140625" style="5"/>
    <col min="12537" max="12537" width="59.7109375" style="5" customWidth="1"/>
    <col min="12538" max="12538" width="7.140625" style="5" customWidth="1"/>
    <col min="12539" max="12541" width="19.28515625" style="5" customWidth="1"/>
    <col min="12542" max="12542" width="0" style="5" hidden="1" customWidth="1"/>
    <col min="12543" max="12543" width="19.140625" style="5" customWidth="1"/>
    <col min="12544" max="12544" width="0" style="5" hidden="1" customWidth="1"/>
    <col min="12545" max="12545" width="14" style="5" customWidth="1"/>
    <col min="12546" max="12546" width="12.7109375" style="5" customWidth="1"/>
    <col min="12547" max="12792" width="9.140625" style="5"/>
    <col min="12793" max="12793" width="59.7109375" style="5" customWidth="1"/>
    <col min="12794" max="12794" width="7.140625" style="5" customWidth="1"/>
    <col min="12795" max="12797" width="19.28515625" style="5" customWidth="1"/>
    <col min="12798" max="12798" width="0" style="5" hidden="1" customWidth="1"/>
    <col min="12799" max="12799" width="19.140625" style="5" customWidth="1"/>
    <col min="12800" max="12800" width="0" style="5" hidden="1" customWidth="1"/>
    <col min="12801" max="12801" width="14" style="5" customWidth="1"/>
    <col min="12802" max="12802" width="12.7109375" style="5" customWidth="1"/>
    <col min="12803" max="13048" width="9.140625" style="5"/>
    <col min="13049" max="13049" width="59.7109375" style="5" customWidth="1"/>
    <col min="13050" max="13050" width="7.140625" style="5" customWidth="1"/>
    <col min="13051" max="13053" width="19.28515625" style="5" customWidth="1"/>
    <col min="13054" max="13054" width="0" style="5" hidden="1" customWidth="1"/>
    <col min="13055" max="13055" width="19.140625" style="5" customWidth="1"/>
    <col min="13056" max="13056" width="0" style="5" hidden="1" customWidth="1"/>
    <col min="13057" max="13057" width="14" style="5" customWidth="1"/>
    <col min="13058" max="13058" width="12.7109375" style="5" customWidth="1"/>
    <col min="13059" max="13304" width="9.140625" style="5"/>
    <col min="13305" max="13305" width="59.7109375" style="5" customWidth="1"/>
    <col min="13306" max="13306" width="7.140625" style="5" customWidth="1"/>
    <col min="13307" max="13309" width="19.28515625" style="5" customWidth="1"/>
    <col min="13310" max="13310" width="0" style="5" hidden="1" customWidth="1"/>
    <col min="13311" max="13311" width="19.140625" style="5" customWidth="1"/>
    <col min="13312" max="13312" width="0" style="5" hidden="1" customWidth="1"/>
    <col min="13313" max="13313" width="14" style="5" customWidth="1"/>
    <col min="13314" max="13314" width="12.7109375" style="5" customWidth="1"/>
    <col min="13315" max="13560" width="9.140625" style="5"/>
    <col min="13561" max="13561" width="59.7109375" style="5" customWidth="1"/>
    <col min="13562" max="13562" width="7.140625" style="5" customWidth="1"/>
    <col min="13563" max="13565" width="19.28515625" style="5" customWidth="1"/>
    <col min="13566" max="13566" width="0" style="5" hidden="1" customWidth="1"/>
    <col min="13567" max="13567" width="19.140625" style="5" customWidth="1"/>
    <col min="13568" max="13568" width="0" style="5" hidden="1" customWidth="1"/>
    <col min="13569" max="13569" width="14" style="5" customWidth="1"/>
    <col min="13570" max="13570" width="12.7109375" style="5" customWidth="1"/>
    <col min="13571" max="13816" width="9.140625" style="5"/>
    <col min="13817" max="13817" width="59.7109375" style="5" customWidth="1"/>
    <col min="13818" max="13818" width="7.140625" style="5" customWidth="1"/>
    <col min="13819" max="13821" width="19.28515625" style="5" customWidth="1"/>
    <col min="13822" max="13822" width="0" style="5" hidden="1" customWidth="1"/>
    <col min="13823" max="13823" width="19.140625" style="5" customWidth="1"/>
    <col min="13824" max="13824" width="0" style="5" hidden="1" customWidth="1"/>
    <col min="13825" max="13825" width="14" style="5" customWidth="1"/>
    <col min="13826" max="13826" width="12.7109375" style="5" customWidth="1"/>
    <col min="13827" max="14072" width="9.140625" style="5"/>
    <col min="14073" max="14073" width="59.7109375" style="5" customWidth="1"/>
    <col min="14074" max="14074" width="7.140625" style="5" customWidth="1"/>
    <col min="14075" max="14077" width="19.28515625" style="5" customWidth="1"/>
    <col min="14078" max="14078" width="0" style="5" hidden="1" customWidth="1"/>
    <col min="14079" max="14079" width="19.140625" style="5" customWidth="1"/>
    <col min="14080" max="14080" width="0" style="5" hidden="1" customWidth="1"/>
    <col min="14081" max="14081" width="14" style="5" customWidth="1"/>
    <col min="14082" max="14082" width="12.7109375" style="5" customWidth="1"/>
    <col min="14083" max="14328" width="9.140625" style="5"/>
    <col min="14329" max="14329" width="59.7109375" style="5" customWidth="1"/>
    <col min="14330" max="14330" width="7.140625" style="5" customWidth="1"/>
    <col min="14331" max="14333" width="19.28515625" style="5" customWidth="1"/>
    <col min="14334" max="14334" width="0" style="5" hidden="1" customWidth="1"/>
    <col min="14335" max="14335" width="19.140625" style="5" customWidth="1"/>
    <col min="14336" max="14336" width="0" style="5" hidden="1" customWidth="1"/>
    <col min="14337" max="14337" width="14" style="5" customWidth="1"/>
    <col min="14338" max="14338" width="12.7109375" style="5" customWidth="1"/>
    <col min="14339" max="14584" width="9.140625" style="5"/>
    <col min="14585" max="14585" width="59.7109375" style="5" customWidth="1"/>
    <col min="14586" max="14586" width="7.140625" style="5" customWidth="1"/>
    <col min="14587" max="14589" width="19.28515625" style="5" customWidth="1"/>
    <col min="14590" max="14590" width="0" style="5" hidden="1" customWidth="1"/>
    <col min="14591" max="14591" width="19.140625" style="5" customWidth="1"/>
    <col min="14592" max="14592" width="0" style="5" hidden="1" customWidth="1"/>
    <col min="14593" max="14593" width="14" style="5" customWidth="1"/>
    <col min="14594" max="14594" width="12.7109375" style="5" customWidth="1"/>
    <col min="14595" max="14840" width="9.140625" style="5"/>
    <col min="14841" max="14841" width="59.7109375" style="5" customWidth="1"/>
    <col min="14842" max="14842" width="7.140625" style="5" customWidth="1"/>
    <col min="14843" max="14845" width="19.28515625" style="5" customWidth="1"/>
    <col min="14846" max="14846" width="0" style="5" hidden="1" customWidth="1"/>
    <col min="14847" max="14847" width="19.140625" style="5" customWidth="1"/>
    <col min="14848" max="14848" width="0" style="5" hidden="1" customWidth="1"/>
    <col min="14849" max="14849" width="14" style="5" customWidth="1"/>
    <col min="14850" max="14850" width="12.7109375" style="5" customWidth="1"/>
    <col min="14851" max="15096" width="9.140625" style="5"/>
    <col min="15097" max="15097" width="59.7109375" style="5" customWidth="1"/>
    <col min="15098" max="15098" width="7.140625" style="5" customWidth="1"/>
    <col min="15099" max="15101" width="19.28515625" style="5" customWidth="1"/>
    <col min="15102" max="15102" width="0" style="5" hidden="1" customWidth="1"/>
    <col min="15103" max="15103" width="19.140625" style="5" customWidth="1"/>
    <col min="15104" max="15104" width="0" style="5" hidden="1" customWidth="1"/>
    <col min="15105" max="15105" width="14" style="5" customWidth="1"/>
    <col min="15106" max="15106" width="12.7109375" style="5" customWidth="1"/>
    <col min="15107" max="15352" width="9.140625" style="5"/>
    <col min="15353" max="15353" width="59.7109375" style="5" customWidth="1"/>
    <col min="15354" max="15354" width="7.140625" style="5" customWidth="1"/>
    <col min="15355" max="15357" width="19.28515625" style="5" customWidth="1"/>
    <col min="15358" max="15358" width="0" style="5" hidden="1" customWidth="1"/>
    <col min="15359" max="15359" width="19.140625" style="5" customWidth="1"/>
    <col min="15360" max="15360" width="0" style="5" hidden="1" customWidth="1"/>
    <col min="15361" max="15361" width="14" style="5" customWidth="1"/>
    <col min="15362" max="15362" width="12.7109375" style="5" customWidth="1"/>
    <col min="15363" max="15608" width="9.140625" style="5"/>
    <col min="15609" max="15609" width="59.7109375" style="5" customWidth="1"/>
    <col min="15610" max="15610" width="7.140625" style="5" customWidth="1"/>
    <col min="15611" max="15613" width="19.28515625" style="5" customWidth="1"/>
    <col min="15614" max="15614" width="0" style="5" hidden="1" customWidth="1"/>
    <col min="15615" max="15615" width="19.140625" style="5" customWidth="1"/>
    <col min="15616" max="15616" width="0" style="5" hidden="1" customWidth="1"/>
    <col min="15617" max="15617" width="14" style="5" customWidth="1"/>
    <col min="15618" max="15618" width="12.7109375" style="5" customWidth="1"/>
    <col min="15619" max="15864" width="9.140625" style="5"/>
    <col min="15865" max="15865" width="59.7109375" style="5" customWidth="1"/>
    <col min="15866" max="15866" width="7.140625" style="5" customWidth="1"/>
    <col min="15867" max="15869" width="19.28515625" style="5" customWidth="1"/>
    <col min="15870" max="15870" width="0" style="5" hidden="1" customWidth="1"/>
    <col min="15871" max="15871" width="19.140625" style="5" customWidth="1"/>
    <col min="15872" max="15872" width="0" style="5" hidden="1" customWidth="1"/>
    <col min="15873" max="15873" width="14" style="5" customWidth="1"/>
    <col min="15874" max="15874" width="12.7109375" style="5" customWidth="1"/>
    <col min="15875" max="16120" width="9.140625" style="5"/>
    <col min="16121" max="16121" width="59.7109375" style="5" customWidth="1"/>
    <col min="16122" max="16122" width="7.140625" style="5" customWidth="1"/>
    <col min="16123" max="16125" width="19.28515625" style="5" customWidth="1"/>
    <col min="16126" max="16126" width="0" style="5" hidden="1" customWidth="1"/>
    <col min="16127" max="16127" width="19.140625" style="5" customWidth="1"/>
    <col min="16128" max="16128" width="0" style="5" hidden="1" customWidth="1"/>
    <col min="16129" max="16129" width="14" style="5" customWidth="1"/>
    <col min="16130" max="16130" width="12.7109375" style="5" customWidth="1"/>
    <col min="16131" max="16384" width="9.140625" style="5"/>
  </cols>
  <sheetData>
    <row r="1" spans="1:7" ht="8.25" customHeight="1" x14ac:dyDescent="0.25">
      <c r="A1" s="2"/>
      <c r="B1" s="3"/>
      <c r="C1" s="3"/>
      <c r="D1" s="3"/>
      <c r="E1" s="3"/>
    </row>
    <row r="2" spans="1:7" ht="36.75" customHeight="1" x14ac:dyDescent="0.25">
      <c r="A2" s="6" t="s">
        <v>105</v>
      </c>
      <c r="B2" s="6"/>
      <c r="C2" s="6"/>
      <c r="D2" s="6"/>
      <c r="E2" s="6"/>
      <c r="F2" s="6"/>
      <c r="G2" s="6"/>
    </row>
    <row r="3" spans="1:7" ht="15.75" x14ac:dyDescent="0.25">
      <c r="A3" s="40"/>
      <c r="B3" s="40"/>
      <c r="C3" s="40"/>
      <c r="D3" s="41"/>
      <c r="E3" s="42"/>
      <c r="F3" s="43" t="s">
        <v>95</v>
      </c>
      <c r="G3" s="43"/>
    </row>
    <row r="4" spans="1:7" s="1" customFormat="1" ht="191.25" customHeight="1" x14ac:dyDescent="0.25">
      <c r="A4" s="35" t="s">
        <v>87</v>
      </c>
      <c r="B4" s="35" t="s">
        <v>88</v>
      </c>
      <c r="C4" s="36" t="s">
        <v>103</v>
      </c>
      <c r="D4" s="37" t="s">
        <v>92</v>
      </c>
      <c r="E4" s="37" t="s">
        <v>94</v>
      </c>
      <c r="F4" s="37" t="s">
        <v>104</v>
      </c>
      <c r="G4" s="37" t="s">
        <v>93</v>
      </c>
    </row>
    <row r="5" spans="1:7" ht="15.75" x14ac:dyDescent="0.25">
      <c r="A5" s="8" t="s">
        <v>60</v>
      </c>
      <c r="B5" s="9" t="s">
        <v>4</v>
      </c>
      <c r="C5" s="10">
        <f>SUM(C6:C13)</f>
        <v>41168109</v>
      </c>
      <c r="D5" s="11">
        <f>SUM(D6:D13)</f>
        <v>41740240.200000003</v>
      </c>
      <c r="E5" s="11">
        <f>SUM(E6:E13)</f>
        <v>17027748.850000001</v>
      </c>
      <c r="F5" s="38">
        <f t="shared" ref="F5:F7" si="0">E5/C5*100</f>
        <v>41.36150351234253</v>
      </c>
      <c r="G5" s="38">
        <f t="shared" ref="G5:G7" si="1">E5/D5*100</f>
        <v>40.794563635501078</v>
      </c>
    </row>
    <row r="6" spans="1:7" ht="33.75" hidden="1" customHeight="1" x14ac:dyDescent="0.25">
      <c r="A6" s="12" t="s">
        <v>81</v>
      </c>
      <c r="B6" s="13" t="s">
        <v>25</v>
      </c>
      <c r="C6" s="14"/>
      <c r="D6" s="15"/>
      <c r="E6" s="15"/>
      <c r="F6" s="38" t="e">
        <f t="shared" si="0"/>
        <v>#DIV/0!</v>
      </c>
      <c r="G6" s="38" t="e">
        <f t="shared" si="1"/>
        <v>#DIV/0!</v>
      </c>
    </row>
    <row r="7" spans="1:7" ht="37.5" customHeight="1" x14ac:dyDescent="0.25">
      <c r="A7" s="12" t="s">
        <v>52</v>
      </c>
      <c r="B7" s="13" t="s">
        <v>31</v>
      </c>
      <c r="C7" s="14">
        <v>392700</v>
      </c>
      <c r="D7" s="15">
        <v>392700</v>
      </c>
      <c r="E7" s="15">
        <v>175460.21</v>
      </c>
      <c r="F7" s="38">
        <f t="shared" si="0"/>
        <v>44.680471097529917</v>
      </c>
      <c r="G7" s="38">
        <f t="shared" si="1"/>
        <v>44.680471097529917</v>
      </c>
    </row>
    <row r="8" spans="1:7" ht="47.25" customHeight="1" x14ac:dyDescent="0.25">
      <c r="A8" s="12" t="s">
        <v>14</v>
      </c>
      <c r="B8" s="13" t="s">
        <v>41</v>
      </c>
      <c r="C8" s="14">
        <v>28099450</v>
      </c>
      <c r="D8" s="15">
        <v>28549525.780000001</v>
      </c>
      <c r="E8" s="15">
        <v>11498207.82</v>
      </c>
      <c r="F8" s="38">
        <f t="shared" ref="F8:F49" si="2">E8/C8*100</f>
        <v>40.919689958344378</v>
      </c>
      <c r="G8" s="38">
        <f t="shared" ref="G8:G49" si="3">E8/D8*100</f>
        <v>40.274601787098405</v>
      </c>
    </row>
    <row r="9" spans="1:7" ht="15.75" customHeight="1" x14ac:dyDescent="0.25">
      <c r="A9" s="12" t="s">
        <v>20</v>
      </c>
      <c r="B9" s="13" t="s">
        <v>51</v>
      </c>
      <c r="C9" s="14">
        <v>1359</v>
      </c>
      <c r="D9" s="15">
        <v>1359</v>
      </c>
      <c r="E9" s="15">
        <v>1359</v>
      </c>
      <c r="F9" s="38">
        <f t="shared" si="2"/>
        <v>100</v>
      </c>
      <c r="G9" s="38">
        <f t="shared" si="3"/>
        <v>100</v>
      </c>
    </row>
    <row r="10" spans="1:7" ht="30.75" customHeight="1" x14ac:dyDescent="0.25">
      <c r="A10" s="12" t="s">
        <v>47</v>
      </c>
      <c r="B10" s="13" t="s">
        <v>62</v>
      </c>
      <c r="C10" s="14">
        <v>7223300</v>
      </c>
      <c r="D10" s="15">
        <v>7415355.4199999999</v>
      </c>
      <c r="E10" s="15">
        <v>3116219.34</v>
      </c>
      <c r="F10" s="38">
        <f t="shared" si="2"/>
        <v>43.141214403389036</v>
      </c>
      <c r="G10" s="38">
        <f t="shared" si="3"/>
        <v>42.023870246262582</v>
      </c>
    </row>
    <row r="11" spans="1:7" ht="15.75" hidden="1" customHeight="1" x14ac:dyDescent="0.25">
      <c r="A11" s="12" t="s">
        <v>8</v>
      </c>
      <c r="B11" s="13" t="s">
        <v>69</v>
      </c>
      <c r="C11" s="14">
        <v>0</v>
      </c>
      <c r="D11" s="15">
        <v>0</v>
      </c>
      <c r="E11" s="15"/>
      <c r="F11" s="38" t="e">
        <f t="shared" si="2"/>
        <v>#DIV/0!</v>
      </c>
      <c r="G11" s="38" t="e">
        <f t="shared" si="3"/>
        <v>#DIV/0!</v>
      </c>
    </row>
    <row r="12" spans="1:7" ht="15.75" x14ac:dyDescent="0.25">
      <c r="A12" s="12" t="s">
        <v>86</v>
      </c>
      <c r="B12" s="13" t="s">
        <v>71</v>
      </c>
      <c r="C12" s="14">
        <v>1000000</v>
      </c>
      <c r="D12" s="15">
        <v>930000</v>
      </c>
      <c r="E12" s="15"/>
      <c r="F12" s="38">
        <f t="shared" si="2"/>
        <v>0</v>
      </c>
      <c r="G12" s="38">
        <f t="shared" si="3"/>
        <v>0</v>
      </c>
    </row>
    <row r="13" spans="1:7" ht="15.75" x14ac:dyDescent="0.25">
      <c r="A13" s="12" t="s">
        <v>57</v>
      </c>
      <c r="B13" s="13" t="s">
        <v>6</v>
      </c>
      <c r="C13" s="14">
        <v>4451300</v>
      </c>
      <c r="D13" s="15">
        <v>4451300</v>
      </c>
      <c r="E13" s="15">
        <v>2236502.48</v>
      </c>
      <c r="F13" s="38">
        <f t="shared" si="2"/>
        <v>50.243804731202125</v>
      </c>
      <c r="G13" s="38">
        <f t="shared" si="3"/>
        <v>50.243804731202125</v>
      </c>
    </row>
    <row r="14" spans="1:7" ht="15.75" x14ac:dyDescent="0.25">
      <c r="A14" s="8" t="s">
        <v>77</v>
      </c>
      <c r="B14" s="9" t="s">
        <v>78</v>
      </c>
      <c r="C14" s="10">
        <f t="shared" ref="C14:E14" si="4">C15</f>
        <v>1724233.2</v>
      </c>
      <c r="D14" s="11">
        <f t="shared" si="4"/>
        <v>1724233.2</v>
      </c>
      <c r="E14" s="11">
        <f t="shared" si="4"/>
        <v>867308.81</v>
      </c>
      <c r="F14" s="38">
        <f t="shared" si="2"/>
        <v>50.301131540675591</v>
      </c>
      <c r="G14" s="38">
        <f t="shared" si="3"/>
        <v>50.301131540675591</v>
      </c>
    </row>
    <row r="15" spans="1:7" ht="15.75" x14ac:dyDescent="0.25">
      <c r="A15" s="12" t="s">
        <v>75</v>
      </c>
      <c r="B15" s="13" t="s">
        <v>19</v>
      </c>
      <c r="C15" s="14">
        <v>1724233.2</v>
      </c>
      <c r="D15" s="15">
        <v>1724233.2</v>
      </c>
      <c r="E15" s="15">
        <v>867308.81</v>
      </c>
      <c r="F15" s="38">
        <f t="shared" si="2"/>
        <v>50.301131540675591</v>
      </c>
      <c r="G15" s="38">
        <f t="shared" si="3"/>
        <v>50.301131540675591</v>
      </c>
    </row>
    <row r="16" spans="1:7" ht="28.5" x14ac:dyDescent="0.25">
      <c r="A16" s="8" t="s">
        <v>16</v>
      </c>
      <c r="B16" s="9" t="s">
        <v>61</v>
      </c>
      <c r="C16" s="10">
        <f t="shared" ref="C16:E16" si="5">C17</f>
        <v>3810800</v>
      </c>
      <c r="D16" s="11">
        <f t="shared" si="5"/>
        <v>3810800</v>
      </c>
      <c r="E16" s="11">
        <f t="shared" si="5"/>
        <v>1574967.03</v>
      </c>
      <c r="F16" s="38">
        <f t="shared" si="2"/>
        <v>41.329039309331371</v>
      </c>
      <c r="G16" s="38">
        <f t="shared" si="3"/>
        <v>41.329039309331371</v>
      </c>
    </row>
    <row r="17" spans="1:7" ht="30" x14ac:dyDescent="0.25">
      <c r="A17" s="12" t="s">
        <v>91</v>
      </c>
      <c r="B17" s="13" t="s">
        <v>29</v>
      </c>
      <c r="C17" s="14">
        <v>3810800</v>
      </c>
      <c r="D17" s="15">
        <v>3810800</v>
      </c>
      <c r="E17" s="15">
        <v>1574967.03</v>
      </c>
      <c r="F17" s="38">
        <f t="shared" si="2"/>
        <v>41.329039309331371</v>
      </c>
      <c r="G17" s="38">
        <f t="shared" si="3"/>
        <v>41.329039309331371</v>
      </c>
    </row>
    <row r="18" spans="1:7" ht="15.75" x14ac:dyDescent="0.25">
      <c r="A18" s="8" t="s">
        <v>79</v>
      </c>
      <c r="B18" s="9" t="s">
        <v>43</v>
      </c>
      <c r="C18" s="10">
        <f>SUM(C19:C23)</f>
        <v>13167503.129999999</v>
      </c>
      <c r="D18" s="11">
        <f>SUM(D19:D23)</f>
        <v>13167503.129999999</v>
      </c>
      <c r="E18" s="11">
        <f>SUM(E19:E23)</f>
        <v>4718753.54</v>
      </c>
      <c r="F18" s="38">
        <f t="shared" si="2"/>
        <v>35.836357838025442</v>
      </c>
      <c r="G18" s="38">
        <f t="shared" si="3"/>
        <v>35.836357838025442</v>
      </c>
    </row>
    <row r="19" spans="1:7" ht="15.75" x14ac:dyDescent="0.25">
      <c r="A19" s="12" t="s">
        <v>33</v>
      </c>
      <c r="B19" s="13" t="s">
        <v>1</v>
      </c>
      <c r="C19" s="14">
        <v>63871.55</v>
      </c>
      <c r="D19" s="15">
        <v>63871.55</v>
      </c>
      <c r="E19" s="15"/>
      <c r="F19" s="38">
        <f t="shared" si="2"/>
        <v>0</v>
      </c>
      <c r="G19" s="38">
        <f t="shared" si="3"/>
        <v>0</v>
      </c>
    </row>
    <row r="20" spans="1:7" ht="15.75" customHeight="1" x14ac:dyDescent="0.25">
      <c r="A20" s="12" t="s">
        <v>55</v>
      </c>
      <c r="B20" s="13" t="s">
        <v>12</v>
      </c>
      <c r="C20" s="14"/>
      <c r="D20" s="15"/>
      <c r="E20" s="15"/>
      <c r="F20" s="38" t="e">
        <f t="shared" si="2"/>
        <v>#DIV/0!</v>
      </c>
      <c r="G20" s="38" t="e">
        <f t="shared" si="3"/>
        <v>#DIV/0!</v>
      </c>
    </row>
    <row r="21" spans="1:7" ht="15.75" x14ac:dyDescent="0.25">
      <c r="A21" s="12" t="s">
        <v>22</v>
      </c>
      <c r="B21" s="13" t="s">
        <v>32</v>
      </c>
      <c r="C21" s="14">
        <v>3988819.8</v>
      </c>
      <c r="D21" s="15">
        <v>3988819.8</v>
      </c>
      <c r="E21" s="15">
        <v>1647608.6</v>
      </c>
      <c r="F21" s="38">
        <f t="shared" si="2"/>
        <v>41.305666402879368</v>
      </c>
      <c r="G21" s="38">
        <f t="shared" si="3"/>
        <v>41.305666402879368</v>
      </c>
    </row>
    <row r="22" spans="1:7" ht="15.75" x14ac:dyDescent="0.25">
      <c r="A22" s="12" t="s">
        <v>72</v>
      </c>
      <c r="B22" s="13" t="s">
        <v>40</v>
      </c>
      <c r="C22" s="14">
        <v>9114811.7799999993</v>
      </c>
      <c r="D22" s="15">
        <v>9114811.7799999993</v>
      </c>
      <c r="E22" s="15">
        <v>3071144.94</v>
      </c>
      <c r="F22" s="38">
        <f t="shared" si="2"/>
        <v>33.694002839848004</v>
      </c>
      <c r="G22" s="38">
        <f t="shared" si="3"/>
        <v>33.694002839848004</v>
      </c>
    </row>
    <row r="23" spans="1:7" ht="15.75" hidden="1" customHeight="1" x14ac:dyDescent="0.25">
      <c r="A23" s="12" t="s">
        <v>7</v>
      </c>
      <c r="B23" s="13" t="s">
        <v>34</v>
      </c>
      <c r="C23" s="14"/>
      <c r="D23" s="15"/>
      <c r="E23" s="15"/>
      <c r="F23" s="38" t="e">
        <f t="shared" si="2"/>
        <v>#DIV/0!</v>
      </c>
      <c r="G23" s="38" t="e">
        <f t="shared" si="3"/>
        <v>#DIV/0!</v>
      </c>
    </row>
    <row r="24" spans="1:7" ht="15.75" x14ac:dyDescent="0.25">
      <c r="A24" s="8" t="s">
        <v>76</v>
      </c>
      <c r="B24" s="9" t="s">
        <v>27</v>
      </c>
      <c r="C24" s="10">
        <f t="shared" ref="C24:E24" si="6">C25+C26+C27+C28</f>
        <v>22986136.309999999</v>
      </c>
      <c r="D24" s="11">
        <f t="shared" si="6"/>
        <v>22986136.310000002</v>
      </c>
      <c r="E24" s="11">
        <f t="shared" si="6"/>
        <v>6989565.2699999996</v>
      </c>
      <c r="F24" s="38">
        <f t="shared" si="2"/>
        <v>30.407743066237824</v>
      </c>
      <c r="G24" s="38">
        <f t="shared" si="3"/>
        <v>30.407743066237821</v>
      </c>
    </row>
    <row r="25" spans="1:7" ht="15.75" x14ac:dyDescent="0.25">
      <c r="A25" s="12" t="s">
        <v>5</v>
      </c>
      <c r="B25" s="13" t="s">
        <v>38</v>
      </c>
      <c r="C25" s="14">
        <v>307049.28999999998</v>
      </c>
      <c r="D25" s="15">
        <v>307049.28999999998</v>
      </c>
      <c r="E25" s="15">
        <v>206065.61</v>
      </c>
      <c r="F25" s="38">
        <f t="shared" si="2"/>
        <v>67.111573519678231</v>
      </c>
      <c r="G25" s="38">
        <f t="shared" si="3"/>
        <v>67.111573519678231</v>
      </c>
    </row>
    <row r="26" spans="1:7" ht="15.75" x14ac:dyDescent="0.25">
      <c r="A26" s="12" t="s">
        <v>28</v>
      </c>
      <c r="B26" s="13" t="s">
        <v>45</v>
      </c>
      <c r="C26" s="14">
        <v>8736822.3100000005</v>
      </c>
      <c r="D26" s="15">
        <v>687332.31</v>
      </c>
      <c r="E26" s="15">
        <v>192103.94</v>
      </c>
      <c r="F26" s="38">
        <f t="shared" si="2"/>
        <v>2.1987850179821273</v>
      </c>
      <c r="G26" s="38">
        <f t="shared" si="3"/>
        <v>27.949208440383078</v>
      </c>
    </row>
    <row r="27" spans="1:7" ht="15.75" customHeight="1" x14ac:dyDescent="0.25">
      <c r="A27" s="12" t="s">
        <v>35</v>
      </c>
      <c r="B27" s="13" t="s">
        <v>53</v>
      </c>
      <c r="C27" s="14">
        <v>3917761.86</v>
      </c>
      <c r="D27" s="15">
        <v>3917761.86</v>
      </c>
      <c r="E27" s="15">
        <v>0</v>
      </c>
      <c r="F27" s="38">
        <f t="shared" si="2"/>
        <v>0</v>
      </c>
      <c r="G27" s="38">
        <f t="shared" si="3"/>
        <v>0</v>
      </c>
    </row>
    <row r="28" spans="1:7" ht="15.75" customHeight="1" x14ac:dyDescent="0.25">
      <c r="A28" s="12" t="s">
        <v>2</v>
      </c>
      <c r="B28" s="13" t="s">
        <v>74</v>
      </c>
      <c r="C28" s="15">
        <v>10024502.85</v>
      </c>
      <c r="D28" s="15">
        <v>18073992.850000001</v>
      </c>
      <c r="E28" s="15">
        <v>6591395.7199999997</v>
      </c>
      <c r="F28" s="38">
        <f t="shared" si="2"/>
        <v>65.752843992657446</v>
      </c>
      <c r="G28" s="38">
        <f t="shared" si="3"/>
        <v>36.468951684906742</v>
      </c>
    </row>
    <row r="29" spans="1:7" ht="21" customHeight="1" x14ac:dyDescent="0.25">
      <c r="A29" s="16" t="s">
        <v>85</v>
      </c>
      <c r="B29" s="17" t="s">
        <v>13</v>
      </c>
      <c r="C29" s="18">
        <f t="shared" ref="C29:E29" si="7">C30</f>
        <v>117316.09</v>
      </c>
      <c r="D29" s="18">
        <f t="shared" si="7"/>
        <v>117316.09</v>
      </c>
      <c r="E29" s="18">
        <f t="shared" si="7"/>
        <v>0</v>
      </c>
      <c r="F29" s="38">
        <f t="shared" si="2"/>
        <v>0</v>
      </c>
      <c r="G29" s="38">
        <f t="shared" si="3"/>
        <v>0</v>
      </c>
    </row>
    <row r="30" spans="1:7" ht="21" customHeight="1" x14ac:dyDescent="0.25">
      <c r="A30" s="19" t="s">
        <v>9</v>
      </c>
      <c r="B30" s="20" t="s">
        <v>56</v>
      </c>
      <c r="C30" s="21">
        <v>117316.09</v>
      </c>
      <c r="D30" s="21">
        <v>117316.09</v>
      </c>
      <c r="E30" s="21">
        <v>0</v>
      </c>
      <c r="F30" s="38">
        <f t="shared" si="2"/>
        <v>0</v>
      </c>
      <c r="G30" s="38">
        <f t="shared" si="3"/>
        <v>0</v>
      </c>
    </row>
    <row r="31" spans="1:7" ht="15.75" x14ac:dyDescent="0.25">
      <c r="A31" s="8" t="s">
        <v>83</v>
      </c>
      <c r="B31" s="9" t="s">
        <v>84</v>
      </c>
      <c r="C31" s="11">
        <f>SUM(C32:C36)</f>
        <v>216289685</v>
      </c>
      <c r="D31" s="11">
        <f>SUM(D32:D36)</f>
        <v>216345803.80000001</v>
      </c>
      <c r="E31" s="11">
        <f>SUM(E32:E36)</f>
        <v>106931323.33999999</v>
      </c>
      <c r="F31" s="38">
        <f t="shared" si="2"/>
        <v>49.438938033498907</v>
      </c>
      <c r="G31" s="38">
        <f t="shared" si="3"/>
        <v>49.426113870390672</v>
      </c>
    </row>
    <row r="32" spans="1:7" ht="15.75" x14ac:dyDescent="0.25">
      <c r="A32" s="12" t="s">
        <v>63</v>
      </c>
      <c r="B32" s="13" t="s">
        <v>3</v>
      </c>
      <c r="C32" s="15">
        <v>45653897</v>
      </c>
      <c r="D32" s="15">
        <v>45653897</v>
      </c>
      <c r="E32" s="15">
        <v>20071566.710000001</v>
      </c>
      <c r="F32" s="38">
        <f t="shared" si="2"/>
        <v>43.964629591204449</v>
      </c>
      <c r="G32" s="38">
        <f t="shared" si="3"/>
        <v>43.964629591204449</v>
      </c>
    </row>
    <row r="33" spans="1:7" ht="15.75" x14ac:dyDescent="0.25">
      <c r="A33" s="12" t="s">
        <v>49</v>
      </c>
      <c r="B33" s="13" t="s">
        <v>15</v>
      </c>
      <c r="C33" s="15">
        <v>126931824</v>
      </c>
      <c r="D33" s="15">
        <v>126931824</v>
      </c>
      <c r="E33" s="15">
        <v>66997956.170000002</v>
      </c>
      <c r="F33" s="38">
        <f t="shared" si="2"/>
        <v>52.782630910590242</v>
      </c>
      <c r="G33" s="38">
        <f t="shared" si="3"/>
        <v>52.782630910590242</v>
      </c>
    </row>
    <row r="34" spans="1:7" ht="15.75" x14ac:dyDescent="0.25">
      <c r="A34" s="22" t="s">
        <v>90</v>
      </c>
      <c r="B34" s="13" t="s">
        <v>23</v>
      </c>
      <c r="C34" s="15">
        <v>20467458</v>
      </c>
      <c r="D34" s="15">
        <v>20467458</v>
      </c>
      <c r="E34" s="15">
        <v>9655086.3399999999</v>
      </c>
      <c r="F34" s="38">
        <f t="shared" si="2"/>
        <v>47.172865042644766</v>
      </c>
      <c r="G34" s="38">
        <f t="shared" si="3"/>
        <v>47.172865042644766</v>
      </c>
    </row>
    <row r="35" spans="1:7" ht="15.75" x14ac:dyDescent="0.25">
      <c r="A35" s="12" t="s">
        <v>96</v>
      </c>
      <c r="B35" s="13" t="s">
        <v>59</v>
      </c>
      <c r="C35" s="15">
        <v>123400</v>
      </c>
      <c r="D35" s="15">
        <v>123400</v>
      </c>
      <c r="E35" s="15">
        <v>25849.599999999999</v>
      </c>
      <c r="F35" s="38">
        <f t="shared" si="2"/>
        <v>20.947811993517014</v>
      </c>
      <c r="G35" s="38">
        <f t="shared" si="3"/>
        <v>20.947811993517014</v>
      </c>
    </row>
    <row r="36" spans="1:7" ht="15.75" x14ac:dyDescent="0.25">
      <c r="A36" s="12" t="s">
        <v>24</v>
      </c>
      <c r="B36" s="13" t="s">
        <v>82</v>
      </c>
      <c r="C36" s="15">
        <v>23113106</v>
      </c>
      <c r="D36" s="15">
        <v>23169224.800000001</v>
      </c>
      <c r="E36" s="15">
        <v>10180864.52</v>
      </c>
      <c r="F36" s="38">
        <f t="shared" si="2"/>
        <v>44.048015528505772</v>
      </c>
      <c r="G36" s="38">
        <f t="shared" si="3"/>
        <v>43.941325650222012</v>
      </c>
    </row>
    <row r="37" spans="1:7" ht="15.75" x14ac:dyDescent="0.25">
      <c r="A37" s="8" t="s">
        <v>21</v>
      </c>
      <c r="B37" s="9" t="s">
        <v>65</v>
      </c>
      <c r="C37" s="11">
        <f>C38+C39</f>
        <v>26691533</v>
      </c>
      <c r="D37" s="11">
        <f>D38+D39</f>
        <v>26691533</v>
      </c>
      <c r="E37" s="11">
        <f>E38+E39</f>
        <v>12578970.08</v>
      </c>
      <c r="F37" s="38">
        <f t="shared" si="2"/>
        <v>47.127192282286671</v>
      </c>
      <c r="G37" s="38">
        <f t="shared" si="3"/>
        <v>47.127192282286671</v>
      </c>
    </row>
    <row r="38" spans="1:7" ht="15.75" x14ac:dyDescent="0.25">
      <c r="A38" s="12" t="s">
        <v>42</v>
      </c>
      <c r="B38" s="13" t="s">
        <v>73</v>
      </c>
      <c r="C38" s="15">
        <v>26686533</v>
      </c>
      <c r="D38" s="15">
        <v>26686533</v>
      </c>
      <c r="E38" s="15">
        <v>12578970.08</v>
      </c>
      <c r="F38" s="38">
        <f t="shared" si="2"/>
        <v>47.136022052770961</v>
      </c>
      <c r="G38" s="38">
        <f t="shared" si="3"/>
        <v>47.136022052770961</v>
      </c>
    </row>
    <row r="39" spans="1:7" ht="15.75" x14ac:dyDescent="0.25">
      <c r="A39" s="12" t="s">
        <v>36</v>
      </c>
      <c r="B39" s="13" t="s">
        <v>18</v>
      </c>
      <c r="C39" s="15">
        <v>5000</v>
      </c>
      <c r="D39" s="15">
        <v>5000</v>
      </c>
      <c r="E39" s="15"/>
      <c r="F39" s="38">
        <f t="shared" si="2"/>
        <v>0</v>
      </c>
      <c r="G39" s="38">
        <f t="shared" si="3"/>
        <v>0</v>
      </c>
    </row>
    <row r="40" spans="1:7" ht="15.75" x14ac:dyDescent="0.25">
      <c r="A40" s="8" t="s">
        <v>37</v>
      </c>
      <c r="B40" s="9" t="s">
        <v>10</v>
      </c>
      <c r="C40" s="11">
        <f>SUM(C41:C43)</f>
        <v>19787734.280000001</v>
      </c>
      <c r="D40" s="11">
        <f>SUM(D41:D43)</f>
        <v>19857734.280000001</v>
      </c>
      <c r="E40" s="11">
        <f>SUM(E41:E43)</f>
        <v>11082523.300000001</v>
      </c>
      <c r="F40" s="38">
        <f t="shared" si="2"/>
        <v>56.007035182402909</v>
      </c>
      <c r="G40" s="38">
        <f t="shared" si="3"/>
        <v>55.809606190379547</v>
      </c>
    </row>
    <row r="41" spans="1:7" ht="15.75" x14ac:dyDescent="0.25">
      <c r="A41" s="12" t="s">
        <v>66</v>
      </c>
      <c r="B41" s="13" t="s">
        <v>17</v>
      </c>
      <c r="C41" s="15">
        <v>3238400</v>
      </c>
      <c r="D41" s="15">
        <v>3238400</v>
      </c>
      <c r="E41" s="15">
        <v>1569872.07</v>
      </c>
      <c r="F41" s="38">
        <f t="shared" si="2"/>
        <v>48.476780817687747</v>
      </c>
      <c r="G41" s="38">
        <f t="shared" si="3"/>
        <v>48.476780817687747</v>
      </c>
    </row>
    <row r="42" spans="1:7" ht="15.75" x14ac:dyDescent="0.25">
      <c r="A42" s="12" t="s">
        <v>48</v>
      </c>
      <c r="B42" s="13" t="s">
        <v>44</v>
      </c>
      <c r="C42" s="15">
        <v>16499334.279999999</v>
      </c>
      <c r="D42" s="15">
        <v>16499334.279999999</v>
      </c>
      <c r="E42" s="15">
        <v>9442651.2300000004</v>
      </c>
      <c r="F42" s="38">
        <f t="shared" si="2"/>
        <v>57.230498332566668</v>
      </c>
      <c r="G42" s="38">
        <f t="shared" si="3"/>
        <v>57.230498332566668</v>
      </c>
    </row>
    <row r="43" spans="1:7" ht="15.75" x14ac:dyDescent="0.25">
      <c r="A43" s="12" t="s">
        <v>68</v>
      </c>
      <c r="B43" s="13" t="s">
        <v>64</v>
      </c>
      <c r="C43" s="15">
        <v>50000</v>
      </c>
      <c r="D43" s="15">
        <v>120000</v>
      </c>
      <c r="E43" s="15">
        <v>70000</v>
      </c>
      <c r="F43" s="38">
        <f t="shared" si="2"/>
        <v>140</v>
      </c>
      <c r="G43" s="38">
        <f t="shared" si="3"/>
        <v>58.333333333333336</v>
      </c>
    </row>
    <row r="44" spans="1:7" ht="15.75" x14ac:dyDescent="0.25">
      <c r="A44" s="8" t="s">
        <v>26</v>
      </c>
      <c r="B44" s="9" t="s">
        <v>80</v>
      </c>
      <c r="C44" s="11">
        <f>SUM(C45:C46)</f>
        <v>1896167</v>
      </c>
      <c r="D44" s="11">
        <f>SUM(D45:D46)</f>
        <v>1896167</v>
      </c>
      <c r="E44" s="11">
        <f t="shared" ref="E44" si="8">SUM(E45:E46)</f>
        <v>196942.07</v>
      </c>
      <c r="F44" s="38">
        <f t="shared" si="2"/>
        <v>10.386325149630808</v>
      </c>
      <c r="G44" s="38">
        <f t="shared" si="3"/>
        <v>10.386325149630808</v>
      </c>
    </row>
    <row r="45" spans="1:7" s="23" customFormat="1" ht="15.75" customHeight="1" x14ac:dyDescent="0.25">
      <c r="A45" s="12" t="s">
        <v>97</v>
      </c>
      <c r="B45" s="13" t="s">
        <v>0</v>
      </c>
      <c r="C45" s="15">
        <v>1216667</v>
      </c>
      <c r="D45" s="15">
        <v>1216667</v>
      </c>
      <c r="E45" s="15">
        <v>0</v>
      </c>
      <c r="F45" s="38">
        <f t="shared" si="2"/>
        <v>0</v>
      </c>
      <c r="G45" s="38">
        <f t="shared" si="3"/>
        <v>0</v>
      </c>
    </row>
    <row r="46" spans="1:7" ht="15.75" x14ac:dyDescent="0.25">
      <c r="A46" s="12" t="s">
        <v>67</v>
      </c>
      <c r="B46" s="13" t="s">
        <v>11</v>
      </c>
      <c r="C46" s="15">
        <v>679500</v>
      </c>
      <c r="D46" s="15">
        <v>679500</v>
      </c>
      <c r="E46" s="15">
        <v>196942.07</v>
      </c>
      <c r="F46" s="38">
        <f t="shared" si="2"/>
        <v>28.9833804267844</v>
      </c>
      <c r="G46" s="38">
        <f t="shared" si="3"/>
        <v>28.9833804267844</v>
      </c>
    </row>
    <row r="47" spans="1:7" ht="40.5" customHeight="1" x14ac:dyDescent="0.25">
      <c r="A47" s="8" t="s">
        <v>98</v>
      </c>
      <c r="B47" s="9" t="s">
        <v>30</v>
      </c>
      <c r="C47" s="11">
        <f>C48+C49+C50</f>
        <v>5124300</v>
      </c>
      <c r="D47" s="11">
        <f>D48+D49+D50</f>
        <v>5124300</v>
      </c>
      <c r="E47" s="11">
        <f>E48+E49+E50</f>
        <v>2352854</v>
      </c>
      <c r="F47" s="38">
        <f t="shared" si="2"/>
        <v>45.915617742911223</v>
      </c>
      <c r="G47" s="38">
        <f t="shared" si="3"/>
        <v>45.915617742911223</v>
      </c>
    </row>
    <row r="48" spans="1:7" ht="30.75" customHeight="1" x14ac:dyDescent="0.25">
      <c r="A48" s="12" t="s">
        <v>70</v>
      </c>
      <c r="B48" s="13" t="s">
        <v>39</v>
      </c>
      <c r="C48" s="15">
        <v>926300</v>
      </c>
      <c r="D48" s="15">
        <v>926300</v>
      </c>
      <c r="E48" s="15">
        <v>505254</v>
      </c>
      <c r="F48" s="38">
        <f t="shared" si="2"/>
        <v>54.545395660153297</v>
      </c>
      <c r="G48" s="38">
        <f t="shared" si="3"/>
        <v>54.545395660153297</v>
      </c>
    </row>
    <row r="49" spans="1:7" ht="15.75" x14ac:dyDescent="0.25">
      <c r="A49" s="12" t="s">
        <v>54</v>
      </c>
      <c r="B49" s="13" t="s">
        <v>46</v>
      </c>
      <c r="C49" s="15">
        <v>4198000</v>
      </c>
      <c r="D49" s="15">
        <v>4198000</v>
      </c>
      <c r="E49" s="15">
        <v>1847600</v>
      </c>
      <c r="F49" s="38">
        <f t="shared" si="2"/>
        <v>44.011434016198194</v>
      </c>
      <c r="G49" s="38">
        <f t="shared" si="3"/>
        <v>44.011434016198194</v>
      </c>
    </row>
    <row r="50" spans="1:7" ht="15.75" hidden="1" customHeight="1" x14ac:dyDescent="0.25">
      <c r="A50" s="12" t="s">
        <v>50</v>
      </c>
      <c r="B50" s="13" t="s">
        <v>58</v>
      </c>
      <c r="C50" s="15"/>
      <c r="D50" s="15"/>
      <c r="E50" s="15"/>
      <c r="F50" s="38" t="e">
        <f t="shared" ref="F50" si="9">E50/C50*100</f>
        <v>#DIV/0!</v>
      </c>
      <c r="G50" s="38" t="e">
        <f t="shared" ref="G50:G51" si="10">E50/D50*100</f>
        <v>#DIV/0!</v>
      </c>
    </row>
    <row r="51" spans="1:7" ht="15.75" x14ac:dyDescent="0.25">
      <c r="A51" s="24" t="s">
        <v>89</v>
      </c>
      <c r="B51" s="25"/>
      <c r="C51" s="11">
        <f>C5+C14+C16+C18+C24+C29+C31+C37+C40+C44+C47</f>
        <v>352763517.00999999</v>
      </c>
      <c r="D51" s="11">
        <f>D5+D14+D16+D18+D24+D29+D31+D37+D40+D44+D47</f>
        <v>353461767.00999999</v>
      </c>
      <c r="E51" s="11">
        <f>E5+E14+E16+E18+E24+E29+E31+E37+E40+E44+E47</f>
        <v>164320956.28999999</v>
      </c>
      <c r="F51" s="39">
        <f>E51/C51*100</f>
        <v>46.581051714977065</v>
      </c>
      <c r="G51" s="39">
        <f t="shared" si="10"/>
        <v>46.489032655503898</v>
      </c>
    </row>
    <row r="52" spans="1:7" x14ac:dyDescent="0.25">
      <c r="A52" s="26"/>
      <c r="B52" s="7"/>
      <c r="C52" s="7"/>
      <c r="D52" s="27"/>
      <c r="E52" s="27"/>
    </row>
    <row r="53" spans="1:7" s="29" customFormat="1" ht="33" customHeight="1" x14ac:dyDescent="0.25">
      <c r="A53" s="28" t="s">
        <v>99</v>
      </c>
      <c r="B53" s="28"/>
      <c r="E53" s="29" t="s">
        <v>100</v>
      </c>
      <c r="F53" s="30"/>
      <c r="G53" s="30"/>
    </row>
    <row r="54" spans="1:7" x14ac:dyDescent="0.25">
      <c r="A54" s="31"/>
    </row>
    <row r="55" spans="1:7" x14ac:dyDescent="0.25">
      <c r="A55" s="31" t="s">
        <v>101</v>
      </c>
    </row>
    <row r="56" spans="1:7" x14ac:dyDescent="0.25">
      <c r="A56" s="31" t="s">
        <v>102</v>
      </c>
      <c r="C56" s="32"/>
      <c r="D56" s="32"/>
      <c r="E56" s="32"/>
    </row>
    <row r="57" spans="1:7" x14ac:dyDescent="0.25">
      <c r="C57" s="33"/>
      <c r="D57" s="34"/>
      <c r="E57" s="34"/>
    </row>
    <row r="58" spans="1:7" x14ac:dyDescent="0.25">
      <c r="C58" s="32"/>
      <c r="D58" s="32"/>
      <c r="E58" s="32"/>
    </row>
  </sheetData>
  <mergeCells count="4">
    <mergeCell ref="A51:B51"/>
    <mergeCell ref="A53:B53"/>
    <mergeCell ref="A2:G2"/>
    <mergeCell ref="F3:G3"/>
  </mergeCells>
  <pageMargins left="0.31496062992125984" right="0.31496062992125984" top="0.55118110236220474" bottom="0.15748031496062992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ИРИНА</cp:lastModifiedBy>
  <cp:lastPrinted>2023-10-03T14:34:18Z</cp:lastPrinted>
  <dcterms:created xsi:type="dcterms:W3CDTF">2017-05-03T15:49:45Z</dcterms:created>
  <dcterms:modified xsi:type="dcterms:W3CDTF">2023-10-03T15:01:11Z</dcterms:modified>
</cp:coreProperties>
</file>