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3" sheetId="3" r:id="rId1"/>
  </sheets>
  <definedNames>
    <definedName name="_xlnm.Print_Titles" localSheetId="0">Лист3!$3:$3</definedName>
  </definedNames>
  <calcPr calcId="145621" iterate="1"/>
</workbook>
</file>

<file path=xl/calcChain.xml><?xml version="1.0" encoding="utf-8"?>
<calcChain xmlns="http://schemas.openxmlformats.org/spreadsheetml/2006/main">
  <c r="G87" i="3" l="1"/>
  <c r="G88" i="3"/>
  <c r="G89" i="3"/>
  <c r="G90" i="3"/>
  <c r="G91" i="3"/>
  <c r="G92" i="3"/>
  <c r="G93" i="3"/>
  <c r="G94" i="3"/>
  <c r="G95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C191" i="3" l="1"/>
  <c r="C75" i="3"/>
  <c r="C84" i="3"/>
  <c r="C77" i="3"/>
  <c r="C185" i="3" l="1"/>
  <c r="C197" i="3"/>
  <c r="C196" i="3" s="1"/>
  <c r="C189" i="3"/>
  <c r="C187" i="3"/>
  <c r="C182" i="3"/>
  <c r="C180" i="3"/>
  <c r="C178" i="3"/>
  <c r="C174" i="3"/>
  <c r="C172" i="3"/>
  <c r="C170" i="3"/>
  <c r="C167" i="3"/>
  <c r="C164" i="3"/>
  <c r="C160" i="3"/>
  <c r="C158" i="3"/>
  <c r="C156" i="3"/>
  <c r="C154" i="3"/>
  <c r="C152" i="3"/>
  <c r="C150" i="3"/>
  <c r="C148" i="3"/>
  <c r="C146" i="3"/>
  <c r="C142" i="3"/>
  <c r="C139" i="3"/>
  <c r="C124" i="3"/>
  <c r="C121" i="3"/>
  <c r="C118" i="3" s="1"/>
  <c r="C119" i="3"/>
  <c r="C115" i="3"/>
  <c r="C112" i="3" s="1"/>
  <c r="C113" i="3"/>
  <c r="C110" i="3"/>
  <c r="C108" i="3"/>
  <c r="C106" i="3"/>
  <c r="C104" i="3"/>
  <c r="C102" i="3"/>
  <c r="C100" i="3"/>
  <c r="C98" i="3"/>
  <c r="C95" i="3"/>
  <c r="C92" i="3"/>
  <c r="C90" i="3"/>
  <c r="C88" i="3"/>
  <c r="C81" i="3"/>
  <c r="C80" i="3" s="1"/>
  <c r="C76" i="3"/>
  <c r="C72" i="3"/>
  <c r="C70" i="3"/>
  <c r="C65" i="3"/>
  <c r="C62" i="3"/>
  <c r="C61" i="3" s="1"/>
  <c r="C59" i="3"/>
  <c r="C58" i="3" s="1"/>
  <c r="C56" i="3"/>
  <c r="C55" i="3" s="1"/>
  <c r="C51" i="3"/>
  <c r="C48" i="3"/>
  <c r="C44" i="3"/>
  <c r="C41" i="3" s="1"/>
  <c r="C42" i="3"/>
  <c r="C38" i="3"/>
  <c r="C35" i="3"/>
  <c r="C34" i="3" s="1"/>
  <c r="C30" i="3" s="1"/>
  <c r="C31" i="3"/>
  <c r="C28" i="3"/>
  <c r="C26" i="3"/>
  <c r="C23" i="3"/>
  <c r="C20" i="3"/>
  <c r="C18" i="3"/>
  <c r="C16" i="3"/>
  <c r="C14" i="3"/>
  <c r="C6" i="3"/>
  <c r="C5" i="3" s="1"/>
  <c r="C184" i="3" l="1"/>
  <c r="C166" i="3"/>
  <c r="C145" i="3"/>
  <c r="C137" i="3" s="1"/>
  <c r="C136" i="3" s="1"/>
  <c r="C138" i="3"/>
  <c r="C87" i="3"/>
  <c r="C86" i="3" s="1"/>
  <c r="C69" i="3"/>
  <c r="C68" i="3" s="1"/>
  <c r="C47" i="3"/>
  <c r="C46" i="3" s="1"/>
  <c r="C22" i="3"/>
  <c r="C13" i="3"/>
  <c r="C12" i="3" s="1"/>
  <c r="C4" i="3" l="1"/>
  <c r="C202" i="3" s="1"/>
  <c r="F188" i="3"/>
  <c r="E187" i="3"/>
  <c r="D187" i="3"/>
  <c r="D20" i="3"/>
  <c r="D18" i="3"/>
  <c r="D16" i="3"/>
  <c r="D14" i="3"/>
  <c r="F187" i="3" l="1"/>
  <c r="D115" i="3"/>
  <c r="E115" i="3"/>
  <c r="E112" i="3" s="1"/>
  <c r="D113" i="3"/>
  <c r="E113" i="3"/>
  <c r="D112" i="3" l="1"/>
  <c r="E102" i="3" l="1"/>
  <c r="E92" i="3"/>
  <c r="E77" i="3"/>
  <c r="E76" i="3" s="1"/>
  <c r="E16" i="3"/>
  <c r="D139" i="3" l="1"/>
  <c r="D167" i="3"/>
  <c r="F103" i="3"/>
  <c r="D102" i="3"/>
  <c r="F102" i="3" s="1"/>
  <c r="D95" i="3"/>
  <c r="E160" i="3" l="1"/>
  <c r="E158" i="3"/>
  <c r="G201" i="3"/>
  <c r="D199" i="3"/>
  <c r="D198" i="3" s="1"/>
  <c r="E199" i="3"/>
  <c r="E198" i="3" s="1"/>
  <c r="E189" i="3"/>
  <c r="G189" i="3" s="1"/>
  <c r="E167" i="3"/>
  <c r="E182" i="3"/>
  <c r="E180" i="3"/>
  <c r="E178" i="3"/>
  <c r="E174" i="3"/>
  <c r="E172" i="3"/>
  <c r="E170" i="3"/>
  <c r="E164" i="3"/>
  <c r="E156" i="3"/>
  <c r="G151" i="3"/>
  <c r="G155" i="3"/>
  <c r="F151" i="3"/>
  <c r="F153" i="3"/>
  <c r="F155" i="3"/>
  <c r="E154" i="3"/>
  <c r="G154" i="3" s="1"/>
  <c r="E152" i="3"/>
  <c r="E150" i="3"/>
  <c r="G150" i="3" s="1"/>
  <c r="E148" i="3"/>
  <c r="E139" i="3"/>
  <c r="E121" i="3"/>
  <c r="D121" i="3"/>
  <c r="D118" i="3" s="1"/>
  <c r="D70" i="3"/>
  <c r="E166" i="3" l="1"/>
  <c r="D189" i="3" l="1"/>
  <c r="F189" i="3" s="1"/>
  <c r="D182" i="3"/>
  <c r="D180" i="3"/>
  <c r="D178" i="3"/>
  <c r="D174" i="3"/>
  <c r="D172" i="3"/>
  <c r="D170" i="3"/>
  <c r="D164" i="3"/>
  <c r="D160" i="3"/>
  <c r="D154" i="3"/>
  <c r="F154" i="3" s="1"/>
  <c r="D152" i="3"/>
  <c r="F152" i="3" s="1"/>
  <c r="D150" i="3"/>
  <c r="F150" i="3" s="1"/>
  <c r="D156" i="3"/>
  <c r="D158" i="3"/>
  <c r="D148" i="3"/>
  <c r="D166" i="3" l="1"/>
  <c r="D145" i="3"/>
  <c r="F111" i="3"/>
  <c r="E110" i="3"/>
  <c r="D110" i="3"/>
  <c r="D108" i="3"/>
  <c r="E108" i="3"/>
  <c r="F97" i="3"/>
  <c r="E95" i="3"/>
  <c r="F109" i="3"/>
  <c r="E119" i="3"/>
  <c r="F119" i="3" s="1"/>
  <c r="E124" i="3"/>
  <c r="F120" i="3"/>
  <c r="F121" i="3"/>
  <c r="F122" i="3"/>
  <c r="E106" i="3"/>
  <c r="D106" i="3"/>
  <c r="F101" i="3"/>
  <c r="F105" i="3"/>
  <c r="E104" i="3"/>
  <c r="D104" i="3"/>
  <c r="E100" i="3"/>
  <c r="D100" i="3"/>
  <c r="E98" i="3"/>
  <c r="D98" i="3"/>
  <c r="D92" i="3"/>
  <c r="E90" i="3"/>
  <c r="D90" i="3"/>
  <c r="E88" i="3"/>
  <c r="D88" i="3"/>
  <c r="E70" i="3"/>
  <c r="E65" i="3"/>
  <c r="E28" i="3"/>
  <c r="D28" i="3"/>
  <c r="D6" i="3"/>
  <c r="D5" i="3" s="1"/>
  <c r="D13" i="3"/>
  <c r="D12" i="3" s="1"/>
  <c r="D23" i="3"/>
  <c r="D26" i="3"/>
  <c r="D31" i="3"/>
  <c r="D35" i="3"/>
  <c r="D38" i="3"/>
  <c r="D34" i="3" s="1"/>
  <c r="D30" i="3" s="1"/>
  <c r="D42" i="3"/>
  <c r="D44" i="3"/>
  <c r="D48" i="3"/>
  <c r="D51" i="3"/>
  <c r="D56" i="3"/>
  <c r="D55" i="3" s="1"/>
  <c r="D59" i="3"/>
  <c r="D58" i="3" s="1"/>
  <c r="D62" i="3"/>
  <c r="D61" i="3" s="1"/>
  <c r="D72" i="3"/>
  <c r="D69" i="3" s="1"/>
  <c r="D68" i="3" s="1"/>
  <c r="D81" i="3"/>
  <c r="D80" i="3" s="1"/>
  <c r="D75" i="3" s="1"/>
  <c r="F108" i="3" l="1"/>
  <c r="D87" i="3"/>
  <c r="D86" i="3" s="1"/>
  <c r="E87" i="3"/>
  <c r="F104" i="3"/>
  <c r="F110" i="3"/>
  <c r="E118" i="3"/>
  <c r="D41" i="3"/>
  <c r="F100" i="3"/>
  <c r="D47" i="3"/>
  <c r="D46" i="3" s="1"/>
  <c r="D22" i="3"/>
  <c r="E86" i="3" l="1"/>
  <c r="F118" i="3"/>
  <c r="G7" i="3"/>
  <c r="G8" i="3"/>
  <c r="G9" i="3"/>
  <c r="G10" i="3"/>
  <c r="G11" i="3"/>
  <c r="G15" i="3"/>
  <c r="G16" i="3"/>
  <c r="G17" i="3"/>
  <c r="G19" i="3"/>
  <c r="G21" i="3"/>
  <c r="G24" i="3"/>
  <c r="G25" i="3"/>
  <c r="G27" i="3"/>
  <c r="G28" i="3"/>
  <c r="G29" i="3"/>
  <c r="G32" i="3"/>
  <c r="G33" i="3"/>
  <c r="G36" i="3"/>
  <c r="G37" i="3"/>
  <c r="G39" i="3"/>
  <c r="G40" i="3"/>
  <c r="G43" i="3"/>
  <c r="G45" i="3"/>
  <c r="G49" i="3"/>
  <c r="G50" i="3"/>
  <c r="G52" i="3"/>
  <c r="G53" i="3"/>
  <c r="G54" i="3"/>
  <c r="G57" i="3"/>
  <c r="G60" i="3"/>
  <c r="G63" i="3"/>
  <c r="G65" i="3"/>
  <c r="G66" i="3"/>
  <c r="G67" i="3"/>
  <c r="G73" i="3"/>
  <c r="G74" i="3"/>
  <c r="G76" i="3"/>
  <c r="G77" i="3"/>
  <c r="G79" i="3"/>
  <c r="G82" i="3"/>
  <c r="G83" i="3"/>
  <c r="G127" i="3"/>
  <c r="G128" i="3"/>
  <c r="G129" i="3"/>
  <c r="G130" i="3"/>
  <c r="G131" i="3"/>
  <c r="G132" i="3"/>
  <c r="G133" i="3"/>
  <c r="G134" i="3"/>
  <c r="G135" i="3"/>
  <c r="G139" i="3"/>
  <c r="G140" i="3"/>
  <c r="G141" i="3"/>
  <c r="G143" i="3"/>
  <c r="G144" i="3"/>
  <c r="G162" i="3"/>
  <c r="G163" i="3"/>
  <c r="G168" i="3"/>
  <c r="G169" i="3"/>
  <c r="G170" i="3"/>
  <c r="G171" i="3"/>
  <c r="G174" i="3"/>
  <c r="G175" i="3"/>
  <c r="G176" i="3"/>
  <c r="G177" i="3"/>
  <c r="G186" i="3"/>
  <c r="G190" i="3"/>
  <c r="G192" i="3"/>
  <c r="G195" i="3"/>
  <c r="G197" i="3"/>
  <c r="F7" i="3"/>
  <c r="F8" i="3"/>
  <c r="F9" i="3"/>
  <c r="F10" i="3"/>
  <c r="F15" i="3"/>
  <c r="F16" i="3"/>
  <c r="F17" i="3"/>
  <c r="F19" i="3"/>
  <c r="F21" i="3"/>
  <c r="F24" i="3"/>
  <c r="F27" i="3"/>
  <c r="F28" i="3"/>
  <c r="F29" i="3"/>
  <c r="F32" i="3"/>
  <c r="F33" i="3"/>
  <c r="F36" i="3"/>
  <c r="F37" i="3"/>
  <c r="F39" i="3"/>
  <c r="F40" i="3"/>
  <c r="F43" i="3"/>
  <c r="F45" i="3"/>
  <c r="F49" i="3"/>
  <c r="F50" i="3"/>
  <c r="F52" i="3"/>
  <c r="F53" i="3"/>
  <c r="F54" i="3"/>
  <c r="F57" i="3"/>
  <c r="F60" i="3"/>
  <c r="F63" i="3"/>
  <c r="F64" i="3"/>
  <c r="F65" i="3"/>
  <c r="F66" i="3"/>
  <c r="F67" i="3"/>
  <c r="F70" i="3"/>
  <c r="F71" i="3"/>
  <c r="F74" i="3"/>
  <c r="F82" i="3"/>
  <c r="F83" i="3"/>
  <c r="F87" i="3"/>
  <c r="F88" i="3"/>
  <c r="F89" i="3"/>
  <c r="F90" i="3"/>
  <c r="F91" i="3"/>
  <c r="F92" i="3"/>
  <c r="F93" i="3"/>
  <c r="F95" i="3"/>
  <c r="F96" i="3"/>
  <c r="F98" i="3"/>
  <c r="F99" i="3"/>
  <c r="F106" i="3"/>
  <c r="F107" i="3"/>
  <c r="F127" i="3"/>
  <c r="F128" i="3"/>
  <c r="F129" i="3"/>
  <c r="F130" i="3"/>
  <c r="F131" i="3"/>
  <c r="F132" i="3"/>
  <c r="F133" i="3"/>
  <c r="F134" i="3"/>
  <c r="F135" i="3"/>
  <c r="F139" i="3"/>
  <c r="F140" i="3"/>
  <c r="F141" i="3"/>
  <c r="F143" i="3"/>
  <c r="F144" i="3"/>
  <c r="F147" i="3"/>
  <c r="F148" i="3"/>
  <c r="F149" i="3"/>
  <c r="F156" i="3"/>
  <c r="F157" i="3"/>
  <c r="F158" i="3"/>
  <c r="F159" i="3"/>
  <c r="F160" i="3"/>
  <c r="F161" i="3"/>
  <c r="F162" i="3"/>
  <c r="F163" i="3"/>
  <c r="F164" i="3"/>
  <c r="F165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6" i="3"/>
  <c r="F190" i="3"/>
  <c r="F192" i="3"/>
  <c r="F194" i="3"/>
  <c r="F195" i="3"/>
  <c r="F196" i="3"/>
  <c r="F197" i="3"/>
  <c r="E146" i="3" l="1"/>
  <c r="E145" i="3" s="1"/>
  <c r="F146" i="3" l="1"/>
  <c r="E6" i="3" l="1"/>
  <c r="E14" i="3"/>
  <c r="E18" i="3"/>
  <c r="E20" i="3"/>
  <c r="E23" i="3"/>
  <c r="E26" i="3"/>
  <c r="E31" i="3"/>
  <c r="E35" i="3"/>
  <c r="E38" i="3"/>
  <c r="E42" i="3"/>
  <c r="E44" i="3"/>
  <c r="E48" i="3"/>
  <c r="E51" i="3"/>
  <c r="E56" i="3"/>
  <c r="E59" i="3"/>
  <c r="E34" i="3" l="1"/>
  <c r="G38" i="3"/>
  <c r="F38" i="3"/>
  <c r="F35" i="3"/>
  <c r="G35" i="3"/>
  <c r="G44" i="3"/>
  <c r="F44" i="3"/>
  <c r="F31" i="3"/>
  <c r="G31" i="3"/>
  <c r="E55" i="3"/>
  <c r="G56" i="3"/>
  <c r="F56" i="3"/>
  <c r="E58" i="3"/>
  <c r="G59" i="3"/>
  <c r="F59" i="3"/>
  <c r="F51" i="3"/>
  <c r="G51" i="3"/>
  <c r="G48" i="3"/>
  <c r="F48" i="3"/>
  <c r="G42" i="3"/>
  <c r="F42" i="3"/>
  <c r="G26" i="3"/>
  <c r="F26" i="3"/>
  <c r="E22" i="3"/>
  <c r="G23" i="3"/>
  <c r="F23" i="3"/>
  <c r="G14" i="3"/>
  <c r="F14" i="3"/>
  <c r="G18" i="3"/>
  <c r="F18" i="3"/>
  <c r="G20" i="3"/>
  <c r="F20" i="3"/>
  <c r="E5" i="3"/>
  <c r="G6" i="3"/>
  <c r="F6" i="3"/>
  <c r="E47" i="3"/>
  <c r="E41" i="3"/>
  <c r="E13" i="3"/>
  <c r="D142" i="3"/>
  <c r="D138" i="3" s="1"/>
  <c r="E142" i="3"/>
  <c r="E138" i="3" s="1"/>
  <c r="G138" i="3" s="1"/>
  <c r="D185" i="3"/>
  <c r="E185" i="3"/>
  <c r="E184" i="3" s="1"/>
  <c r="D191" i="3"/>
  <c r="D184" i="3" s="1"/>
  <c r="E191" i="3"/>
  <c r="D193" i="3"/>
  <c r="F193" i="3" s="1"/>
  <c r="F138" i="3" l="1"/>
  <c r="G191" i="3"/>
  <c r="F191" i="3"/>
  <c r="F142" i="3"/>
  <c r="G142" i="3"/>
  <c r="E30" i="3"/>
  <c r="G34" i="3"/>
  <c r="F34" i="3"/>
  <c r="G185" i="3"/>
  <c r="F185" i="3"/>
  <c r="G55" i="3"/>
  <c r="F55" i="3"/>
  <c r="G58" i="3"/>
  <c r="F58" i="3"/>
  <c r="E46" i="3"/>
  <c r="G47" i="3"/>
  <c r="F47" i="3"/>
  <c r="G41" i="3"/>
  <c r="F41" i="3"/>
  <c r="G22" i="3"/>
  <c r="F22" i="3"/>
  <c r="E12" i="3"/>
  <c r="G13" i="3"/>
  <c r="F13" i="3"/>
  <c r="F5" i="3"/>
  <c r="G5" i="3"/>
  <c r="E137" i="3"/>
  <c r="F145" i="3"/>
  <c r="D4" i="3"/>
  <c r="E81" i="3"/>
  <c r="E72" i="3"/>
  <c r="E62" i="3"/>
  <c r="G30" i="3" l="1"/>
  <c r="F30" i="3"/>
  <c r="G167" i="3"/>
  <c r="F167" i="3"/>
  <c r="G184" i="3"/>
  <c r="F184" i="3"/>
  <c r="G72" i="3"/>
  <c r="E69" i="3"/>
  <c r="E68" i="3" s="1"/>
  <c r="G81" i="3"/>
  <c r="F81" i="3"/>
  <c r="F46" i="3"/>
  <c r="G46" i="3"/>
  <c r="G12" i="3"/>
  <c r="F12" i="3"/>
  <c r="E61" i="3"/>
  <c r="F62" i="3"/>
  <c r="G62" i="3"/>
  <c r="E80" i="3"/>
  <c r="E75" i="3" s="1"/>
  <c r="D137" i="3"/>
  <c r="D136" i="3" s="1"/>
  <c r="G69" i="3" l="1"/>
  <c r="F69" i="3"/>
  <c r="G166" i="3"/>
  <c r="F166" i="3"/>
  <c r="F86" i="3"/>
  <c r="G86" i="3"/>
  <c r="E136" i="3"/>
  <c r="E4" i="3"/>
  <c r="F80" i="3"/>
  <c r="G80" i="3"/>
  <c r="F68" i="3"/>
  <c r="G68" i="3"/>
  <c r="G61" i="3"/>
  <c r="F61" i="3"/>
  <c r="D202" i="3"/>
  <c r="G137" i="3" l="1"/>
  <c r="F137" i="3"/>
  <c r="F75" i="3"/>
  <c r="G75" i="3"/>
  <c r="G136" i="3"/>
  <c r="F136" i="3"/>
  <c r="G4" i="3"/>
  <c r="F4" i="3"/>
  <c r="E202" i="3"/>
  <c r="F202" i="3" l="1"/>
  <c r="G202" i="3"/>
</calcChain>
</file>

<file path=xl/sharedStrings.xml><?xml version="1.0" encoding="utf-8"?>
<sst xmlns="http://schemas.openxmlformats.org/spreadsheetml/2006/main" count="400" uniqueCount="389">
  <si>
    <t>КБК</t>
  </si>
  <si>
    <t>Наименование доходов</t>
  </si>
  <si>
    <t>Процент исполнения к прогнозным показателям</t>
  </si>
  <si>
    <t>Всего доходов</t>
  </si>
  <si>
    <t>Заместитель главы администрации района, начальник финансового управления</t>
  </si>
  <si>
    <t>В.Н.Кортелева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</si>
  <si>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</si>
  <si>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участков муниципальных бюджетных и автономных учреждений)</t>
  </si>
  <si>
    <t>(в рублях)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</si>
  <si>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</si>
  <si>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</si>
  <si>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</si>
  <si>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</si>
  <si>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</si>
  <si>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</si>
  <si>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</si>
  <si>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</si>
  <si>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</si>
  <si>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</si>
  <si>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</si>
  <si>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</si>
  <si>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</si>
  <si>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</si>
  <si>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</si>
  <si>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</si>
  <si>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</si>
  <si>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</si>
  <si>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</si>
  <si>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</si>
  <si>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</si>
  <si>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</si>
  <si>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</si>
  <si>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</si>
  <si>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</si>
  <si>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</si>
  <si>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</si>
  <si>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</si>
  <si>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</si>
  <si>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</si>
  <si>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</si>
  <si>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</si>
  <si>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</si>
  <si>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</si>
  <si>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</si>
  <si>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</si>
  <si>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</si>
  <si>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</si>
  <si>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</si>
  <si>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</si>
  <si>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</si>
  <si>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</si>
  <si>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</si>
  <si>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</si>
  <si>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</si>
  <si>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</si>
  <si>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</si>
  <si>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</si>
  <si>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</si>
  <si>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</si>
  <si>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</si>
  <si>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</si>
  <si>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</si>
  <si>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</si>
  <si>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</si>
  <si>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</si>
  <si>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</si>
  <si>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</si>
  <si>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</si>
  <si>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</si>
  <si>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</si>
  <si>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</si>
  <si>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</si>
  <si>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</si>
  <si>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</si>
  <si>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</si>
  <si>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</si>
  <si>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</si>
  <si>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</si>
  <si>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</si>
  <si>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</si>
  <si>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</si>
  <si>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</si>
  <si>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</si>
  <si>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</si>
  <si>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</si>
  <si>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</si>
  <si>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</si>
  <si>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</si>
  <si>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</si>
  <si>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</si>
  <si>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</si>
  <si>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</si>
  <si>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</si>
  <si>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</si>
  <si>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</si>
  <si>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</si>
  <si>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</si>
  <si>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</si>
  <si>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</si>
  <si>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</si>
  <si>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</si>
  <si>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</si>
  <si>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</si>
  <si>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</si>
  <si>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</si>
  <si>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</si>
  <si>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</si>
  <si>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</si>
  <si>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</si>
  <si>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</si>
  <si>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</si>
  <si>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</si>
  <si>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</si>
  <si>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</si>
  <si>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</si>
  <si>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</si>
  <si>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</si>
  <si>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</si>
  <si>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</si>
  <si>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</si>
  <si>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</si>
  <si>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</si>
  <si>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</si>
  <si>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</si>
  <si>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</si>
  <si>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</si>
  <si>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</si>
  <si>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</si>
  <si>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</si>
  <si>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</si>
  <si>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</si>
  <si>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</si>
  <si>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</si>
  <si>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</si>
  <si>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</si>
  <si>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</si>
  <si>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</si>
  <si>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</si>
  <si>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</si>
  <si>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</si>
  <si>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</si>
  <si>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</si>
  <si>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</si>
  <si>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</si>
  <si>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</si>
  <si>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</si>
  <si>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</si>
  <si>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</si>
  <si>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</si>
  <si>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</si>
  <si>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</si>
  <si>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</si>
  <si>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</si>
  <si>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</si>
  <si>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</si>
  <si>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</si>
  <si>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</si>
  <si>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</si>
  <si>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</si>
  <si>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>000 1 14 06020 00 0000 430</t>
  </si>
  <si>
    <t>000 1 14 06025 05 0000 430</t>
  </si>
  <si>
    <t xml:space="preserve">  ШТРАФЫ, САНКЦИИ, ВОЗМЕЩЕНИЕ УЩЕРБА</t>
  </si>
  <si>
    <t xml:space="preserve"> 000 1160000000 0000 000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</si>
  <si>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</si>
  <si>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</si>
  <si>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</si>
  <si>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</si>
  <si>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</si>
  <si>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</si>
  <si>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</si>
  <si>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</si>
  <si>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</si>
  <si>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</si>
  <si>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</si>
  <si>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</si>
  <si>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>-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</si>
  <si>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</si>
  <si>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</si>
  <si>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</si>
  <si>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</si>
  <si>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</si>
  <si>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</si>
  <si>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</si>
  <si>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</si>
  <si>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</si>
  <si>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</si>
  <si>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</si>
  <si>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</si>
  <si>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</si>
  <si>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</si>
  <si>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</si>
  <si>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</si>
  <si>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</si>
  <si>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</si>
  <si>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</si>
  <si>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</si>
  <si>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</si>
  <si>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</si>
  <si>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</si>
  <si>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</si>
  <si>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</si>
  <si>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</si>
  <si>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</si>
  <si>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</si>
  <si>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</si>
  <si>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</si>
  <si>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</si>
  <si>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</si>
  <si>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</si>
  <si>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</si>
  <si>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</si>
  <si>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</si>
  <si>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</si>
  <si>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</si>
  <si>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</si>
  <si>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</si>
  <si>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</si>
  <si>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</si>
  <si>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</si>
  <si>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</si>
  <si>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</si>
  <si>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</si>
  <si>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</si>
  <si>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</si>
  <si>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</si>
  <si>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</si>
  <si>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</si>
  <si>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</si>
  <si>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</si>
  <si>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</si>
  <si>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</si>
  <si>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</si>
  <si>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</si>
  <si>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</si>
  <si>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</si>
  <si>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</si>
  <si>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</si>
  <si>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</si>
  <si>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</si>
  <si>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</si>
  <si>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</si>
  <si>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</si>
  <si>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</si>
  <si>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</si>
  <si>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</si>
  <si>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</si>
  <si>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</si>
  <si>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</si>
  <si>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</si>
  <si>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</si>
  <si>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</si>
  <si>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</si>
  <si>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</si>
  <si>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</si>
  <si>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000 2070503005 0000 150</t>
  </si>
  <si>
    <t xml:space="preserve"> 000 2070503010 0000 150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</si>
  <si>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</si>
  <si>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</si>
  <si>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</si>
  <si>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</si>
  <si>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</si>
  <si>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</si>
  <si>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Исп.И.В.Курашина</t>
  </si>
  <si>
    <t>тел.9 18 31</t>
  </si>
  <si>
    <t xml:space="preserve">  Доходы, поступающие в порядке возмещения расходов, понесенных в связи с эксплуатацией имущества</t>
  </si>
  <si>
    <t>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</si>
  <si>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</si>
  <si>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>000 1130206505 0000 130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</si>
  <si>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</si>
  <si>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</si>
  <si>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</si>
  <si>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</si>
  <si>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</si>
  <si>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</si>
  <si>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</si>
  <si>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</si>
  <si>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</si>
  <si>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</si>
  <si>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</si>
  <si>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</si>
  <si>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</si>
  <si>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</si>
  <si>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</si>
  <si>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</si>
  <si>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</si>
  <si>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</si>
  <si>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</si>
  <si>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</si>
  <si>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</si>
  <si>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</si>
  <si>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</si>
  <si>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</si>
  <si>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</si>
  <si>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</si>
  <si>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</si>
  <si>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</si>
  <si>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</si>
  <si>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000 1161003005 0000 140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</si>
  <si>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</si>
  <si>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 xml:space="preserve"> 000 1161003105 0000 140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</si>
  <si>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</si>
  <si>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</si>
  <si>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</si>
  <si>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</si>
  <si>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</si>
  <si>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</si>
  <si>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</si>
  <si>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</si>
  <si>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</si>
  <si>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</si>
  <si>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</si>
  <si>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</si>
  <si>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</si>
  <si>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</si>
  <si>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</si>
  <si>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</si>
  <si>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</si>
  <si>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</si>
  <si>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</si>
  <si>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</si>
  <si>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</si>
  <si>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</si>
  <si>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000 1160115001 0000 140</t>
  </si>
  <si>
    <t xml:space="preserve"> 000 1160115301 0000 140</t>
  </si>
  <si>
    <t xml:space="preserve"> 000 1160119001 0000 140</t>
  </si>
  <si>
    <t xml:space="preserve"> 000 1160119301 0000 140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</si>
  <si>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</si>
  <si>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
 000 1160133301 0000 140
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</si>
  <si>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</si>
  <si>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000 1160108401 0000 140</t>
  </si>
  <si>
    <t xml:space="preserve">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</si>
  <si>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</si>
  <si>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</si>
  <si>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</si>
  <si>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</si>
  <si>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 000 1160133000 0000 140</t>
  </si>
  <si>
    <t xml:space="preserve"> 000 1160200002 0000 140</t>
  </si>
  <si>
    <t xml:space="preserve"> 000 1160201002 0000 140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</si>
  <si>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</si>
  <si>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</si>
  <si>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 xml:space="preserve"> 000 2022524300 0000 150</t>
  </si>
  <si>
    <t xml:space="preserve"> 000 2022524305 0000 150</t>
  </si>
  <si>
    <t xml:space="preserve"> 000 2022529900 0000 150</t>
  </si>
  <si>
    <t xml:space="preserve"> 000 2022529905 0000 150</t>
  </si>
  <si>
    <t xml:space="preserve"> 000 2022530400 0000 150</t>
  </si>
  <si>
    <t xml:space="preserve"> 000 2022530405 0000 150</t>
  </si>
  <si>
    <t xml:space="preserve"> Субсидии бюджетам на строительство и реконструкцию (модернизацию) объектов питьевого водоснабжения
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</si>
  <si>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</si>
  <si>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</si>
  <si>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</si>
  <si>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</si>
  <si>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</si>
  <si>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000 2024530300 0000 150</t>
  </si>
  <si>
    <t xml:space="preserve"> 000 2024530305 0000 150</t>
  </si>
  <si>
    <t xml:space="preserve">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
</t>
  </si>
  <si>
    <t xml:space="preserve"> 000 2194530305 0000 150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</si>
  <si>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</si>
  <si>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</si>
  <si>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1 1120104201 0000 120</t>
  </si>
  <si>
    <t xml:space="preserve"> 1 1160107401 0000 140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</si>
  <si>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</si>
  <si>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</si>
  <si>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</si>
  <si>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000 1160117301 0000 140</t>
  </si>
  <si>
    <t>000 1160117001 0000 140</t>
  </si>
  <si>
    <t>000 1160700000 0000 140</t>
  </si>
  <si>
    <t>000 1160701000 0000 140</t>
  </si>
  <si>
    <t>000 1160701005 0000 140</t>
  </si>
  <si>
    <t>000 1160709000 0000 140</t>
  </si>
  <si>
    <t>000 1160709005 0000 140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</si>
  <si>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</si>
  <si>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</si>
  <si>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</si>
  <si>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</si>
  <si>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</si>
  <si>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Субсидии бюджетам на софинансирование капитальных вложений в объекты муниципальной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</si>
  <si>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</si>
  <si>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  Плата за размещение твердых коммунальных отходов </t>
  </si>
  <si>
    <t xml:space="preserve"> Прогноз доходов на 2023 год</t>
  </si>
  <si>
    <t>Темп роста к соответствующему периоду прошлого  2022 года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</si>
  <si>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</si>
  <si>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</si>
  <si>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000 2024517905 0000 150</t>
  </si>
  <si>
    <t>000 2024517900 0000 150</t>
  </si>
  <si>
    <t>Сведения об исполнении бюджета муниципального образования Клетнянский муниципальный район Брянской области по доходам за 1 полугодие 2023 года в разрезе видов доходов в сравнении с соответствующим периодом прошлого года</t>
  </si>
  <si>
    <t>Кассовое исполнение за 1  полугодие 2022 года</t>
  </si>
  <si>
    <t>Кассовое исполнение за 1  полугодие 2023 года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</si>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</sst>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2">
    <xf numFmtId="0" fontId="0" fillId="0" borderId="0"/>
    <xf numFmtId="0" fontId="1" fillId="0" borderId="2">
      <alignment horizontal="left" wrapText="1" indent="2"/>
    </xf>
    <xf numFmtId="0" fontId="3" fillId="0" borderId="0">
      <alignment horizontal="left"/>
    </xf>
    <xf numFmtId="0" fontId="4" fillId="0" borderId="0"/>
    <xf numFmtId="49" fontId="3" fillId="0" borderId="0"/>
    <xf numFmtId="0" fontId="3" fillId="0" borderId="3">
      <alignment horizontal="left" wrapText="1" indent="2"/>
    </xf>
    <xf numFmtId="49" fontId="3" fillId="0" borderId="4">
      <alignment horizontal="center"/>
    </xf>
    <xf numFmtId="4" fontId="3" fillId="0" borderId="4">
      <alignment horizontal="right"/>
    </xf>
    <xf numFmtId="0" fontId="3" fillId="0" borderId="0"/>
    <xf numFmtId="0" fontId="3" fillId="2" borderId="0"/>
    <xf numFmtId="49" fontId="3" fillId="0" borderId="5">
      <alignment horizontal="center"/>
    </xf>
    <xf numFmtId="49" fontId="3" fillId="0" borderId="6">
      <alignment horizontal="center" vertical="center" wrapText="1"/>
    </xf>
  </cellStyleXfs>
  <cellXfs count="47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5" fillId="0" borderId="0" xfId="2" applyNumberFormat="1" applyFont="1" applyAlignment="1" applyProtection="1">
      <alignment horizontal="center" vertical="top" wrapText="1"/>
    </xf>
    <xf numFmtId="0" fontId="6" fillId="0" borderId="0" xfId="0" applyFont="1" applyAlignment="1" applyProtection="1">
      <alignment vertical="top"/>
      <protection locked="0"/>
    </xf>
    <xf numFmtId="0" fontId="7" fillId="0" borderId="0" xfId="3" applyNumberFormat="1" applyFont="1" applyAlignment="1" applyProtection="1">
      <alignment vertical="top"/>
    </xf>
    <xf numFmtId="0" fontId="7" fillId="0" borderId="0" xfId="2" applyNumberFormat="1" applyFont="1" applyAlignment="1" applyProtection="1">
      <alignment horizontal="left" vertical="top"/>
    </xf>
    <xf numFmtId="4" fontId="7" fillId="0" borderId="0" xfId="4" applyNumberFormat="1" applyFont="1" applyFill="1" applyAlignment="1" applyProtection="1">
      <alignment vertical="top"/>
    </xf>
    <xf numFmtId="4" fontId="7" fillId="0" borderId="0" xfId="4" applyNumberFormat="1" applyFont="1" applyAlignment="1" applyProtection="1">
      <alignment vertical="top"/>
    </xf>
    <xf numFmtId="0" fontId="8" fillId="0" borderId="0" xfId="0" applyFont="1" applyAlignment="1" applyProtection="1">
      <alignment vertical="top"/>
      <protection locked="0"/>
    </xf>
    <xf numFmtId="0" fontId="9" fillId="0" borderId="1" xfId="5" applyNumberFormat="1" applyFont="1" applyBorder="1" applyAlignment="1" applyProtection="1">
      <alignment horizontal="left" vertical="top" wrapText="1"/>
    </xf>
    <xf numFmtId="49" fontId="9" fillId="0" borderId="1" xfId="6" applyFont="1" applyBorder="1" applyAlignment="1" applyProtection="1">
      <alignment horizontal="center" vertical="top"/>
    </xf>
    <xf numFmtId="4" fontId="9" fillId="0" borderId="1" xfId="6" applyNumberFormat="1" applyFont="1" applyFill="1" applyBorder="1" applyAlignment="1" applyProtection="1">
      <alignment horizontal="center" vertical="top"/>
    </xf>
    <xf numFmtId="4" fontId="9" fillId="0" borderId="1" xfId="6" applyNumberFormat="1" applyFont="1" applyBorder="1" applyAlignment="1" applyProtection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4" fontId="8" fillId="0" borderId="0" xfId="0" applyNumberFormat="1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4" fontId="9" fillId="0" borderId="1" xfId="7" applyNumberFormat="1" applyFont="1" applyFill="1" applyBorder="1" applyAlignment="1" applyProtection="1">
      <alignment horizontal="center" vertical="top"/>
    </xf>
    <xf numFmtId="4" fontId="9" fillId="0" borderId="1" xfId="7" applyNumberFormat="1" applyFont="1" applyBorder="1" applyAlignment="1" applyProtection="1">
      <alignment horizontal="center" vertical="top"/>
    </xf>
    <xf numFmtId="4" fontId="2" fillId="0" borderId="0" xfId="0" applyNumberFormat="1" applyFont="1" applyAlignment="1" applyProtection="1">
      <alignment vertical="top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 applyProtection="1">
      <alignment vertical="top"/>
      <protection locked="0"/>
    </xf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7" fillId="0" borderId="0" xfId="9" applyNumberFormat="1" applyFont="1" applyFill="1" applyAlignment="1" applyProtection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7" fillId="0" borderId="0" xfId="8" applyNumberFormat="1" applyFont="1" applyAlignment="1" applyProtection="1">
      <alignment vertical="top"/>
    </xf>
    <xf numFmtId="0" fontId="8" fillId="0" borderId="0" xfId="0" applyFont="1" applyFill="1" applyAlignment="1" applyProtection="1">
      <alignment vertical="top"/>
      <protection locked="0"/>
    </xf>
    <xf numFmtId="0" fontId="7" fillId="2" borderId="0" xfId="9" applyNumberFormat="1" applyFont="1" applyAlignment="1" applyProtection="1">
      <alignment vertical="top"/>
    </xf>
    <xf numFmtId="0" fontId="6" fillId="0" borderId="0" xfId="0" applyFont="1" applyFill="1" applyAlignment="1" applyProtection="1">
      <alignment vertical="top"/>
      <protection locked="0"/>
    </xf>
    <xf numFmtId="0" fontId="12" fillId="0" borderId="1" xfId="0" applyFont="1" applyFill="1" applyBorder="1" applyAlignment="1">
      <alignment horizontal="center" vertical="top" wrapText="1"/>
    </xf>
    <xf numFmtId="49" fontId="9" fillId="0" borderId="1" xfId="10" applyNumberFormat="1" applyFont="1" applyBorder="1" applyAlignment="1" applyProtection="1">
      <alignment horizontal="left" vertical="top"/>
    </xf>
    <xf numFmtId="4" fontId="9" fillId="0" borderId="1" xfId="11" applyNumberFormat="1" applyFont="1" applyBorder="1" applyAlignment="1" applyProtection="1">
      <alignment horizontal="center" vertical="top" shrinkToFit="1"/>
    </xf>
    <xf numFmtId="4" fontId="9" fillId="0" borderId="1" xfId="11" applyNumberFormat="1" applyFont="1" applyFill="1" applyBorder="1" applyAlignment="1" applyProtection="1">
      <alignment horizontal="center" vertical="top" shrinkToFit="1"/>
    </xf>
    <xf numFmtId="49" fontId="2" fillId="0" borderId="1" xfId="0" applyNumberFormat="1" applyFont="1" applyBorder="1" applyAlignment="1">
      <alignment horizontal="left" vertical="top" wrapText="1"/>
    </xf>
    <xf numFmtId="49" fontId="9" fillId="0" borderId="1" xfId="10" applyNumberFormat="1" applyFont="1" applyBorder="1" applyAlignment="1" applyProtection="1">
      <alignment horizontal="center" vertical="top"/>
    </xf>
    <xf numFmtId="0" fontId="9" fillId="0" borderId="1" xfId="5" applyNumberFormat="1" applyFont="1" applyBorder="1" applyAlignment="1" applyProtection="1">
      <alignment vertical="top" wrapText="1"/>
    </xf>
    <xf numFmtId="49" fontId="9" fillId="0" borderId="1" xfId="10" applyNumberFormat="1" applyFont="1" applyBorder="1" applyProtection="1">
      <alignment horizontal="center"/>
    </xf>
    <xf numFmtId="49" fontId="9" fillId="0" borderId="1" xfId="10" applyNumberFormat="1" applyFont="1" applyFill="1" applyBorder="1" applyAlignment="1" applyProtection="1">
      <alignment horizontal="left" vertical="top"/>
    </xf>
    <xf numFmtId="0" fontId="7" fillId="0" borderId="1" xfId="9" applyNumberFormat="1" applyFont="1" applyFill="1" applyBorder="1" applyAlignment="1" applyProtection="1">
      <alignment vertical="top"/>
    </xf>
  </cellXfs>
  <cellStyles count="12">
    <cellStyle name="xl22" xfId="3"/>
    <cellStyle name="xl24" xfId="2"/>
    <cellStyle name="xl25" xfId="8"/>
    <cellStyle name="xl31" xfId="5"/>
    <cellStyle name="xl34" xfId="1"/>
    <cellStyle name="xl41" xfId="4"/>
    <cellStyle name="xl43" xfId="10"/>
    <cellStyle name="xl44" xfId="6"/>
    <cellStyle name="xl45" xfId="11"/>
    <cellStyle name="xl46" xfId="7"/>
    <cellStyle name="xl48" xfId="9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tabSelected="1" workbookViewId="0">
      <selection activeCell="A4" sqref="A4"/>
    </sheetView>
  </sheetViews>
  <sheetFormatPr defaultRowHeight="12.75" x14ac:dyDescent="0.25"/>
  <cols>
    <col min="1" max="1" width="79" style="3" customWidth="1"/>
    <col min="2" max="2" width="19.5703125" style="3" customWidth="1"/>
    <col min="3" max="3" width="12.5703125" style="36" customWidth="1"/>
    <col min="4" max="4" width="12.5703125" style="3" customWidth="1"/>
    <col min="5" max="5" width="12.5703125" style="36" customWidth="1"/>
    <col min="6" max="6" width="9.5703125" style="3" customWidth="1"/>
    <col min="7" max="7" width="12" style="3" customWidth="1"/>
    <col min="8" max="16384" width="9.140625" style="3"/>
  </cols>
  <sheetData>
    <row r="1" spans="1:8" ht="38.25" customHeight="1" x14ac:dyDescent="0.25">
      <c r="A1" s="2" t="s">
        <v>384</v>
      </c>
      <c r="B1" s="2"/>
      <c r="C1" s="2"/>
      <c r="D1" s="2"/>
      <c r="E1" s="2"/>
      <c r="F1" s="2"/>
      <c r="G1" s="2"/>
    </row>
    <row r="2" spans="1:8" ht="14.25" customHeight="1" x14ac:dyDescent="0.25">
      <c r="A2" s="4"/>
      <c r="B2" s="5"/>
      <c r="C2" s="6"/>
      <c r="D2" s="7"/>
      <c r="E2" s="6"/>
      <c r="G2" s="8" t="s">
        <v>8</v>
      </c>
    </row>
    <row r="3" spans="1:8" ht="58.5" customHeight="1" x14ac:dyDescent="0.25">
      <c r="A3" s="37" t="s">
        <v>1</v>
      </c>
      <c r="B3" s="37" t="s">
        <v>0</v>
      </c>
      <c r="C3" s="37" t="s">
        <v>385</v>
      </c>
      <c r="D3" s="37" t="s">
        <v>378</v>
      </c>
      <c r="E3" s="37" t="s">
        <v>386</v>
      </c>
      <c r="F3" s="37" t="s">
        <v>2</v>
      </c>
      <c r="G3" s="37" t="s">
        <v>379</v>
      </c>
      <c r="H3" s="8"/>
    </row>
    <row r="4" spans="1:8" s="15" customFormat="1" ht="13.5" customHeight="1" x14ac:dyDescent="0.25">
      <c r="A4" s="9" t="s">
        <v>9</v>
      </c>
      <c r="B4" s="10" t="s">
        <v>10</v>
      </c>
      <c r="C4" s="11">
        <f>C5+C12+C22+C30+C41+C46+C61+C68+C75+C86</f>
        <v>35247591.549999997</v>
      </c>
      <c r="D4" s="12">
        <f>D5+D12+D22+D30+D41+D46+D61+D68+D75+D86</f>
        <v>82096300</v>
      </c>
      <c r="E4" s="11">
        <f>E5+E12+E22+E30+E41+E46+E61+E68+E75+E86</f>
        <v>39975861.43</v>
      </c>
      <c r="F4" s="13">
        <f t="shared" ref="F4:F67" si="0">E4/D4*100</f>
        <v>48.693864924485027</v>
      </c>
      <c r="G4" s="13">
        <f t="shared" ref="G4:G67" si="1">E4/C4*100</f>
        <v>113.41444811425706</v>
      </c>
      <c r="H4" s="14"/>
    </row>
    <row r="5" spans="1:8" s="16" customFormat="1" ht="13.5" customHeight="1" x14ac:dyDescent="0.25">
      <c r="A5" s="9" t="s">
        <v>11</v>
      </c>
      <c r="B5" s="10" t="s">
        <v>12</v>
      </c>
      <c r="C5" s="11">
        <f t="shared" ref="C5" si="2">C6</f>
        <v>26649847.619999997</v>
      </c>
      <c r="D5" s="12">
        <f t="shared" ref="D5:E5" si="3">D6</f>
        <v>67583000</v>
      </c>
      <c r="E5" s="11">
        <f t="shared" si="3"/>
        <v>32342931.559999999</v>
      </c>
      <c r="F5" s="13">
        <f t="shared" si="0"/>
        <v>47.856608259473532</v>
      </c>
      <c r="G5" s="13">
        <f t="shared" si="1"/>
        <v>121.3625384324055</v>
      </c>
      <c r="H5" s="14"/>
    </row>
    <row r="6" spans="1:8" ht="13.5" customHeight="1" x14ac:dyDescent="0.25">
      <c r="A6" s="9" t="s">
        <v>13</v>
      </c>
      <c r="B6" s="10" t="s">
        <v>14</v>
      </c>
      <c r="C6" s="11">
        <f t="shared" ref="C6" si="4">C7+C8+C9+C10+C11</f>
        <v>26649847.619999997</v>
      </c>
      <c r="D6" s="12">
        <f t="shared" ref="D6:E6" si="5">D7+D8+D9+D10+D11</f>
        <v>67583000</v>
      </c>
      <c r="E6" s="11">
        <f t="shared" si="5"/>
        <v>32342931.559999999</v>
      </c>
      <c r="F6" s="13">
        <f t="shared" si="0"/>
        <v>47.856608259473532</v>
      </c>
      <c r="G6" s="13">
        <f t="shared" si="1"/>
        <v>121.3625384324055</v>
      </c>
      <c r="H6" s="14"/>
    </row>
    <row r="7" spans="1:8" ht="41.25" customHeight="1" x14ac:dyDescent="0.25">
      <c r="A7" s="9" t="s">
        <v>15</v>
      </c>
      <c r="B7" s="10" t="s">
        <v>16</v>
      </c>
      <c r="C7" s="17">
        <v>26112980.489999998</v>
      </c>
      <c r="D7" s="18">
        <v>66966000</v>
      </c>
      <c r="E7" s="17">
        <v>32303780.559999999</v>
      </c>
      <c r="F7" s="13">
        <f t="shared" si="0"/>
        <v>48.239077382552338</v>
      </c>
      <c r="G7" s="13">
        <f t="shared" si="1"/>
        <v>123.7077497621184</v>
      </c>
      <c r="H7" s="14"/>
    </row>
    <row r="8" spans="1:8" ht="65.25" customHeight="1" x14ac:dyDescent="0.25">
      <c r="A8" s="9" t="s">
        <v>17</v>
      </c>
      <c r="B8" s="10" t="s">
        <v>18</v>
      </c>
      <c r="C8" s="17">
        <v>96635.29</v>
      </c>
      <c r="D8" s="18">
        <v>200000</v>
      </c>
      <c r="E8" s="17">
        <v>58168.6</v>
      </c>
      <c r="F8" s="13">
        <f t="shared" si="0"/>
        <v>29.084300000000002</v>
      </c>
      <c r="G8" s="13">
        <f t="shared" si="1"/>
        <v>60.193951919635161</v>
      </c>
      <c r="H8" s="14"/>
    </row>
    <row r="9" spans="1:8" ht="27.75" customHeight="1" x14ac:dyDescent="0.25">
      <c r="A9" s="9" t="s">
        <v>19</v>
      </c>
      <c r="B9" s="10" t="s">
        <v>20</v>
      </c>
      <c r="C9" s="17">
        <v>432202.49</v>
      </c>
      <c r="D9" s="18">
        <v>400000</v>
      </c>
      <c r="E9" s="17">
        <v>-25000.5</v>
      </c>
      <c r="F9" s="13">
        <f t="shared" si="0"/>
        <v>-6.2501249999999997</v>
      </c>
      <c r="G9" s="13">
        <f t="shared" si="1"/>
        <v>-5.7844414547449743</v>
      </c>
      <c r="H9" s="14"/>
    </row>
    <row r="10" spans="1:8" ht="54" customHeight="1" x14ac:dyDescent="0.25">
      <c r="A10" s="9" t="s">
        <v>21</v>
      </c>
      <c r="B10" s="10" t="s">
        <v>22</v>
      </c>
      <c r="C10" s="17">
        <v>8029.35</v>
      </c>
      <c r="D10" s="18">
        <v>17000</v>
      </c>
      <c r="E10" s="17">
        <v>5982.9</v>
      </c>
      <c r="F10" s="13">
        <f t="shared" si="0"/>
        <v>35.1935294117647</v>
      </c>
      <c r="G10" s="13">
        <f t="shared" si="1"/>
        <v>74.512880868314369</v>
      </c>
      <c r="H10" s="14"/>
    </row>
    <row r="11" spans="1:8" ht="52.5" hidden="1" customHeight="1" x14ac:dyDescent="0.25">
      <c r="A11" s="9" t="s">
        <v>23</v>
      </c>
      <c r="B11" s="10" t="s">
        <v>24</v>
      </c>
      <c r="C11" s="17">
        <v>0</v>
      </c>
      <c r="D11" s="18"/>
      <c r="E11" s="17">
        <v>0</v>
      </c>
      <c r="F11" s="13">
        <v>0</v>
      </c>
      <c r="G11" s="13" t="e">
        <f t="shared" si="1"/>
        <v>#DIV/0!</v>
      </c>
      <c r="H11" s="14"/>
    </row>
    <row r="12" spans="1:8" s="16" customFormat="1" ht="27" customHeight="1" x14ac:dyDescent="0.25">
      <c r="A12" s="9" t="s">
        <v>25</v>
      </c>
      <c r="B12" s="10" t="s">
        <v>26</v>
      </c>
      <c r="C12" s="11">
        <f t="shared" ref="C12" si="6">C13</f>
        <v>4215324.3099999996</v>
      </c>
      <c r="D12" s="12">
        <f>D13</f>
        <v>7832000</v>
      </c>
      <c r="E12" s="11">
        <f t="shared" ref="E12" si="7">E13</f>
        <v>4268837.2699999996</v>
      </c>
      <c r="F12" s="13">
        <f t="shared" si="0"/>
        <v>54.505072395301326</v>
      </c>
      <c r="G12" s="13">
        <f t="shared" si="1"/>
        <v>101.26948619049432</v>
      </c>
      <c r="H12" s="14"/>
    </row>
    <row r="13" spans="1:8" ht="27" customHeight="1" x14ac:dyDescent="0.25">
      <c r="A13" s="9" t="s">
        <v>27</v>
      </c>
      <c r="B13" s="10" t="s">
        <v>28</v>
      </c>
      <c r="C13" s="11">
        <f t="shared" ref="C13" si="8">C14+C16+C18+C20</f>
        <v>4215324.3099999996</v>
      </c>
      <c r="D13" s="12">
        <f t="shared" ref="D13:E13" si="9">D14+D16+D18+D20</f>
        <v>7832000</v>
      </c>
      <c r="E13" s="11">
        <f t="shared" si="9"/>
        <v>4268837.2699999996</v>
      </c>
      <c r="F13" s="13">
        <f t="shared" si="0"/>
        <v>54.505072395301326</v>
      </c>
      <c r="G13" s="13">
        <f t="shared" si="1"/>
        <v>101.26948619049432</v>
      </c>
      <c r="H13" s="14"/>
    </row>
    <row r="14" spans="1:8" ht="39" customHeight="1" x14ac:dyDescent="0.25">
      <c r="A14" s="9" t="s">
        <v>29</v>
      </c>
      <c r="B14" s="10" t="s">
        <v>30</v>
      </c>
      <c r="C14" s="11">
        <f t="shared" ref="C14" si="10">C15</f>
        <v>2074873.88</v>
      </c>
      <c r="D14" s="12">
        <f>D15</f>
        <v>3710400</v>
      </c>
      <c r="E14" s="11">
        <f t="shared" ref="E14" si="11">E15</f>
        <v>2200607.13</v>
      </c>
      <c r="F14" s="13">
        <f t="shared" si="0"/>
        <v>59.309161545924958</v>
      </c>
      <c r="G14" s="13">
        <f t="shared" si="1"/>
        <v>106.05980205408918</v>
      </c>
      <c r="H14" s="14"/>
    </row>
    <row r="15" spans="1:8" ht="66" customHeight="1" x14ac:dyDescent="0.25">
      <c r="A15" s="9" t="s">
        <v>31</v>
      </c>
      <c r="B15" s="10" t="s">
        <v>32</v>
      </c>
      <c r="C15" s="17">
        <v>2074873.88</v>
      </c>
      <c r="D15" s="18">
        <v>3710400</v>
      </c>
      <c r="E15" s="17">
        <v>2200607.13</v>
      </c>
      <c r="F15" s="13">
        <f t="shared" si="0"/>
        <v>59.309161545924958</v>
      </c>
      <c r="G15" s="13">
        <f t="shared" si="1"/>
        <v>106.05980205408918</v>
      </c>
      <c r="H15" s="14"/>
    </row>
    <row r="16" spans="1:8" ht="51" customHeight="1" x14ac:dyDescent="0.25">
      <c r="A16" s="9" t="s">
        <v>33</v>
      </c>
      <c r="B16" s="10" t="s">
        <v>34</v>
      </c>
      <c r="C16" s="11">
        <f>C17</f>
        <v>12214.61</v>
      </c>
      <c r="D16" s="12">
        <f>D17</f>
        <v>25800</v>
      </c>
      <c r="E16" s="11">
        <f>E17</f>
        <v>11438.56</v>
      </c>
      <c r="F16" s="13">
        <f t="shared" si="0"/>
        <v>44.335503875968989</v>
      </c>
      <c r="G16" s="13">
        <f t="shared" si="1"/>
        <v>93.64654295143275</v>
      </c>
      <c r="H16" s="14"/>
    </row>
    <row r="17" spans="1:8" ht="75.75" customHeight="1" x14ac:dyDescent="0.25">
      <c r="A17" s="9" t="s">
        <v>35</v>
      </c>
      <c r="B17" s="10" t="s">
        <v>36</v>
      </c>
      <c r="C17" s="17">
        <v>12214.61</v>
      </c>
      <c r="D17" s="18">
        <v>25800</v>
      </c>
      <c r="E17" s="17">
        <v>11438.56</v>
      </c>
      <c r="F17" s="13">
        <f t="shared" si="0"/>
        <v>44.335503875968989</v>
      </c>
      <c r="G17" s="13">
        <f t="shared" si="1"/>
        <v>93.64654295143275</v>
      </c>
      <c r="H17" s="14"/>
    </row>
    <row r="18" spans="1:8" ht="40.5" customHeight="1" x14ac:dyDescent="0.25">
      <c r="A18" s="9" t="s">
        <v>37</v>
      </c>
      <c r="B18" s="10" t="s">
        <v>38</v>
      </c>
      <c r="C18" s="11">
        <f t="shared" ref="C18" si="12">C19</f>
        <v>2390118.9700000002</v>
      </c>
      <c r="D18" s="12">
        <f>D19</f>
        <v>4586800</v>
      </c>
      <c r="E18" s="11">
        <f t="shared" ref="E18" si="13">E19</f>
        <v>2331361.7799999998</v>
      </c>
      <c r="F18" s="13">
        <f t="shared" si="0"/>
        <v>50.827631028167787</v>
      </c>
      <c r="G18" s="13">
        <f t="shared" si="1"/>
        <v>97.541662539082722</v>
      </c>
      <c r="H18" s="14"/>
    </row>
    <row r="19" spans="1:8" ht="63.75" customHeight="1" x14ac:dyDescent="0.25">
      <c r="A19" s="9" t="s">
        <v>39</v>
      </c>
      <c r="B19" s="10" t="s">
        <v>40</v>
      </c>
      <c r="C19" s="17">
        <v>2390118.9700000002</v>
      </c>
      <c r="D19" s="18">
        <v>4586800</v>
      </c>
      <c r="E19" s="17">
        <v>2331361.7799999998</v>
      </c>
      <c r="F19" s="13">
        <f t="shared" si="0"/>
        <v>50.827631028167787</v>
      </c>
      <c r="G19" s="13">
        <f t="shared" si="1"/>
        <v>97.541662539082722</v>
      </c>
      <c r="H19" s="14"/>
    </row>
    <row r="20" spans="1:8" ht="40.5" customHeight="1" x14ac:dyDescent="0.25">
      <c r="A20" s="9" t="s">
        <v>41</v>
      </c>
      <c r="B20" s="10" t="s">
        <v>42</v>
      </c>
      <c r="C20" s="11">
        <f t="shared" ref="C20" si="14">C21</f>
        <v>-261883.15</v>
      </c>
      <c r="D20" s="12">
        <f>D21</f>
        <v>-491000</v>
      </c>
      <c r="E20" s="11">
        <f t="shared" ref="E20" si="15">E21</f>
        <v>-274570.2</v>
      </c>
      <c r="F20" s="13">
        <f t="shared" si="0"/>
        <v>55.920610997963337</v>
      </c>
      <c r="G20" s="13">
        <f t="shared" si="1"/>
        <v>104.8445461267745</v>
      </c>
      <c r="H20" s="14"/>
    </row>
    <row r="21" spans="1:8" ht="63.75" customHeight="1" x14ac:dyDescent="0.25">
      <c r="A21" s="9" t="s">
        <v>43</v>
      </c>
      <c r="B21" s="10" t="s">
        <v>44</v>
      </c>
      <c r="C21" s="17">
        <v>-261883.15</v>
      </c>
      <c r="D21" s="18">
        <v>-491000</v>
      </c>
      <c r="E21" s="17">
        <v>-274570.2</v>
      </c>
      <c r="F21" s="13">
        <f t="shared" si="0"/>
        <v>55.920610997963337</v>
      </c>
      <c r="G21" s="13">
        <f t="shared" si="1"/>
        <v>104.8445461267745</v>
      </c>
      <c r="H21" s="14"/>
    </row>
    <row r="22" spans="1:8" s="16" customFormat="1" ht="16.5" customHeight="1" x14ac:dyDescent="0.25">
      <c r="A22" s="9" t="s">
        <v>45</v>
      </c>
      <c r="B22" s="10" t="s">
        <v>46</v>
      </c>
      <c r="C22" s="11">
        <f t="shared" ref="C22" si="16">C23+C26+C28</f>
        <v>1500483.85</v>
      </c>
      <c r="D22" s="12">
        <f t="shared" ref="D22:E22" si="17">D23+D26+D28</f>
        <v>3182000</v>
      </c>
      <c r="E22" s="11">
        <f t="shared" si="17"/>
        <v>1252170.32</v>
      </c>
      <c r="F22" s="13">
        <f t="shared" si="0"/>
        <v>39.351675675675679</v>
      </c>
      <c r="G22" s="13">
        <f t="shared" si="1"/>
        <v>83.451102789276945</v>
      </c>
      <c r="H22" s="14"/>
    </row>
    <row r="23" spans="1:8" ht="15.75" customHeight="1" x14ac:dyDescent="0.25">
      <c r="A23" s="9" t="s">
        <v>47</v>
      </c>
      <c r="B23" s="10" t="s">
        <v>48</v>
      </c>
      <c r="C23" s="11">
        <f t="shared" ref="C23" si="18">C24+C25</f>
        <v>-18665.52</v>
      </c>
      <c r="D23" s="12">
        <f t="shared" ref="D23:E23" si="19">D24+D25</f>
        <v>0</v>
      </c>
      <c r="E23" s="11">
        <f t="shared" si="19"/>
        <v>-76770.960000000006</v>
      </c>
      <c r="F23" s="13" t="e">
        <f t="shared" si="0"/>
        <v>#DIV/0!</v>
      </c>
      <c r="G23" s="13">
        <f t="shared" si="1"/>
        <v>411.29826546487857</v>
      </c>
      <c r="H23" s="14"/>
    </row>
    <row r="24" spans="1:8" ht="15.75" customHeight="1" x14ac:dyDescent="0.25">
      <c r="A24" s="9" t="s">
        <v>47</v>
      </c>
      <c r="B24" s="10" t="s">
        <v>49</v>
      </c>
      <c r="C24" s="17">
        <v>-18522.2</v>
      </c>
      <c r="D24" s="18">
        <v>0</v>
      </c>
      <c r="E24" s="17">
        <v>-76770.960000000006</v>
      </c>
      <c r="F24" s="13" t="e">
        <f t="shared" si="0"/>
        <v>#DIV/0!</v>
      </c>
      <c r="G24" s="13">
        <f t="shared" si="1"/>
        <v>414.48078521989828</v>
      </c>
      <c r="H24" s="14"/>
    </row>
    <row r="25" spans="1:8" ht="27" customHeight="1" x14ac:dyDescent="0.25">
      <c r="A25" s="9" t="s">
        <v>50</v>
      </c>
      <c r="B25" s="10" t="s">
        <v>51</v>
      </c>
      <c r="C25" s="17">
        <v>-143.32</v>
      </c>
      <c r="D25" s="18">
        <v>0</v>
      </c>
      <c r="E25" s="17">
        <v>0</v>
      </c>
      <c r="F25" s="13">
        <v>0</v>
      </c>
      <c r="G25" s="13">
        <f t="shared" si="1"/>
        <v>0</v>
      </c>
      <c r="H25" s="14"/>
    </row>
    <row r="26" spans="1:8" ht="15" customHeight="1" x14ac:dyDescent="0.25">
      <c r="A26" s="9" t="s">
        <v>52</v>
      </c>
      <c r="B26" s="10" t="s">
        <v>53</v>
      </c>
      <c r="C26" s="11">
        <f t="shared" ref="C26" si="20">C27</f>
        <v>148461.14000000001</v>
      </c>
      <c r="D26" s="12">
        <f t="shared" ref="D26:E26" si="21">D27</f>
        <v>193000</v>
      </c>
      <c r="E26" s="11">
        <f t="shared" si="21"/>
        <v>103143.03</v>
      </c>
      <c r="F26" s="13">
        <f t="shared" si="0"/>
        <v>53.441984455958547</v>
      </c>
      <c r="G26" s="13">
        <f t="shared" si="1"/>
        <v>69.474766258699077</v>
      </c>
      <c r="H26" s="14"/>
    </row>
    <row r="27" spans="1:8" ht="15" customHeight="1" x14ac:dyDescent="0.25">
      <c r="A27" s="9" t="s">
        <v>52</v>
      </c>
      <c r="B27" s="10" t="s">
        <v>54</v>
      </c>
      <c r="C27" s="17">
        <v>148461.14000000001</v>
      </c>
      <c r="D27" s="18">
        <v>193000</v>
      </c>
      <c r="E27" s="17">
        <v>103143.03</v>
      </c>
      <c r="F27" s="13">
        <f t="shared" si="0"/>
        <v>53.441984455958547</v>
      </c>
      <c r="G27" s="13">
        <f t="shared" si="1"/>
        <v>69.474766258699077</v>
      </c>
      <c r="H27" s="14"/>
    </row>
    <row r="28" spans="1:8" ht="15" customHeight="1" x14ac:dyDescent="0.25">
      <c r="A28" s="9" t="s">
        <v>55</v>
      </c>
      <c r="B28" s="10" t="s">
        <v>56</v>
      </c>
      <c r="C28" s="17">
        <f>C29</f>
        <v>1370688.23</v>
      </c>
      <c r="D28" s="18">
        <f>D29</f>
        <v>2989000</v>
      </c>
      <c r="E28" s="17">
        <f>E29</f>
        <v>1225798.25</v>
      </c>
      <c r="F28" s="13">
        <f t="shared" si="0"/>
        <v>41.010312813650053</v>
      </c>
      <c r="G28" s="13">
        <f t="shared" si="1"/>
        <v>89.429399273385457</v>
      </c>
      <c r="H28" s="14"/>
    </row>
    <row r="29" spans="1:8" ht="28.5" customHeight="1" x14ac:dyDescent="0.25">
      <c r="A29" s="9" t="s">
        <v>57</v>
      </c>
      <c r="B29" s="10" t="s">
        <v>58</v>
      </c>
      <c r="C29" s="17">
        <v>1370688.23</v>
      </c>
      <c r="D29" s="18">
        <v>2989000</v>
      </c>
      <c r="E29" s="17">
        <v>1225798.25</v>
      </c>
      <c r="F29" s="13">
        <f t="shared" si="0"/>
        <v>41.010312813650053</v>
      </c>
      <c r="G29" s="13">
        <f t="shared" si="1"/>
        <v>89.429399273385457</v>
      </c>
      <c r="H29" s="14"/>
    </row>
    <row r="30" spans="1:8" s="16" customFormat="1" hidden="1" x14ac:dyDescent="0.25">
      <c r="A30" s="9" t="s">
        <v>59</v>
      </c>
      <c r="B30" s="10" t="s">
        <v>60</v>
      </c>
      <c r="C30" s="11">
        <f t="shared" ref="C30" si="22">C31+C34</f>
        <v>0</v>
      </c>
      <c r="D30" s="12">
        <f t="shared" ref="D30:E30" si="23">D31+D34</f>
        <v>0</v>
      </c>
      <c r="E30" s="11">
        <f t="shared" si="23"/>
        <v>0</v>
      </c>
      <c r="F30" s="13" t="e">
        <f t="shared" si="0"/>
        <v>#DIV/0!</v>
      </c>
      <c r="G30" s="13" t="e">
        <f t="shared" si="1"/>
        <v>#DIV/0!</v>
      </c>
      <c r="H30" s="14"/>
    </row>
    <row r="31" spans="1:8" ht="20.25" hidden="1" customHeight="1" x14ac:dyDescent="0.25">
      <c r="A31" s="9" t="s">
        <v>61</v>
      </c>
      <c r="B31" s="10" t="s">
        <v>62</v>
      </c>
      <c r="C31" s="11">
        <f t="shared" ref="C31" si="24">C32+C33</f>
        <v>0</v>
      </c>
      <c r="D31" s="12">
        <f t="shared" ref="D31:E31" si="25">D32+D33</f>
        <v>0</v>
      </c>
      <c r="E31" s="11">
        <f t="shared" si="25"/>
        <v>0</v>
      </c>
      <c r="F31" s="13" t="e">
        <f t="shared" si="0"/>
        <v>#DIV/0!</v>
      </c>
      <c r="G31" s="13" t="e">
        <f t="shared" si="1"/>
        <v>#DIV/0!</v>
      </c>
      <c r="H31" s="14"/>
    </row>
    <row r="32" spans="1:8" ht="48" hidden="1" customHeight="1" x14ac:dyDescent="0.25">
      <c r="A32" s="9" t="s">
        <v>63</v>
      </c>
      <c r="B32" s="10" t="s">
        <v>64</v>
      </c>
      <c r="C32" s="17"/>
      <c r="D32" s="18"/>
      <c r="E32" s="17"/>
      <c r="F32" s="13" t="e">
        <f t="shared" si="0"/>
        <v>#DIV/0!</v>
      </c>
      <c r="G32" s="13" t="e">
        <f t="shared" si="1"/>
        <v>#DIV/0!</v>
      </c>
      <c r="H32" s="14"/>
    </row>
    <row r="33" spans="1:8" ht="48" hidden="1" customHeight="1" x14ac:dyDescent="0.25">
      <c r="A33" s="9" t="s">
        <v>65</v>
      </c>
      <c r="B33" s="10" t="s">
        <v>66</v>
      </c>
      <c r="C33" s="17"/>
      <c r="D33" s="18"/>
      <c r="E33" s="17"/>
      <c r="F33" s="13" t="e">
        <f t="shared" si="0"/>
        <v>#DIV/0!</v>
      </c>
      <c r="G33" s="13" t="e">
        <f t="shared" si="1"/>
        <v>#DIV/0!</v>
      </c>
      <c r="H33" s="14"/>
    </row>
    <row r="34" spans="1:8" hidden="1" x14ac:dyDescent="0.25">
      <c r="A34" s="9" t="s">
        <v>67</v>
      </c>
      <c r="B34" s="10" t="s">
        <v>68</v>
      </c>
      <c r="C34" s="11">
        <f t="shared" ref="C34" si="26">C35+C38</f>
        <v>0</v>
      </c>
      <c r="D34" s="12">
        <f t="shared" ref="D34:E34" si="27">D35+D38</f>
        <v>0</v>
      </c>
      <c r="E34" s="11">
        <f t="shared" si="27"/>
        <v>0</v>
      </c>
      <c r="F34" s="13" t="e">
        <f t="shared" si="0"/>
        <v>#DIV/0!</v>
      </c>
      <c r="G34" s="13" t="e">
        <f t="shared" si="1"/>
        <v>#DIV/0!</v>
      </c>
      <c r="H34" s="14"/>
    </row>
    <row r="35" spans="1:8" hidden="1" x14ac:dyDescent="0.25">
      <c r="A35" s="9" t="s">
        <v>69</v>
      </c>
      <c r="B35" s="10" t="s">
        <v>70</v>
      </c>
      <c r="C35" s="11">
        <f t="shared" ref="C35" si="28">C36+C37</f>
        <v>0</v>
      </c>
      <c r="D35" s="12">
        <f t="shared" ref="D35:E35" si="29">D36+D37</f>
        <v>0</v>
      </c>
      <c r="E35" s="11">
        <f t="shared" si="29"/>
        <v>0</v>
      </c>
      <c r="F35" s="13" t="e">
        <f t="shared" si="0"/>
        <v>#DIV/0!</v>
      </c>
      <c r="G35" s="13" t="e">
        <f t="shared" si="1"/>
        <v>#DIV/0!</v>
      </c>
      <c r="H35" s="14"/>
    </row>
    <row r="36" spans="1:8" ht="31.5" hidden="1" customHeight="1" x14ac:dyDescent="0.25">
      <c r="A36" s="9" t="s">
        <v>71</v>
      </c>
      <c r="B36" s="10" t="s">
        <v>72</v>
      </c>
      <c r="C36" s="17"/>
      <c r="D36" s="18"/>
      <c r="E36" s="17"/>
      <c r="F36" s="13" t="e">
        <f t="shared" si="0"/>
        <v>#DIV/0!</v>
      </c>
      <c r="G36" s="13" t="e">
        <f t="shared" si="1"/>
        <v>#DIV/0!</v>
      </c>
      <c r="H36" s="14"/>
    </row>
    <row r="37" spans="1:8" ht="31.5" hidden="1" customHeight="1" x14ac:dyDescent="0.25">
      <c r="A37" s="9" t="s">
        <v>73</v>
      </c>
      <c r="B37" s="10" t="s">
        <v>74</v>
      </c>
      <c r="C37" s="17"/>
      <c r="D37" s="18"/>
      <c r="E37" s="17"/>
      <c r="F37" s="13" t="e">
        <f t="shared" si="0"/>
        <v>#DIV/0!</v>
      </c>
      <c r="G37" s="13" t="e">
        <f t="shared" si="1"/>
        <v>#DIV/0!</v>
      </c>
      <c r="H37" s="14"/>
    </row>
    <row r="38" spans="1:8" ht="16.5" hidden="1" customHeight="1" x14ac:dyDescent="0.25">
      <c r="A38" s="9" t="s">
        <v>75</v>
      </c>
      <c r="B38" s="10" t="s">
        <v>76</v>
      </c>
      <c r="C38" s="11">
        <f t="shared" ref="C38" si="30">C39+C40</f>
        <v>0</v>
      </c>
      <c r="D38" s="12">
        <f t="shared" ref="D38:E38" si="31">D39+D40</f>
        <v>0</v>
      </c>
      <c r="E38" s="11">
        <f t="shared" si="31"/>
        <v>0</v>
      </c>
      <c r="F38" s="13" t="e">
        <f t="shared" si="0"/>
        <v>#DIV/0!</v>
      </c>
      <c r="G38" s="13" t="e">
        <f t="shared" si="1"/>
        <v>#DIV/0!</v>
      </c>
      <c r="H38" s="14"/>
    </row>
    <row r="39" spans="1:8" ht="31.5" hidden="1" customHeight="1" x14ac:dyDescent="0.25">
      <c r="A39" s="9" t="s">
        <v>77</v>
      </c>
      <c r="B39" s="10" t="s">
        <v>78</v>
      </c>
      <c r="C39" s="17"/>
      <c r="D39" s="18"/>
      <c r="E39" s="17"/>
      <c r="F39" s="13" t="e">
        <f t="shared" si="0"/>
        <v>#DIV/0!</v>
      </c>
      <c r="G39" s="13" t="e">
        <f t="shared" si="1"/>
        <v>#DIV/0!</v>
      </c>
      <c r="H39" s="14"/>
    </row>
    <row r="40" spans="1:8" ht="31.5" hidden="1" customHeight="1" x14ac:dyDescent="0.25">
      <c r="A40" s="9" t="s">
        <v>79</v>
      </c>
      <c r="B40" s="10" t="s">
        <v>80</v>
      </c>
      <c r="C40" s="17"/>
      <c r="D40" s="18"/>
      <c r="E40" s="17"/>
      <c r="F40" s="13" t="e">
        <f t="shared" si="0"/>
        <v>#DIV/0!</v>
      </c>
      <c r="G40" s="13" t="e">
        <f t="shared" si="1"/>
        <v>#DIV/0!</v>
      </c>
      <c r="H40" s="14"/>
    </row>
    <row r="41" spans="1:8" s="16" customFormat="1" ht="15" customHeight="1" x14ac:dyDescent="0.25">
      <c r="A41" s="9" t="s">
        <v>81</v>
      </c>
      <c r="B41" s="10" t="s">
        <v>82</v>
      </c>
      <c r="C41" s="11">
        <f t="shared" ref="C41" si="32">C42+C44</f>
        <v>795502.89</v>
      </c>
      <c r="D41" s="12">
        <f t="shared" ref="D41:E41" si="33">D42+D44</f>
        <v>1300000</v>
      </c>
      <c r="E41" s="11">
        <f t="shared" si="33"/>
        <v>915728.49</v>
      </c>
      <c r="F41" s="13">
        <f t="shared" si="0"/>
        <v>70.44065307692307</v>
      </c>
      <c r="G41" s="13">
        <f t="shared" si="1"/>
        <v>115.11315691134698</v>
      </c>
      <c r="H41" s="14"/>
    </row>
    <row r="42" spans="1:8" ht="28.5" customHeight="1" x14ac:dyDescent="0.25">
      <c r="A42" s="9" t="s">
        <v>83</v>
      </c>
      <c r="B42" s="10" t="s">
        <v>84</v>
      </c>
      <c r="C42" s="11">
        <f t="shared" ref="C42" si="34">C43</f>
        <v>795502.89</v>
      </c>
      <c r="D42" s="12">
        <f t="shared" ref="D42:E42" si="35">D43</f>
        <v>1300000</v>
      </c>
      <c r="E42" s="11">
        <f t="shared" si="35"/>
        <v>915728.49</v>
      </c>
      <c r="F42" s="13">
        <f t="shared" si="0"/>
        <v>70.44065307692307</v>
      </c>
      <c r="G42" s="13">
        <f t="shared" si="1"/>
        <v>115.11315691134698</v>
      </c>
      <c r="H42" s="14"/>
    </row>
    <row r="43" spans="1:8" ht="28.5" customHeight="1" x14ac:dyDescent="0.25">
      <c r="A43" s="9" t="s">
        <v>85</v>
      </c>
      <c r="B43" s="10" t="s">
        <v>86</v>
      </c>
      <c r="C43" s="17">
        <v>795502.89</v>
      </c>
      <c r="D43" s="18">
        <v>1300000</v>
      </c>
      <c r="E43" s="17">
        <v>915728.49</v>
      </c>
      <c r="F43" s="13">
        <f t="shared" si="0"/>
        <v>70.44065307692307</v>
      </c>
      <c r="G43" s="13">
        <f t="shared" si="1"/>
        <v>115.11315691134698</v>
      </c>
      <c r="H43" s="14"/>
    </row>
    <row r="44" spans="1:8" ht="49.5" hidden="1" customHeight="1" x14ac:dyDescent="0.25">
      <c r="A44" s="9" t="s">
        <v>87</v>
      </c>
      <c r="B44" s="10" t="s">
        <v>88</v>
      </c>
      <c r="C44" s="11">
        <f t="shared" ref="C44" si="36">C45</f>
        <v>0</v>
      </c>
      <c r="D44" s="12">
        <f t="shared" ref="D44:E44" si="37">D45</f>
        <v>0</v>
      </c>
      <c r="E44" s="11">
        <f t="shared" si="37"/>
        <v>0</v>
      </c>
      <c r="F44" s="13" t="e">
        <f t="shared" si="0"/>
        <v>#DIV/0!</v>
      </c>
      <c r="G44" s="13" t="e">
        <f t="shared" si="1"/>
        <v>#DIV/0!</v>
      </c>
      <c r="H44" s="14"/>
    </row>
    <row r="45" spans="1:8" ht="78" hidden="1" customHeight="1" x14ac:dyDescent="0.25">
      <c r="A45" s="9" t="s">
        <v>89</v>
      </c>
      <c r="B45" s="10" t="s">
        <v>90</v>
      </c>
      <c r="C45" s="17"/>
      <c r="D45" s="18"/>
      <c r="E45" s="17"/>
      <c r="F45" s="13" t="e">
        <f t="shared" si="0"/>
        <v>#DIV/0!</v>
      </c>
      <c r="G45" s="13" t="e">
        <f t="shared" si="1"/>
        <v>#DIV/0!</v>
      </c>
      <c r="H45" s="14"/>
    </row>
    <row r="46" spans="1:8" s="16" customFormat="1" ht="28.5" customHeight="1" x14ac:dyDescent="0.25">
      <c r="A46" s="9" t="s">
        <v>91</v>
      </c>
      <c r="B46" s="10" t="s">
        <v>92</v>
      </c>
      <c r="C46" s="11">
        <f t="shared" ref="C46" si="38">C47+C55+C58</f>
        <v>268908.73</v>
      </c>
      <c r="D46" s="12">
        <f t="shared" ref="D46:E46" si="39">D47+D55+D58</f>
        <v>1143700</v>
      </c>
      <c r="E46" s="11">
        <f t="shared" si="39"/>
        <v>204791.34999999998</v>
      </c>
      <c r="F46" s="13">
        <f t="shared" si="0"/>
        <v>17.906037422400978</v>
      </c>
      <c r="G46" s="13">
        <f t="shared" si="1"/>
        <v>76.156452786043786</v>
      </c>
      <c r="H46" s="14"/>
    </row>
    <row r="47" spans="1:8" ht="53.25" customHeight="1" x14ac:dyDescent="0.25">
      <c r="A47" s="9" t="s">
        <v>93</v>
      </c>
      <c r="B47" s="10" t="s">
        <v>94</v>
      </c>
      <c r="C47" s="11">
        <f t="shared" ref="C47" si="40">C48+C51</f>
        <v>268131.13</v>
      </c>
      <c r="D47" s="12">
        <f t="shared" ref="D47:E47" si="41">D48+D51</f>
        <v>1023000</v>
      </c>
      <c r="E47" s="11">
        <f t="shared" si="41"/>
        <v>200226.06999999998</v>
      </c>
      <c r="F47" s="13">
        <f t="shared" si="0"/>
        <v>19.57244086021505</v>
      </c>
      <c r="G47" s="13">
        <f t="shared" si="1"/>
        <v>74.674682495837004</v>
      </c>
      <c r="H47" s="14"/>
    </row>
    <row r="48" spans="1:8" ht="42" customHeight="1" x14ac:dyDescent="0.25">
      <c r="A48" s="9" t="s">
        <v>95</v>
      </c>
      <c r="B48" s="10" t="s">
        <v>96</v>
      </c>
      <c r="C48" s="11">
        <f t="shared" ref="C48" si="42">C49+C50</f>
        <v>150145.85</v>
      </c>
      <c r="D48" s="12">
        <f t="shared" ref="D48:E48" si="43">D49+D50</f>
        <v>922800</v>
      </c>
      <c r="E48" s="11">
        <f t="shared" si="43"/>
        <v>155208.04999999999</v>
      </c>
      <c r="F48" s="13">
        <f t="shared" si="0"/>
        <v>16.819251192024272</v>
      </c>
      <c r="G48" s="13">
        <f t="shared" si="1"/>
        <v>103.37152175701159</v>
      </c>
      <c r="H48" s="14"/>
    </row>
    <row r="49" spans="1:8" ht="53.25" customHeight="1" x14ac:dyDescent="0.25">
      <c r="A49" s="9" t="s">
        <v>97</v>
      </c>
      <c r="B49" s="10" t="s">
        <v>98</v>
      </c>
      <c r="C49" s="17">
        <v>27796.34</v>
      </c>
      <c r="D49" s="18">
        <v>501800</v>
      </c>
      <c r="E49" s="17">
        <v>63601.37</v>
      </c>
      <c r="F49" s="13">
        <f t="shared" si="0"/>
        <v>12.67464527700279</v>
      </c>
      <c r="G49" s="13">
        <f t="shared" si="1"/>
        <v>228.81203064863936</v>
      </c>
      <c r="H49" s="14"/>
    </row>
    <row r="50" spans="1:8" ht="51.75" customHeight="1" x14ac:dyDescent="0.25">
      <c r="A50" s="9" t="s">
        <v>99</v>
      </c>
      <c r="B50" s="10" t="s">
        <v>100</v>
      </c>
      <c r="C50" s="17">
        <v>122349.51</v>
      </c>
      <c r="D50" s="18">
        <v>421000</v>
      </c>
      <c r="E50" s="17">
        <v>91606.68</v>
      </c>
      <c r="F50" s="13">
        <f t="shared" si="0"/>
        <v>21.759306413301658</v>
      </c>
      <c r="G50" s="13">
        <f t="shared" si="1"/>
        <v>74.872943912893476</v>
      </c>
      <c r="H50" s="14"/>
    </row>
    <row r="51" spans="1:8" ht="51.75" customHeight="1" x14ac:dyDescent="0.25">
      <c r="A51" s="9" t="s">
        <v>101</v>
      </c>
      <c r="B51" s="10" t="s">
        <v>102</v>
      </c>
      <c r="C51" s="11">
        <f t="shared" ref="C51" si="44">C52+C53+C54</f>
        <v>117985.28</v>
      </c>
      <c r="D51" s="12">
        <f t="shared" ref="D51:E51" si="45">D52+D53+D54</f>
        <v>100200</v>
      </c>
      <c r="E51" s="11">
        <f t="shared" si="45"/>
        <v>45018.02</v>
      </c>
      <c r="F51" s="13">
        <f t="shared" si="0"/>
        <v>44.928163672654684</v>
      </c>
      <c r="G51" s="13">
        <f t="shared" si="1"/>
        <v>38.155624159217147</v>
      </c>
      <c r="H51" s="14"/>
    </row>
    <row r="52" spans="1:8" ht="42" customHeight="1" x14ac:dyDescent="0.25">
      <c r="A52" s="9" t="s">
        <v>103</v>
      </c>
      <c r="B52" s="10" t="s">
        <v>104</v>
      </c>
      <c r="C52" s="17">
        <v>117985.28</v>
      </c>
      <c r="D52" s="18">
        <v>100200</v>
      </c>
      <c r="E52" s="17">
        <v>45018.02</v>
      </c>
      <c r="F52" s="13">
        <f t="shared" si="0"/>
        <v>44.928163672654684</v>
      </c>
      <c r="G52" s="13">
        <f t="shared" si="1"/>
        <v>38.155624159217147</v>
      </c>
      <c r="H52" s="14"/>
    </row>
    <row r="53" spans="1:8" ht="68.25" hidden="1" customHeight="1" x14ac:dyDescent="0.25">
      <c r="A53" s="9" t="s">
        <v>105</v>
      </c>
      <c r="B53" s="10" t="s">
        <v>106</v>
      </c>
      <c r="C53" s="17"/>
      <c r="D53" s="18"/>
      <c r="E53" s="17"/>
      <c r="F53" s="13" t="e">
        <f t="shared" si="0"/>
        <v>#DIV/0!</v>
      </c>
      <c r="G53" s="13" t="e">
        <f t="shared" si="1"/>
        <v>#DIV/0!</v>
      </c>
      <c r="H53" s="14"/>
    </row>
    <row r="54" spans="1:8" ht="64.5" hidden="1" customHeight="1" x14ac:dyDescent="0.25">
      <c r="A54" s="9" t="s">
        <v>107</v>
      </c>
      <c r="B54" s="10" t="s">
        <v>108</v>
      </c>
      <c r="C54" s="17"/>
      <c r="D54" s="18"/>
      <c r="E54" s="17"/>
      <c r="F54" s="13" t="e">
        <f t="shared" si="0"/>
        <v>#DIV/0!</v>
      </c>
      <c r="G54" s="13" t="e">
        <f t="shared" si="1"/>
        <v>#DIV/0!</v>
      </c>
      <c r="H54" s="14"/>
    </row>
    <row r="55" spans="1:8" hidden="1" x14ac:dyDescent="0.25">
      <c r="A55" s="9" t="s">
        <v>109</v>
      </c>
      <c r="B55" s="10" t="s">
        <v>110</v>
      </c>
      <c r="C55" s="11">
        <f t="shared" ref="C55:C56" si="46">C56</f>
        <v>0</v>
      </c>
      <c r="D55" s="12">
        <f t="shared" ref="D55:E56" si="47">D56</f>
        <v>0</v>
      </c>
      <c r="E55" s="11">
        <f t="shared" si="47"/>
        <v>0</v>
      </c>
      <c r="F55" s="13" t="e">
        <f t="shared" si="0"/>
        <v>#DIV/0!</v>
      </c>
      <c r="G55" s="13" t="e">
        <f t="shared" si="1"/>
        <v>#DIV/0!</v>
      </c>
      <c r="H55" s="14"/>
    </row>
    <row r="56" spans="1:8" ht="48.75" hidden="1" customHeight="1" x14ac:dyDescent="0.25">
      <c r="A56" s="9" t="s">
        <v>111</v>
      </c>
      <c r="B56" s="10" t="s">
        <v>112</v>
      </c>
      <c r="C56" s="11">
        <f t="shared" si="46"/>
        <v>0</v>
      </c>
      <c r="D56" s="12">
        <f t="shared" si="47"/>
        <v>0</v>
      </c>
      <c r="E56" s="11">
        <f t="shared" si="47"/>
        <v>0</v>
      </c>
      <c r="F56" s="13" t="e">
        <f t="shared" si="0"/>
        <v>#DIV/0!</v>
      </c>
      <c r="G56" s="13" t="e">
        <f t="shared" si="1"/>
        <v>#DIV/0!</v>
      </c>
      <c r="H56" s="14"/>
    </row>
    <row r="57" spans="1:8" ht="49.5" hidden="1" customHeight="1" x14ac:dyDescent="0.25">
      <c r="A57" s="9" t="s">
        <v>113</v>
      </c>
      <c r="B57" s="10" t="s">
        <v>114</v>
      </c>
      <c r="C57" s="17"/>
      <c r="D57" s="18"/>
      <c r="E57" s="17"/>
      <c r="F57" s="13" t="e">
        <f t="shared" si="0"/>
        <v>#DIV/0!</v>
      </c>
      <c r="G57" s="13" t="e">
        <f t="shared" si="1"/>
        <v>#DIV/0!</v>
      </c>
      <c r="H57" s="14"/>
    </row>
    <row r="58" spans="1:8" ht="51.75" customHeight="1" x14ac:dyDescent="0.25">
      <c r="A58" s="9" t="s">
        <v>115</v>
      </c>
      <c r="B58" s="10" t="s">
        <v>116</v>
      </c>
      <c r="C58" s="11">
        <f t="shared" ref="C58:C59" si="48">C59</f>
        <v>777.6</v>
      </c>
      <c r="D58" s="12">
        <f t="shared" ref="D58:E59" si="49">D59</f>
        <v>120700</v>
      </c>
      <c r="E58" s="11">
        <f t="shared" si="49"/>
        <v>4565.28</v>
      </c>
      <c r="F58" s="13">
        <f t="shared" si="0"/>
        <v>3.782336371168185</v>
      </c>
      <c r="G58" s="13">
        <f t="shared" si="1"/>
        <v>587.09876543209873</v>
      </c>
      <c r="H58" s="14"/>
    </row>
    <row r="59" spans="1:8" ht="51.75" customHeight="1" x14ac:dyDescent="0.25">
      <c r="A59" s="9" t="s">
        <v>117</v>
      </c>
      <c r="B59" s="10" t="s">
        <v>118</v>
      </c>
      <c r="C59" s="11">
        <f t="shared" si="48"/>
        <v>777.6</v>
      </c>
      <c r="D59" s="12">
        <f t="shared" si="49"/>
        <v>120700</v>
      </c>
      <c r="E59" s="11">
        <f t="shared" si="49"/>
        <v>4565.28</v>
      </c>
      <c r="F59" s="13">
        <f t="shared" si="0"/>
        <v>3.782336371168185</v>
      </c>
      <c r="G59" s="13">
        <f t="shared" si="1"/>
        <v>587.09876543209873</v>
      </c>
      <c r="H59" s="19"/>
    </row>
    <row r="60" spans="1:8" ht="42" customHeight="1" x14ac:dyDescent="0.25">
      <c r="A60" s="9" t="s">
        <v>119</v>
      </c>
      <c r="B60" s="10" t="s">
        <v>120</v>
      </c>
      <c r="C60" s="17">
        <v>777.6</v>
      </c>
      <c r="D60" s="18">
        <v>120700</v>
      </c>
      <c r="E60" s="17">
        <v>4565.28</v>
      </c>
      <c r="F60" s="13">
        <f t="shared" si="0"/>
        <v>3.782336371168185</v>
      </c>
      <c r="G60" s="13">
        <f t="shared" si="1"/>
        <v>587.09876543209873</v>
      </c>
      <c r="H60" s="19"/>
    </row>
    <row r="61" spans="1:8" s="16" customFormat="1" x14ac:dyDescent="0.25">
      <c r="A61" s="9" t="s">
        <v>121</v>
      </c>
      <c r="B61" s="10" t="s">
        <v>122</v>
      </c>
      <c r="C61" s="11">
        <f t="shared" ref="C61" si="50">C62</f>
        <v>18903.489999999998</v>
      </c>
      <c r="D61" s="12">
        <f t="shared" ref="D61:E61" si="51">D62</f>
        <v>5600</v>
      </c>
      <c r="E61" s="11">
        <f t="shared" si="51"/>
        <v>14136.099999999999</v>
      </c>
      <c r="F61" s="13">
        <f t="shared" si="0"/>
        <v>252.43035714285713</v>
      </c>
      <c r="G61" s="13">
        <f t="shared" si="1"/>
        <v>74.780371243616912</v>
      </c>
      <c r="H61" s="19"/>
    </row>
    <row r="62" spans="1:8" ht="20.25" customHeight="1" x14ac:dyDescent="0.25">
      <c r="A62" s="9" t="s">
        <v>123</v>
      </c>
      <c r="B62" s="10" t="s">
        <v>124</v>
      </c>
      <c r="C62" s="11">
        <f t="shared" ref="C62" si="52">C63+C64+C65+C67</f>
        <v>18903.489999999998</v>
      </c>
      <c r="D62" s="12">
        <f t="shared" ref="D62:E62" si="53">D63+D64+D65+D67</f>
        <v>5600</v>
      </c>
      <c r="E62" s="11">
        <f t="shared" si="53"/>
        <v>14136.099999999999</v>
      </c>
      <c r="F62" s="13">
        <f t="shared" si="0"/>
        <v>252.43035714285713</v>
      </c>
      <c r="G62" s="13">
        <f t="shared" si="1"/>
        <v>74.780371243616912</v>
      </c>
      <c r="H62" s="19"/>
    </row>
    <row r="63" spans="1:8" ht="17.25" customHeight="1" x14ac:dyDescent="0.25">
      <c r="A63" s="9" t="s">
        <v>125</v>
      </c>
      <c r="B63" s="10" t="s">
        <v>126</v>
      </c>
      <c r="C63" s="17">
        <v>1158.8</v>
      </c>
      <c r="D63" s="18">
        <v>2500</v>
      </c>
      <c r="E63" s="17">
        <v>787.72</v>
      </c>
      <c r="F63" s="13">
        <f t="shared" si="0"/>
        <v>31.508800000000004</v>
      </c>
      <c r="G63" s="13">
        <f t="shared" si="1"/>
        <v>67.977217811529172</v>
      </c>
      <c r="H63" s="19"/>
    </row>
    <row r="64" spans="1:8" ht="19.5" hidden="1" customHeight="1" x14ac:dyDescent="0.25">
      <c r="A64" s="9" t="s">
        <v>127</v>
      </c>
      <c r="B64" s="10" t="s">
        <v>128</v>
      </c>
      <c r="C64" s="17">
        <v>0</v>
      </c>
      <c r="D64" s="18">
        <v>0</v>
      </c>
      <c r="E64" s="17">
        <v>0</v>
      </c>
      <c r="F64" s="13" t="e">
        <f t="shared" si="0"/>
        <v>#DIV/0!</v>
      </c>
      <c r="G64" s="13">
        <v>0</v>
      </c>
      <c r="H64" s="19"/>
    </row>
    <row r="65" spans="1:8" ht="17.25" customHeight="1" x14ac:dyDescent="0.25">
      <c r="A65" s="9" t="s">
        <v>129</v>
      </c>
      <c r="B65" s="10" t="s">
        <v>130</v>
      </c>
      <c r="C65" s="17">
        <f>C66</f>
        <v>17707.75</v>
      </c>
      <c r="D65" s="18">
        <v>3100</v>
      </c>
      <c r="E65" s="17">
        <f>E66</f>
        <v>13348.38</v>
      </c>
      <c r="F65" s="13">
        <f t="shared" si="0"/>
        <v>430.59290322580648</v>
      </c>
      <c r="G65" s="13">
        <f t="shared" si="1"/>
        <v>75.381570216430646</v>
      </c>
      <c r="H65" s="19"/>
    </row>
    <row r="66" spans="1:8" ht="17.25" customHeight="1" x14ac:dyDescent="0.25">
      <c r="A66" s="9" t="s">
        <v>131</v>
      </c>
      <c r="B66" s="10" t="s">
        <v>132</v>
      </c>
      <c r="C66" s="17">
        <v>17707.75</v>
      </c>
      <c r="D66" s="18">
        <v>3100</v>
      </c>
      <c r="E66" s="17">
        <v>13348.38</v>
      </c>
      <c r="F66" s="13">
        <f t="shared" si="0"/>
        <v>430.59290322580648</v>
      </c>
      <c r="G66" s="13">
        <f t="shared" si="1"/>
        <v>75.381570216430646</v>
      </c>
      <c r="H66" s="19"/>
    </row>
    <row r="67" spans="1:8" ht="17.25" customHeight="1" x14ac:dyDescent="0.25">
      <c r="A67" s="9" t="s">
        <v>377</v>
      </c>
      <c r="B67" s="10" t="s">
        <v>358</v>
      </c>
      <c r="C67" s="17">
        <v>36.94</v>
      </c>
      <c r="D67" s="18"/>
      <c r="E67" s="17">
        <v>0</v>
      </c>
      <c r="F67" s="13" t="e">
        <f t="shared" si="0"/>
        <v>#DIV/0!</v>
      </c>
      <c r="G67" s="13">
        <f t="shared" si="1"/>
        <v>0</v>
      </c>
      <c r="H67" s="19"/>
    </row>
    <row r="68" spans="1:8" s="16" customFormat="1" ht="17.25" customHeight="1" x14ac:dyDescent="0.25">
      <c r="A68" s="9" t="s">
        <v>133</v>
      </c>
      <c r="B68" s="10" t="s">
        <v>134</v>
      </c>
      <c r="C68" s="11">
        <f>C69</f>
        <v>112226.83</v>
      </c>
      <c r="D68" s="12">
        <f>D69</f>
        <v>265000</v>
      </c>
      <c r="E68" s="11">
        <f>E69</f>
        <v>128527.41</v>
      </c>
      <c r="F68" s="13">
        <f t="shared" ref="F68:F138" si="54">E68/D68*100</f>
        <v>48.500909433962264</v>
      </c>
      <c r="G68" s="13">
        <f t="shared" ref="G68:G138" si="55">E68/C68*100</f>
        <v>114.5246729324886</v>
      </c>
      <c r="H68" s="19"/>
    </row>
    <row r="69" spans="1:8" ht="17.25" customHeight="1" x14ac:dyDescent="0.25">
      <c r="A69" s="9" t="s">
        <v>135</v>
      </c>
      <c r="B69" s="10" t="s">
        <v>136</v>
      </c>
      <c r="C69" s="11">
        <f t="shared" ref="C69" si="56">C72+C70</f>
        <v>112226.83</v>
      </c>
      <c r="D69" s="12">
        <f>D72+D70</f>
        <v>265000</v>
      </c>
      <c r="E69" s="11">
        <f t="shared" ref="E69" si="57">E72+E70</f>
        <v>128527.41</v>
      </c>
      <c r="F69" s="13">
        <f t="shared" si="54"/>
        <v>48.500909433962264</v>
      </c>
      <c r="G69" s="13">
        <f t="shared" si="55"/>
        <v>114.5246729324886</v>
      </c>
      <c r="H69" s="19"/>
    </row>
    <row r="70" spans="1:8" ht="27" customHeight="1" x14ac:dyDescent="0.25">
      <c r="A70" s="20" t="s">
        <v>264</v>
      </c>
      <c r="B70" s="10" t="s">
        <v>265</v>
      </c>
      <c r="C70" s="11">
        <f>C71</f>
        <v>109095.02</v>
      </c>
      <c r="D70" s="12">
        <f>D71</f>
        <v>265000</v>
      </c>
      <c r="E70" s="11">
        <f>E71</f>
        <v>128527.41</v>
      </c>
      <c r="F70" s="13">
        <f t="shared" si="54"/>
        <v>48.500909433962264</v>
      </c>
      <c r="G70" s="13">
        <v>0</v>
      </c>
      <c r="H70" s="19"/>
    </row>
    <row r="71" spans="1:8" ht="27" customHeight="1" x14ac:dyDescent="0.25">
      <c r="A71" s="21" t="s">
        <v>266</v>
      </c>
      <c r="B71" s="10" t="s">
        <v>267</v>
      </c>
      <c r="C71" s="11">
        <v>109095.02</v>
      </c>
      <c r="D71" s="12">
        <v>265000</v>
      </c>
      <c r="E71" s="11">
        <v>128527.41</v>
      </c>
      <c r="F71" s="13">
        <f t="shared" si="54"/>
        <v>48.500909433962264</v>
      </c>
      <c r="G71" s="13">
        <v>0</v>
      </c>
      <c r="H71" s="19"/>
    </row>
    <row r="72" spans="1:8" ht="17.25" customHeight="1" x14ac:dyDescent="0.25">
      <c r="A72" s="9" t="s">
        <v>137</v>
      </c>
      <c r="B72" s="10" t="s">
        <v>138</v>
      </c>
      <c r="C72" s="11">
        <f t="shared" ref="C72" si="58">C73+C74</f>
        <v>3131.81</v>
      </c>
      <c r="D72" s="12">
        <f t="shared" ref="D72:E72" si="59">D73+D74</f>
        <v>0</v>
      </c>
      <c r="E72" s="11">
        <f t="shared" si="59"/>
        <v>0</v>
      </c>
      <c r="F72" s="13">
        <v>0</v>
      </c>
      <c r="G72" s="13">
        <f t="shared" si="55"/>
        <v>0</v>
      </c>
      <c r="H72" s="19"/>
    </row>
    <row r="73" spans="1:8" ht="17.25" customHeight="1" x14ac:dyDescent="0.25">
      <c r="A73" s="9" t="s">
        <v>139</v>
      </c>
      <c r="B73" s="10" t="s">
        <v>140</v>
      </c>
      <c r="C73" s="17">
        <v>3131.81</v>
      </c>
      <c r="D73" s="18">
        <v>0</v>
      </c>
      <c r="E73" s="17">
        <v>0</v>
      </c>
      <c r="F73" s="13">
        <v>0</v>
      </c>
      <c r="G73" s="13">
        <f t="shared" si="55"/>
        <v>0</v>
      </c>
      <c r="H73" s="19"/>
    </row>
    <row r="74" spans="1:8" ht="33.75" hidden="1" customHeight="1" x14ac:dyDescent="0.25">
      <c r="A74" s="9" t="s">
        <v>141</v>
      </c>
      <c r="B74" s="10" t="s">
        <v>142</v>
      </c>
      <c r="C74" s="17"/>
      <c r="D74" s="18"/>
      <c r="E74" s="17"/>
      <c r="F74" s="13" t="e">
        <f t="shared" si="54"/>
        <v>#DIV/0!</v>
      </c>
      <c r="G74" s="13" t="e">
        <f t="shared" si="55"/>
        <v>#DIV/0!</v>
      </c>
      <c r="H74" s="19"/>
    </row>
    <row r="75" spans="1:8" s="16" customFormat="1" ht="17.25" customHeight="1" x14ac:dyDescent="0.25">
      <c r="A75" s="9" t="s">
        <v>143</v>
      </c>
      <c r="B75" s="10" t="s">
        <v>144</v>
      </c>
      <c r="C75" s="11">
        <f>C76+C80+C84</f>
        <v>1001334.67</v>
      </c>
      <c r="D75" s="12">
        <f t="shared" ref="D75" si="60">D76+D80</f>
        <v>100000</v>
      </c>
      <c r="E75" s="11">
        <f>E76+E80</f>
        <v>450921.25</v>
      </c>
      <c r="F75" s="13">
        <f t="shared" si="54"/>
        <v>450.92125000000004</v>
      </c>
      <c r="G75" s="13">
        <f t="shared" si="55"/>
        <v>45.032022111049045</v>
      </c>
      <c r="H75" s="19"/>
    </row>
    <row r="76" spans="1:8" ht="53.25" customHeight="1" x14ac:dyDescent="0.25">
      <c r="A76" s="9" t="s">
        <v>145</v>
      </c>
      <c r="B76" s="10" t="s">
        <v>146</v>
      </c>
      <c r="C76" s="17">
        <f>C77</f>
        <v>861000</v>
      </c>
      <c r="D76" s="18">
        <v>0</v>
      </c>
      <c r="E76" s="17">
        <f>E77</f>
        <v>0</v>
      </c>
      <c r="F76" s="13">
        <v>0</v>
      </c>
      <c r="G76" s="13">
        <f t="shared" si="55"/>
        <v>0</v>
      </c>
      <c r="H76" s="19"/>
    </row>
    <row r="77" spans="1:8" ht="53.25" customHeight="1" x14ac:dyDescent="0.25">
      <c r="A77" s="9" t="s">
        <v>147</v>
      </c>
      <c r="B77" s="10" t="s">
        <v>148</v>
      </c>
      <c r="C77" s="17">
        <f>C79+C78</f>
        <v>861000</v>
      </c>
      <c r="D77" s="18">
        <v>0</v>
      </c>
      <c r="E77" s="17">
        <f>E79</f>
        <v>0</v>
      </c>
      <c r="F77" s="13">
        <v>0</v>
      </c>
      <c r="G77" s="13">
        <f t="shared" si="55"/>
        <v>0</v>
      </c>
      <c r="H77" s="19"/>
    </row>
    <row r="78" spans="1:8" ht="53.25" customHeight="1" x14ac:dyDescent="0.25">
      <c r="A78" s="9" t="s">
        <v>387</v>
      </c>
      <c r="B78" s="10" t="s">
        <v>388</v>
      </c>
      <c r="C78" s="17">
        <v>52000</v>
      </c>
      <c r="D78" s="18"/>
      <c r="E78" s="17"/>
      <c r="F78" s="13"/>
      <c r="G78" s="13"/>
      <c r="H78" s="19"/>
    </row>
    <row r="79" spans="1:8" ht="56.25" customHeight="1" x14ac:dyDescent="0.25">
      <c r="A79" s="9" t="s">
        <v>149</v>
      </c>
      <c r="B79" s="10" t="s">
        <v>150</v>
      </c>
      <c r="C79" s="17">
        <v>809000</v>
      </c>
      <c r="D79" s="18">
        <v>0</v>
      </c>
      <c r="E79" s="17">
        <v>0</v>
      </c>
      <c r="F79" s="13">
        <v>0</v>
      </c>
      <c r="G79" s="13">
        <f t="shared" si="55"/>
        <v>0</v>
      </c>
      <c r="H79" s="19"/>
    </row>
    <row r="80" spans="1:8" ht="25.5" customHeight="1" x14ac:dyDescent="0.25">
      <c r="A80" s="9" t="s">
        <v>151</v>
      </c>
      <c r="B80" s="10" t="s">
        <v>152</v>
      </c>
      <c r="C80" s="11">
        <f t="shared" ref="C80" si="61">C81</f>
        <v>123794.11</v>
      </c>
      <c r="D80" s="12">
        <f t="shared" ref="D80:E80" si="62">D81</f>
        <v>100000</v>
      </c>
      <c r="E80" s="11">
        <f t="shared" si="62"/>
        <v>450921.25</v>
      </c>
      <c r="F80" s="13">
        <f t="shared" si="54"/>
        <v>450.92125000000004</v>
      </c>
      <c r="G80" s="13">
        <f t="shared" si="55"/>
        <v>364.25097284515397</v>
      </c>
      <c r="H80" s="19"/>
    </row>
    <row r="81" spans="1:8" ht="25.5" customHeight="1" x14ac:dyDescent="0.25">
      <c r="A81" s="9" t="s">
        <v>153</v>
      </c>
      <c r="B81" s="10" t="s">
        <v>154</v>
      </c>
      <c r="C81" s="11">
        <f t="shared" ref="C81" si="63">C82+C83</f>
        <v>123794.11</v>
      </c>
      <c r="D81" s="12">
        <f t="shared" ref="D81:E81" si="64">D82+D83</f>
        <v>100000</v>
      </c>
      <c r="E81" s="11">
        <f t="shared" si="64"/>
        <v>450921.25</v>
      </c>
      <c r="F81" s="13">
        <f t="shared" si="54"/>
        <v>450.92125000000004</v>
      </c>
      <c r="G81" s="13">
        <f t="shared" si="55"/>
        <v>364.25097284515397</v>
      </c>
      <c r="H81" s="19"/>
    </row>
    <row r="82" spans="1:8" ht="38.25" customHeight="1" x14ac:dyDescent="0.25">
      <c r="A82" s="9" t="s">
        <v>155</v>
      </c>
      <c r="B82" s="10" t="s">
        <v>156</v>
      </c>
      <c r="C82" s="17">
        <v>63189.8</v>
      </c>
      <c r="D82" s="18">
        <v>50000</v>
      </c>
      <c r="E82" s="17">
        <v>132846.73000000001</v>
      </c>
      <c r="F82" s="13">
        <f t="shared" si="54"/>
        <v>265.69346000000002</v>
      </c>
      <c r="G82" s="13">
        <f t="shared" si="55"/>
        <v>210.23445239579806</v>
      </c>
      <c r="H82" s="19"/>
    </row>
    <row r="83" spans="1:8" ht="25.5" customHeight="1" x14ac:dyDescent="0.25">
      <c r="A83" s="9" t="s">
        <v>157</v>
      </c>
      <c r="B83" s="10" t="s">
        <v>158</v>
      </c>
      <c r="C83" s="17">
        <v>60604.31</v>
      </c>
      <c r="D83" s="18">
        <v>50000</v>
      </c>
      <c r="E83" s="17">
        <v>318074.52</v>
      </c>
      <c r="F83" s="13">
        <f t="shared" si="54"/>
        <v>636.14904000000001</v>
      </c>
      <c r="G83" s="13">
        <f t="shared" si="55"/>
        <v>524.83811794903704</v>
      </c>
      <c r="H83" s="19"/>
    </row>
    <row r="84" spans="1:8" ht="25.5" customHeight="1" x14ac:dyDescent="0.25">
      <c r="A84" s="22" t="s">
        <v>6</v>
      </c>
      <c r="B84" s="23" t="s">
        <v>159</v>
      </c>
      <c r="C84" s="17">
        <f>C85</f>
        <v>16540.560000000001</v>
      </c>
      <c r="D84" s="18"/>
      <c r="E84" s="17"/>
      <c r="F84" s="13">
        <v>0</v>
      </c>
      <c r="G84" s="13">
        <v>0</v>
      </c>
      <c r="H84" s="19"/>
    </row>
    <row r="85" spans="1:8" ht="25.5" customHeight="1" x14ac:dyDescent="0.25">
      <c r="A85" s="22" t="s">
        <v>7</v>
      </c>
      <c r="B85" s="23" t="s">
        <v>160</v>
      </c>
      <c r="C85" s="17">
        <v>16540.560000000001</v>
      </c>
      <c r="D85" s="18"/>
      <c r="E85" s="17"/>
      <c r="F85" s="13">
        <v>0</v>
      </c>
      <c r="G85" s="13">
        <v>0</v>
      </c>
      <c r="H85" s="19"/>
    </row>
    <row r="86" spans="1:8" s="16" customFormat="1" ht="20.25" customHeight="1" x14ac:dyDescent="0.25">
      <c r="A86" s="9" t="s">
        <v>161</v>
      </c>
      <c r="B86" s="10" t="s">
        <v>162</v>
      </c>
      <c r="C86" s="11">
        <f t="shared" ref="C86" si="65">C87+C118+C124+C110+C112</f>
        <v>685059.15999999992</v>
      </c>
      <c r="D86" s="12">
        <f t="shared" ref="D86:E86" si="66">D87+D118+D124+D110+D112</f>
        <v>685000</v>
      </c>
      <c r="E86" s="11">
        <f t="shared" si="66"/>
        <v>397817.68</v>
      </c>
      <c r="F86" s="13">
        <f t="shared" si="54"/>
        <v>58.075573722627738</v>
      </c>
      <c r="G86" s="13">
        <f t="shared" si="55"/>
        <v>58.070558460965628</v>
      </c>
      <c r="H86" s="19"/>
    </row>
    <row r="87" spans="1:8" ht="25.5" x14ac:dyDescent="0.25">
      <c r="A87" s="9" t="s">
        <v>268</v>
      </c>
      <c r="B87" s="38" t="s">
        <v>269</v>
      </c>
      <c r="C87" s="17">
        <f>C88+C90+C92+C95+C98+C100+C104+C106+C108+C102</f>
        <v>352764.07</v>
      </c>
      <c r="D87" s="17">
        <f>D88+D90+D92+D95+D98+D100+D104+D106+D108+D102</f>
        <v>656125</v>
      </c>
      <c r="E87" s="17">
        <f>E88+E90+E92+E95+E98+E100+E104+E106+E108+E102</f>
        <v>319931.73000000004</v>
      </c>
      <c r="F87" s="13">
        <f t="shared" si="54"/>
        <v>48.760789483711186</v>
      </c>
      <c r="G87" s="13">
        <f t="shared" si="55"/>
        <v>90.692833314912164</v>
      </c>
      <c r="H87" s="19"/>
    </row>
    <row r="88" spans="1:8" ht="38.25" x14ac:dyDescent="0.25">
      <c r="A88" s="9" t="s">
        <v>270</v>
      </c>
      <c r="B88" s="38" t="s">
        <v>271</v>
      </c>
      <c r="C88" s="17">
        <f>C89</f>
        <v>30466.53</v>
      </c>
      <c r="D88" s="39">
        <f>D89</f>
        <v>26333</v>
      </c>
      <c r="E88" s="17">
        <f>E89</f>
        <v>14371.93</v>
      </c>
      <c r="F88" s="13">
        <f t="shared" si="54"/>
        <v>54.577640223293969</v>
      </c>
      <c r="G88" s="13">
        <f t="shared" si="55"/>
        <v>47.172848368357016</v>
      </c>
      <c r="H88" s="19"/>
    </row>
    <row r="89" spans="1:8" ht="51" x14ac:dyDescent="0.25">
      <c r="A89" s="9" t="s">
        <v>272</v>
      </c>
      <c r="B89" s="38" t="s">
        <v>273</v>
      </c>
      <c r="C89" s="17">
        <v>30466.53</v>
      </c>
      <c r="D89" s="39">
        <v>26333</v>
      </c>
      <c r="E89" s="17">
        <v>14371.93</v>
      </c>
      <c r="F89" s="13">
        <f t="shared" si="54"/>
        <v>54.577640223293969</v>
      </c>
      <c r="G89" s="13">
        <f t="shared" si="55"/>
        <v>47.172848368357016</v>
      </c>
      <c r="H89" s="19"/>
    </row>
    <row r="90" spans="1:8" ht="51" x14ac:dyDescent="0.25">
      <c r="A90" s="9" t="s">
        <v>274</v>
      </c>
      <c r="B90" s="38" t="s">
        <v>275</v>
      </c>
      <c r="C90" s="17">
        <f>C91</f>
        <v>68708.28</v>
      </c>
      <c r="D90" s="39">
        <f>D91</f>
        <v>134462</v>
      </c>
      <c r="E90" s="17">
        <f>E91</f>
        <v>82551.86</v>
      </c>
      <c r="F90" s="13">
        <f t="shared" si="54"/>
        <v>61.394193154943402</v>
      </c>
      <c r="G90" s="13">
        <f t="shared" si="55"/>
        <v>120.14834311090308</v>
      </c>
      <c r="H90" s="19"/>
    </row>
    <row r="91" spans="1:8" ht="65.25" customHeight="1" x14ac:dyDescent="0.25">
      <c r="A91" s="9" t="s">
        <v>276</v>
      </c>
      <c r="B91" s="38" t="s">
        <v>277</v>
      </c>
      <c r="C91" s="17">
        <v>68708.28</v>
      </c>
      <c r="D91" s="39">
        <v>134462</v>
      </c>
      <c r="E91" s="17">
        <v>82551.86</v>
      </c>
      <c r="F91" s="13">
        <f t="shared" si="54"/>
        <v>61.394193154943402</v>
      </c>
      <c r="G91" s="13">
        <f t="shared" si="55"/>
        <v>120.14834311090308</v>
      </c>
      <c r="H91" s="19"/>
    </row>
    <row r="92" spans="1:8" ht="41.25" customHeight="1" x14ac:dyDescent="0.25">
      <c r="A92" s="9" t="s">
        <v>278</v>
      </c>
      <c r="B92" s="38" t="s">
        <v>279</v>
      </c>
      <c r="C92" s="17">
        <f>C93+C94</f>
        <v>69215.17</v>
      </c>
      <c r="D92" s="39">
        <f>D93</f>
        <v>94238</v>
      </c>
      <c r="E92" s="17">
        <f>E93+E94</f>
        <v>18931.759999999998</v>
      </c>
      <c r="F92" s="13">
        <f t="shared" si="54"/>
        <v>20.089305800207981</v>
      </c>
      <c r="G92" s="13">
        <f t="shared" si="55"/>
        <v>27.352038577670186</v>
      </c>
      <c r="H92" s="19"/>
    </row>
    <row r="93" spans="1:8" ht="51" x14ac:dyDescent="0.25">
      <c r="A93" s="9" t="s">
        <v>280</v>
      </c>
      <c r="B93" s="38" t="s">
        <v>281</v>
      </c>
      <c r="C93" s="17">
        <v>64215.17</v>
      </c>
      <c r="D93" s="39">
        <v>94238</v>
      </c>
      <c r="E93" s="17">
        <v>18931.759999999998</v>
      </c>
      <c r="F93" s="13">
        <f t="shared" si="54"/>
        <v>20.089305800207981</v>
      </c>
      <c r="G93" s="13">
        <f t="shared" si="55"/>
        <v>29.481756413632475</v>
      </c>
      <c r="H93" s="19"/>
    </row>
    <row r="94" spans="1:8" ht="41.25" customHeight="1" x14ac:dyDescent="0.25">
      <c r="A94" s="9" t="s">
        <v>360</v>
      </c>
      <c r="B94" s="38" t="s">
        <v>359</v>
      </c>
      <c r="C94" s="17">
        <v>5000</v>
      </c>
      <c r="D94" s="39">
        <v>0</v>
      </c>
      <c r="E94" s="17">
        <v>0</v>
      </c>
      <c r="F94" s="13">
        <v>0</v>
      </c>
      <c r="G94" s="13">
        <f t="shared" si="55"/>
        <v>0</v>
      </c>
      <c r="H94" s="19"/>
    </row>
    <row r="95" spans="1:8" ht="41.25" customHeight="1" x14ac:dyDescent="0.25">
      <c r="A95" s="9" t="s">
        <v>282</v>
      </c>
      <c r="B95" s="38" t="s">
        <v>283</v>
      </c>
      <c r="C95" s="17">
        <f>C96+C97</f>
        <v>10000</v>
      </c>
      <c r="D95" s="39">
        <f>D96+D97</f>
        <v>30000</v>
      </c>
      <c r="E95" s="17">
        <f>E96+E97</f>
        <v>0</v>
      </c>
      <c r="F95" s="13">
        <f t="shared" si="54"/>
        <v>0</v>
      </c>
      <c r="G95" s="13">
        <f t="shared" si="55"/>
        <v>0</v>
      </c>
      <c r="H95" s="19"/>
    </row>
    <row r="96" spans="1:8" ht="53.25" customHeight="1" x14ac:dyDescent="0.25">
      <c r="A96" s="9" t="s">
        <v>284</v>
      </c>
      <c r="B96" s="38" t="s">
        <v>285</v>
      </c>
      <c r="C96" s="17">
        <v>0</v>
      </c>
      <c r="D96" s="39">
        <v>25000</v>
      </c>
      <c r="E96" s="17">
        <v>0</v>
      </c>
      <c r="F96" s="13">
        <f t="shared" si="54"/>
        <v>0</v>
      </c>
      <c r="G96" s="13">
        <v>0</v>
      </c>
      <c r="H96" s="19"/>
    </row>
    <row r="97" spans="1:8" ht="52.5" customHeight="1" x14ac:dyDescent="0.25">
      <c r="A97" s="9" t="s">
        <v>328</v>
      </c>
      <c r="B97" s="38" t="s">
        <v>329</v>
      </c>
      <c r="C97" s="17">
        <v>10000</v>
      </c>
      <c r="D97" s="39">
        <v>5000</v>
      </c>
      <c r="E97" s="17">
        <v>0</v>
      </c>
      <c r="F97" s="13">
        <f t="shared" si="54"/>
        <v>0</v>
      </c>
      <c r="G97" s="13">
        <f t="shared" si="55"/>
        <v>0</v>
      </c>
      <c r="H97" s="19"/>
    </row>
    <row r="98" spans="1:8" ht="41.25" customHeight="1" x14ac:dyDescent="0.25">
      <c r="A98" s="9" t="s">
        <v>286</v>
      </c>
      <c r="B98" s="38" t="s">
        <v>287</v>
      </c>
      <c r="C98" s="17">
        <f>C99</f>
        <v>1500</v>
      </c>
      <c r="D98" s="39">
        <f>D99</f>
        <v>7833</v>
      </c>
      <c r="E98" s="17">
        <f>E99</f>
        <v>2000</v>
      </c>
      <c r="F98" s="13">
        <f t="shared" si="54"/>
        <v>25.533001404315076</v>
      </c>
      <c r="G98" s="13">
        <f t="shared" si="55"/>
        <v>133.33333333333331</v>
      </c>
      <c r="H98" s="19"/>
    </row>
    <row r="99" spans="1:8" ht="51.75" customHeight="1" x14ac:dyDescent="0.25">
      <c r="A99" s="9" t="s">
        <v>288</v>
      </c>
      <c r="B99" s="38" t="s">
        <v>289</v>
      </c>
      <c r="C99" s="17">
        <v>1500</v>
      </c>
      <c r="D99" s="39">
        <v>7833</v>
      </c>
      <c r="E99" s="17">
        <v>2000</v>
      </c>
      <c r="F99" s="13">
        <f t="shared" si="54"/>
        <v>25.533001404315076</v>
      </c>
      <c r="G99" s="13">
        <f t="shared" si="55"/>
        <v>133.33333333333331</v>
      </c>
      <c r="H99" s="19"/>
    </row>
    <row r="100" spans="1:8" ht="40.5" customHeight="1" x14ac:dyDescent="0.25">
      <c r="A100" s="9" t="s">
        <v>330</v>
      </c>
      <c r="B100" s="38" t="s">
        <v>322</v>
      </c>
      <c r="C100" s="40">
        <f>C101</f>
        <v>1200</v>
      </c>
      <c r="D100" s="39">
        <f>D101</f>
        <v>2000</v>
      </c>
      <c r="E100" s="40">
        <f>E101</f>
        <v>300</v>
      </c>
      <c r="F100" s="13">
        <f t="shared" si="54"/>
        <v>15</v>
      </c>
      <c r="G100" s="13">
        <f t="shared" si="55"/>
        <v>25</v>
      </c>
      <c r="H100" s="19"/>
    </row>
    <row r="101" spans="1:8" ht="66" customHeight="1" x14ac:dyDescent="0.25">
      <c r="A101" s="9" t="s">
        <v>331</v>
      </c>
      <c r="B101" s="38" t="s">
        <v>323</v>
      </c>
      <c r="C101" s="17">
        <v>1200</v>
      </c>
      <c r="D101" s="39">
        <v>2000</v>
      </c>
      <c r="E101" s="17">
        <v>300</v>
      </c>
      <c r="F101" s="13">
        <f t="shared" si="54"/>
        <v>15</v>
      </c>
      <c r="G101" s="13">
        <f t="shared" si="55"/>
        <v>25</v>
      </c>
      <c r="H101" s="19"/>
    </row>
    <row r="102" spans="1:8" ht="40.5" customHeight="1" x14ac:dyDescent="0.25">
      <c r="A102" s="9" t="s">
        <v>361</v>
      </c>
      <c r="B102" s="24" t="s">
        <v>364</v>
      </c>
      <c r="C102" s="17">
        <f>C103</f>
        <v>2206.37</v>
      </c>
      <c r="D102" s="39">
        <f>D103</f>
        <v>2353</v>
      </c>
      <c r="E102" s="17">
        <f>E103</f>
        <v>3000</v>
      </c>
      <c r="F102" s="13">
        <f t="shared" si="54"/>
        <v>127.4968125796855</v>
      </c>
      <c r="G102" s="13">
        <f t="shared" si="55"/>
        <v>135.96994157824844</v>
      </c>
      <c r="H102" s="19"/>
    </row>
    <row r="103" spans="1:8" ht="51.75" customHeight="1" x14ac:dyDescent="0.25">
      <c r="A103" s="9" t="s">
        <v>362</v>
      </c>
      <c r="B103" s="24" t="s">
        <v>363</v>
      </c>
      <c r="C103" s="17">
        <v>2206.37</v>
      </c>
      <c r="D103" s="39">
        <v>2353</v>
      </c>
      <c r="E103" s="17">
        <v>3000</v>
      </c>
      <c r="F103" s="13">
        <f t="shared" si="54"/>
        <v>127.4968125796855</v>
      </c>
      <c r="G103" s="13">
        <f t="shared" si="55"/>
        <v>135.96994157824844</v>
      </c>
      <c r="H103" s="19"/>
    </row>
    <row r="104" spans="1:8" ht="40.5" customHeight="1" x14ac:dyDescent="0.25">
      <c r="A104" s="9" t="s">
        <v>332</v>
      </c>
      <c r="B104" s="38" t="s">
        <v>324</v>
      </c>
      <c r="C104" s="40">
        <f>C105</f>
        <v>3000</v>
      </c>
      <c r="D104" s="39">
        <f>D105</f>
        <v>36045</v>
      </c>
      <c r="E104" s="40">
        <f>E105</f>
        <v>2000</v>
      </c>
      <c r="F104" s="13">
        <f t="shared" si="54"/>
        <v>5.5486197808295188</v>
      </c>
      <c r="G104" s="13">
        <f t="shared" si="55"/>
        <v>66.666666666666657</v>
      </c>
      <c r="H104" s="19"/>
    </row>
    <row r="105" spans="1:8" ht="51.75" customHeight="1" x14ac:dyDescent="0.25">
      <c r="A105" s="9" t="s">
        <v>333</v>
      </c>
      <c r="B105" s="38" t="s">
        <v>325</v>
      </c>
      <c r="C105" s="17">
        <v>3000</v>
      </c>
      <c r="D105" s="39">
        <v>36045</v>
      </c>
      <c r="E105" s="17">
        <v>2000</v>
      </c>
      <c r="F105" s="13">
        <f t="shared" si="54"/>
        <v>5.5486197808295188</v>
      </c>
      <c r="G105" s="13">
        <f t="shared" si="55"/>
        <v>66.666666666666657</v>
      </c>
      <c r="H105" s="19"/>
    </row>
    <row r="106" spans="1:8" ht="40.5" customHeight="1" x14ac:dyDescent="0.25">
      <c r="A106" s="9" t="s">
        <v>290</v>
      </c>
      <c r="B106" s="38" t="s">
        <v>291</v>
      </c>
      <c r="C106" s="17">
        <f>C107</f>
        <v>85849.76</v>
      </c>
      <c r="D106" s="39">
        <f>D107</f>
        <v>166000</v>
      </c>
      <c r="E106" s="17">
        <f>E107</f>
        <v>164775.16</v>
      </c>
      <c r="F106" s="13">
        <f t="shared" si="54"/>
        <v>99.262144578313254</v>
      </c>
      <c r="G106" s="13">
        <f t="shared" si="55"/>
        <v>191.93432806335161</v>
      </c>
      <c r="H106" s="19"/>
    </row>
    <row r="107" spans="1:8" ht="54" customHeight="1" x14ac:dyDescent="0.25">
      <c r="A107" s="9" t="s">
        <v>292</v>
      </c>
      <c r="B107" s="38" t="s">
        <v>293</v>
      </c>
      <c r="C107" s="17">
        <v>85849.76</v>
      </c>
      <c r="D107" s="39">
        <v>166000</v>
      </c>
      <c r="E107" s="17">
        <v>164775.16</v>
      </c>
      <c r="F107" s="13">
        <f t="shared" si="54"/>
        <v>99.262144578313254</v>
      </c>
      <c r="G107" s="13">
        <f t="shared" si="55"/>
        <v>191.93432806335161</v>
      </c>
      <c r="H107" s="19"/>
    </row>
    <row r="108" spans="1:8" ht="66.75" customHeight="1" x14ac:dyDescent="0.25">
      <c r="A108" s="9" t="s">
        <v>334</v>
      </c>
      <c r="B108" s="38" t="s">
        <v>335</v>
      </c>
      <c r="C108" s="17">
        <f>C109</f>
        <v>80617.960000000006</v>
      </c>
      <c r="D108" s="17">
        <f>D109</f>
        <v>156861</v>
      </c>
      <c r="E108" s="17">
        <f>E109</f>
        <v>32001.02</v>
      </c>
      <c r="F108" s="13">
        <f t="shared" si="54"/>
        <v>20.400877209758956</v>
      </c>
      <c r="G108" s="13">
        <f t="shared" si="55"/>
        <v>39.694653647896814</v>
      </c>
      <c r="H108" s="19"/>
    </row>
    <row r="109" spans="1:8" ht="77.25" customHeight="1" x14ac:dyDescent="0.25">
      <c r="A109" s="25" t="s">
        <v>326</v>
      </c>
      <c r="B109" s="41" t="s">
        <v>327</v>
      </c>
      <c r="C109" s="17">
        <v>80617.960000000006</v>
      </c>
      <c r="D109" s="39">
        <v>156861</v>
      </c>
      <c r="E109" s="17">
        <v>32001.02</v>
      </c>
      <c r="F109" s="13">
        <f t="shared" si="54"/>
        <v>20.400877209758956</v>
      </c>
      <c r="G109" s="13">
        <f t="shared" si="55"/>
        <v>39.694653647896814</v>
      </c>
      <c r="H109" s="19"/>
    </row>
    <row r="110" spans="1:8" ht="28.5" customHeight="1" x14ac:dyDescent="0.25">
      <c r="A110" s="9" t="s">
        <v>338</v>
      </c>
      <c r="B110" s="42" t="s">
        <v>336</v>
      </c>
      <c r="C110" s="40">
        <f>C111</f>
        <v>1554.94</v>
      </c>
      <c r="D110" s="39">
        <f>D111</f>
        <v>20000</v>
      </c>
      <c r="E110" s="40">
        <f>E111</f>
        <v>1000</v>
      </c>
      <c r="F110" s="13">
        <f t="shared" si="54"/>
        <v>5</v>
      </c>
      <c r="G110" s="13">
        <f t="shared" si="55"/>
        <v>64.311163131696404</v>
      </c>
      <c r="H110" s="19"/>
    </row>
    <row r="111" spans="1:8" ht="41.25" customHeight="1" x14ac:dyDescent="0.25">
      <c r="A111" s="9" t="s">
        <v>339</v>
      </c>
      <c r="B111" s="42" t="s">
        <v>337</v>
      </c>
      <c r="C111" s="17">
        <v>1554.94</v>
      </c>
      <c r="D111" s="39">
        <v>20000</v>
      </c>
      <c r="E111" s="17">
        <v>1000</v>
      </c>
      <c r="F111" s="13">
        <f t="shared" si="54"/>
        <v>5</v>
      </c>
      <c r="G111" s="13">
        <f t="shared" si="55"/>
        <v>64.311163131696404</v>
      </c>
      <c r="H111" s="19"/>
    </row>
    <row r="112" spans="1:8" ht="65.25" customHeight="1" x14ac:dyDescent="0.25">
      <c r="A112" s="9" t="s">
        <v>370</v>
      </c>
      <c r="B112" s="42" t="s">
        <v>365</v>
      </c>
      <c r="C112" s="17">
        <f t="shared" ref="C112" si="67">C113+C115</f>
        <v>139071.60999999999</v>
      </c>
      <c r="D112" s="17">
        <f t="shared" ref="D112:E112" si="68">D113+D115</f>
        <v>0</v>
      </c>
      <c r="E112" s="17">
        <f t="shared" si="68"/>
        <v>8116.99</v>
      </c>
      <c r="F112" s="13">
        <v>0</v>
      </c>
      <c r="G112" s="13">
        <v>0</v>
      </c>
      <c r="H112" s="19"/>
    </row>
    <row r="113" spans="1:8" ht="41.25" customHeight="1" x14ac:dyDescent="0.25">
      <c r="A113" s="9" t="s">
        <v>371</v>
      </c>
      <c r="B113" s="38" t="s">
        <v>366</v>
      </c>
      <c r="C113" s="17">
        <f t="shared" ref="C113" si="69">C114</f>
        <v>120583.93</v>
      </c>
      <c r="D113" s="17">
        <f t="shared" ref="D113:E113" si="70">D114</f>
        <v>0</v>
      </c>
      <c r="E113" s="17">
        <f t="shared" si="70"/>
        <v>8116.99</v>
      </c>
      <c r="F113" s="13">
        <v>0</v>
      </c>
      <c r="G113" s="13">
        <v>0</v>
      </c>
      <c r="H113" s="19"/>
    </row>
    <row r="114" spans="1:8" ht="40.5" customHeight="1" x14ac:dyDescent="0.25">
      <c r="A114" s="9" t="s">
        <v>372</v>
      </c>
      <c r="B114" s="38" t="s">
        <v>367</v>
      </c>
      <c r="C114" s="17">
        <v>120583.93</v>
      </c>
      <c r="D114" s="39">
        <v>0</v>
      </c>
      <c r="E114" s="17">
        <v>8116.99</v>
      </c>
      <c r="F114" s="13">
        <v>0</v>
      </c>
      <c r="G114" s="13">
        <v>0</v>
      </c>
      <c r="H114" s="19"/>
    </row>
    <row r="115" spans="1:8" ht="54" customHeight="1" x14ac:dyDescent="0.25">
      <c r="A115" s="9" t="s">
        <v>373</v>
      </c>
      <c r="B115" s="38" t="s">
        <v>368</v>
      </c>
      <c r="C115" s="17">
        <f t="shared" ref="C115" si="71">C116</f>
        <v>18487.68</v>
      </c>
      <c r="D115" s="17">
        <f t="shared" ref="D115:E115" si="72">D116</f>
        <v>0</v>
      </c>
      <c r="E115" s="17">
        <f t="shared" si="72"/>
        <v>0</v>
      </c>
      <c r="F115" s="13">
        <v>0</v>
      </c>
      <c r="G115" s="13">
        <v>0</v>
      </c>
      <c r="H115" s="19"/>
    </row>
    <row r="116" spans="1:8" ht="41.25" customHeight="1" x14ac:dyDescent="0.25">
      <c r="A116" s="9" t="s">
        <v>374</v>
      </c>
      <c r="B116" s="38" t="s">
        <v>369</v>
      </c>
      <c r="C116" s="17">
        <v>18487.68</v>
      </c>
      <c r="D116" s="39">
        <v>0</v>
      </c>
      <c r="E116" s="17">
        <v>0</v>
      </c>
      <c r="F116" s="13">
        <v>0</v>
      </c>
      <c r="G116" s="13">
        <v>0</v>
      </c>
      <c r="H116" s="19"/>
    </row>
    <row r="117" spans="1:8" hidden="1" x14ac:dyDescent="0.25">
      <c r="A117" s="9"/>
      <c r="B117" s="42"/>
      <c r="C117" s="17"/>
      <c r="D117" s="39"/>
      <c r="E117" s="17"/>
      <c r="F117" s="13"/>
      <c r="G117" s="13"/>
      <c r="H117" s="19"/>
    </row>
    <row r="118" spans="1:8" x14ac:dyDescent="0.25">
      <c r="A118" s="9" t="s">
        <v>294</v>
      </c>
      <c r="B118" s="38" t="s">
        <v>295</v>
      </c>
      <c r="C118" s="17">
        <f>C119+C121</f>
        <v>191668.54</v>
      </c>
      <c r="D118" s="17">
        <f>D119+D121</f>
        <v>8875</v>
      </c>
      <c r="E118" s="17">
        <f>E119+E121</f>
        <v>61594.49</v>
      </c>
      <c r="F118" s="13">
        <f t="shared" si="54"/>
        <v>694.02242253521126</v>
      </c>
      <c r="G118" s="13">
        <v>0</v>
      </c>
      <c r="H118" s="19"/>
    </row>
    <row r="119" spans="1:8" ht="63.75" hidden="1" x14ac:dyDescent="0.25">
      <c r="A119" s="9" t="s">
        <v>296</v>
      </c>
      <c r="B119" s="38" t="s">
        <v>297</v>
      </c>
      <c r="C119" s="17">
        <f>C120</f>
        <v>0</v>
      </c>
      <c r="D119" s="39">
        <v>0</v>
      </c>
      <c r="E119" s="17">
        <f>E120</f>
        <v>0</v>
      </c>
      <c r="F119" s="13" t="e">
        <f t="shared" si="54"/>
        <v>#DIV/0!</v>
      </c>
      <c r="G119" s="13">
        <v>0</v>
      </c>
      <c r="H119" s="19"/>
    </row>
    <row r="120" spans="1:8" ht="38.25" hidden="1" x14ac:dyDescent="0.25">
      <c r="A120" s="9" t="s">
        <v>298</v>
      </c>
      <c r="B120" s="38" t="s">
        <v>299</v>
      </c>
      <c r="C120" s="17">
        <v>0</v>
      </c>
      <c r="D120" s="39">
        <v>0</v>
      </c>
      <c r="E120" s="17">
        <v>0</v>
      </c>
      <c r="F120" s="13" t="e">
        <f t="shared" si="54"/>
        <v>#DIV/0!</v>
      </c>
      <c r="G120" s="13">
        <v>0</v>
      </c>
      <c r="H120" s="19"/>
    </row>
    <row r="121" spans="1:8" ht="41.25" customHeight="1" x14ac:dyDescent="0.25">
      <c r="A121" s="9" t="s">
        <v>300</v>
      </c>
      <c r="B121" s="38" t="s">
        <v>301</v>
      </c>
      <c r="C121" s="17">
        <f>C122+C123</f>
        <v>191668.54</v>
      </c>
      <c r="D121" s="17">
        <f>D122+D123</f>
        <v>8875</v>
      </c>
      <c r="E121" s="17">
        <f>E122+E123</f>
        <v>61594.49</v>
      </c>
      <c r="F121" s="13">
        <f t="shared" si="54"/>
        <v>694.02242253521126</v>
      </c>
      <c r="G121" s="13">
        <v>0</v>
      </c>
      <c r="H121" s="19"/>
    </row>
    <row r="122" spans="1:8" ht="41.25" customHeight="1" x14ac:dyDescent="0.25">
      <c r="A122" s="9" t="s">
        <v>302</v>
      </c>
      <c r="B122" s="38" t="s">
        <v>303</v>
      </c>
      <c r="C122" s="17">
        <v>191768.54</v>
      </c>
      <c r="D122" s="39">
        <v>8875</v>
      </c>
      <c r="E122" s="17">
        <v>61594.49</v>
      </c>
      <c r="F122" s="13">
        <f t="shared" si="54"/>
        <v>694.02242253521126</v>
      </c>
      <c r="G122" s="13">
        <v>0</v>
      </c>
      <c r="H122" s="19"/>
    </row>
    <row r="123" spans="1:8" ht="41.25" customHeight="1" x14ac:dyDescent="0.25">
      <c r="A123" s="9" t="s">
        <v>304</v>
      </c>
      <c r="B123" s="38" t="s">
        <v>305</v>
      </c>
      <c r="C123" s="17">
        <v>-100</v>
      </c>
      <c r="D123" s="39">
        <v>0</v>
      </c>
      <c r="E123" s="17">
        <v>0</v>
      </c>
      <c r="F123" s="13">
        <v>0</v>
      </c>
      <c r="G123" s="13">
        <v>0</v>
      </c>
      <c r="H123" s="19"/>
    </row>
    <row r="124" spans="1:8" ht="15" customHeight="1" x14ac:dyDescent="0.25">
      <c r="A124" s="9" t="s">
        <v>306</v>
      </c>
      <c r="B124" s="38" t="s">
        <v>307</v>
      </c>
      <c r="C124" s="17">
        <f>C125</f>
        <v>0</v>
      </c>
      <c r="D124" s="39">
        <v>0</v>
      </c>
      <c r="E124" s="17">
        <f>E125</f>
        <v>7174.47</v>
      </c>
      <c r="F124" s="13">
        <v>0</v>
      </c>
      <c r="G124" s="13">
        <v>0</v>
      </c>
      <c r="H124" s="19"/>
    </row>
    <row r="125" spans="1:8" ht="53.25" customHeight="1" x14ac:dyDescent="0.25">
      <c r="A125" s="9" t="s">
        <v>308</v>
      </c>
      <c r="B125" s="38" t="s">
        <v>309</v>
      </c>
      <c r="C125" s="17">
        <v>0</v>
      </c>
      <c r="D125" s="39">
        <v>0</v>
      </c>
      <c r="E125" s="17">
        <v>7174.47</v>
      </c>
      <c r="F125" s="13">
        <v>0</v>
      </c>
      <c r="G125" s="13">
        <v>0</v>
      </c>
      <c r="H125" s="19"/>
    </row>
    <row r="126" spans="1:8" x14ac:dyDescent="0.2">
      <c r="A126" s="43" t="s">
        <v>310</v>
      </c>
      <c r="B126" s="44" t="s">
        <v>311</v>
      </c>
      <c r="C126" s="17">
        <v>0</v>
      </c>
      <c r="D126" s="18">
        <v>0</v>
      </c>
      <c r="E126" s="17">
        <v>0</v>
      </c>
      <c r="F126" s="13">
        <v>0</v>
      </c>
      <c r="G126" s="13">
        <v>0</v>
      </c>
      <c r="H126" s="19"/>
    </row>
    <row r="127" spans="1:8" hidden="1" x14ac:dyDescent="0.2">
      <c r="A127" s="43" t="s">
        <v>312</v>
      </c>
      <c r="B127" s="44" t="s">
        <v>313</v>
      </c>
      <c r="C127" s="17">
        <v>0</v>
      </c>
      <c r="D127" s="18"/>
      <c r="E127" s="17">
        <v>0</v>
      </c>
      <c r="F127" s="13" t="e">
        <f t="shared" si="54"/>
        <v>#DIV/0!</v>
      </c>
      <c r="G127" s="13" t="e">
        <f t="shared" si="55"/>
        <v>#DIV/0!</v>
      </c>
      <c r="H127" s="19"/>
    </row>
    <row r="128" spans="1:8" hidden="1" x14ac:dyDescent="0.2">
      <c r="A128" s="43" t="s">
        <v>314</v>
      </c>
      <c r="B128" s="44" t="s">
        <v>315</v>
      </c>
      <c r="C128" s="17">
        <v>0</v>
      </c>
      <c r="D128" s="18"/>
      <c r="E128" s="17">
        <v>0</v>
      </c>
      <c r="F128" s="13" t="e">
        <f t="shared" si="54"/>
        <v>#DIV/0!</v>
      </c>
      <c r="G128" s="13" t="e">
        <f t="shared" si="55"/>
        <v>#DIV/0!</v>
      </c>
      <c r="H128" s="19"/>
    </row>
    <row r="129" spans="1:8" hidden="1" x14ac:dyDescent="0.25">
      <c r="A129" s="9"/>
      <c r="B129" s="10"/>
      <c r="C129" s="17"/>
      <c r="D129" s="18"/>
      <c r="E129" s="17"/>
      <c r="F129" s="13" t="e">
        <f t="shared" si="54"/>
        <v>#DIV/0!</v>
      </c>
      <c r="G129" s="13" t="e">
        <f t="shared" si="55"/>
        <v>#DIV/0!</v>
      </c>
      <c r="H129" s="19"/>
    </row>
    <row r="130" spans="1:8" hidden="1" x14ac:dyDescent="0.25">
      <c r="A130" s="9"/>
      <c r="B130" s="10"/>
      <c r="C130" s="17"/>
      <c r="D130" s="18"/>
      <c r="E130" s="17"/>
      <c r="F130" s="13" t="e">
        <f t="shared" si="54"/>
        <v>#DIV/0!</v>
      </c>
      <c r="G130" s="13" t="e">
        <f t="shared" si="55"/>
        <v>#DIV/0!</v>
      </c>
      <c r="H130" s="19"/>
    </row>
    <row r="131" spans="1:8" hidden="1" x14ac:dyDescent="0.25">
      <c r="A131" s="9"/>
      <c r="B131" s="10"/>
      <c r="C131" s="17"/>
      <c r="D131" s="18"/>
      <c r="E131" s="17"/>
      <c r="F131" s="13" t="e">
        <f t="shared" si="54"/>
        <v>#DIV/0!</v>
      </c>
      <c r="G131" s="13" t="e">
        <f t="shared" si="55"/>
        <v>#DIV/0!</v>
      </c>
      <c r="H131" s="19"/>
    </row>
    <row r="132" spans="1:8" hidden="1" x14ac:dyDescent="0.25">
      <c r="A132" s="9"/>
      <c r="B132" s="10"/>
      <c r="C132" s="17"/>
      <c r="D132" s="18"/>
      <c r="E132" s="17"/>
      <c r="F132" s="13" t="e">
        <f t="shared" si="54"/>
        <v>#DIV/0!</v>
      </c>
      <c r="G132" s="13" t="e">
        <f t="shared" si="55"/>
        <v>#DIV/0!</v>
      </c>
      <c r="H132" s="19"/>
    </row>
    <row r="133" spans="1:8" hidden="1" x14ac:dyDescent="0.25">
      <c r="A133" s="9"/>
      <c r="B133" s="10"/>
      <c r="C133" s="17"/>
      <c r="D133" s="18"/>
      <c r="E133" s="17"/>
      <c r="F133" s="13" t="e">
        <f t="shared" si="54"/>
        <v>#DIV/0!</v>
      </c>
      <c r="G133" s="13" t="e">
        <f t="shared" si="55"/>
        <v>#DIV/0!</v>
      </c>
      <c r="H133" s="19"/>
    </row>
    <row r="134" spans="1:8" hidden="1" x14ac:dyDescent="0.25">
      <c r="A134" s="9"/>
      <c r="B134" s="10"/>
      <c r="C134" s="17"/>
      <c r="D134" s="18"/>
      <c r="E134" s="17"/>
      <c r="F134" s="13" t="e">
        <f t="shared" si="54"/>
        <v>#DIV/0!</v>
      </c>
      <c r="G134" s="13" t="e">
        <f t="shared" si="55"/>
        <v>#DIV/0!</v>
      </c>
      <c r="H134" s="19"/>
    </row>
    <row r="135" spans="1:8" hidden="1" x14ac:dyDescent="0.25">
      <c r="A135" s="9"/>
      <c r="B135" s="10"/>
      <c r="C135" s="17"/>
      <c r="D135" s="18"/>
      <c r="E135" s="17"/>
      <c r="F135" s="13" t="e">
        <f t="shared" si="54"/>
        <v>#DIV/0!</v>
      </c>
      <c r="G135" s="13" t="e">
        <f t="shared" si="55"/>
        <v>#DIV/0!</v>
      </c>
      <c r="H135" s="19"/>
    </row>
    <row r="136" spans="1:8" s="15" customFormat="1" ht="15.75" customHeight="1" x14ac:dyDescent="0.25">
      <c r="A136" s="9" t="s">
        <v>163</v>
      </c>
      <c r="B136" s="10" t="s">
        <v>164</v>
      </c>
      <c r="C136" s="11">
        <f t="shared" ref="C136" si="73">C137+C191+C196</f>
        <v>130535618.48</v>
      </c>
      <c r="D136" s="12">
        <f t="shared" ref="D136:E136" si="74">D137+D193+D198</f>
        <v>260492469.32000002</v>
      </c>
      <c r="E136" s="11">
        <f t="shared" si="74"/>
        <v>131825773.81999998</v>
      </c>
      <c r="F136" s="13">
        <f t="shared" si="54"/>
        <v>50.606366534941785</v>
      </c>
      <c r="G136" s="13">
        <f t="shared" si="55"/>
        <v>100.98835502142862</v>
      </c>
      <c r="H136" s="19"/>
    </row>
    <row r="137" spans="1:8" ht="27" customHeight="1" x14ac:dyDescent="0.25">
      <c r="A137" s="9" t="s">
        <v>165</v>
      </c>
      <c r="B137" s="10" t="s">
        <v>166</v>
      </c>
      <c r="C137" s="11">
        <f t="shared" ref="C137" si="75">C138+C145+C166+C184</f>
        <v>130179005.78</v>
      </c>
      <c r="D137" s="12">
        <f t="shared" ref="D137:E137" si="76">D138+D145+D166+D184</f>
        <v>260492469.32000002</v>
      </c>
      <c r="E137" s="11">
        <f t="shared" si="76"/>
        <v>132180910.21999998</v>
      </c>
      <c r="F137" s="13">
        <f t="shared" si="54"/>
        <v>50.742699228522937</v>
      </c>
      <c r="G137" s="13">
        <f t="shared" si="55"/>
        <v>101.53780897926288</v>
      </c>
      <c r="H137" s="8"/>
    </row>
    <row r="138" spans="1:8" s="16" customFormat="1" ht="15.75" customHeight="1" x14ac:dyDescent="0.25">
      <c r="A138" s="9" t="s">
        <v>167</v>
      </c>
      <c r="B138" s="10" t="s">
        <v>168</v>
      </c>
      <c r="C138" s="17">
        <f>C139+C142</f>
        <v>35072109</v>
      </c>
      <c r="D138" s="18">
        <f t="shared" ref="D138" si="77">D139+D142</f>
        <v>73307640</v>
      </c>
      <c r="E138" s="17">
        <f>E139+E142</f>
        <v>39985986</v>
      </c>
      <c r="F138" s="13">
        <f t="shared" si="54"/>
        <v>54.545455289516887</v>
      </c>
      <c r="G138" s="13">
        <f t="shared" si="55"/>
        <v>114.01078275617813</v>
      </c>
      <c r="H138" s="26"/>
    </row>
    <row r="139" spans="1:8" ht="15.75" customHeight="1" x14ac:dyDescent="0.25">
      <c r="A139" s="9" t="s">
        <v>169</v>
      </c>
      <c r="B139" s="10" t="s">
        <v>170</v>
      </c>
      <c r="C139" s="17">
        <f>C140</f>
        <v>33361998</v>
      </c>
      <c r="D139" s="18">
        <f>D140</f>
        <v>68226000</v>
      </c>
      <c r="E139" s="17">
        <f>E140</f>
        <v>37214184</v>
      </c>
      <c r="F139" s="13">
        <f t="shared" ref="F139:F202" si="78">E139/D139*100</f>
        <v>54.545457743382286</v>
      </c>
      <c r="G139" s="13">
        <f t="shared" ref="G139:G202" si="79">E139/C139*100</f>
        <v>111.54662859220841</v>
      </c>
      <c r="H139" s="8"/>
    </row>
    <row r="140" spans="1:8" ht="15.75" customHeight="1" x14ac:dyDescent="0.25">
      <c r="A140" s="9" t="s">
        <v>171</v>
      </c>
      <c r="B140" s="10" t="s">
        <v>172</v>
      </c>
      <c r="C140" s="17">
        <v>33361998</v>
      </c>
      <c r="D140" s="18">
        <v>68226000</v>
      </c>
      <c r="E140" s="17">
        <v>37214184</v>
      </c>
      <c r="F140" s="13">
        <f t="shared" si="78"/>
        <v>54.545457743382286</v>
      </c>
      <c r="G140" s="13">
        <f t="shared" si="79"/>
        <v>111.54662859220841</v>
      </c>
      <c r="H140" s="8"/>
    </row>
    <row r="141" spans="1:8" ht="15.75" hidden="1" customHeight="1" x14ac:dyDescent="0.25">
      <c r="A141" s="9" t="s">
        <v>173</v>
      </c>
      <c r="B141" s="10" t="s">
        <v>174</v>
      </c>
      <c r="C141" s="17" t="s">
        <v>175</v>
      </c>
      <c r="D141" s="18" t="s">
        <v>175</v>
      </c>
      <c r="E141" s="17" t="s">
        <v>175</v>
      </c>
      <c r="F141" s="13" t="e">
        <f t="shared" si="78"/>
        <v>#VALUE!</v>
      </c>
      <c r="G141" s="13" t="e">
        <f t="shared" si="79"/>
        <v>#VALUE!</v>
      </c>
      <c r="H141" s="8"/>
    </row>
    <row r="142" spans="1:8" ht="15.75" customHeight="1" x14ac:dyDescent="0.25">
      <c r="A142" s="9" t="s">
        <v>176</v>
      </c>
      <c r="B142" s="10" t="s">
        <v>177</v>
      </c>
      <c r="C142" s="11">
        <f t="shared" ref="C142" si="80">C143</f>
        <v>1710111</v>
      </c>
      <c r="D142" s="12">
        <f t="shared" ref="D142:E142" si="81">D143</f>
        <v>5081640</v>
      </c>
      <c r="E142" s="11">
        <f t="shared" si="81"/>
        <v>2771802</v>
      </c>
      <c r="F142" s="13">
        <f t="shared" si="78"/>
        <v>54.545422343967701</v>
      </c>
      <c r="G142" s="13">
        <f t="shared" si="79"/>
        <v>162.08316302275117</v>
      </c>
      <c r="H142" s="8"/>
    </row>
    <row r="143" spans="1:8" ht="27" customHeight="1" x14ac:dyDescent="0.25">
      <c r="A143" s="9" t="s">
        <v>178</v>
      </c>
      <c r="B143" s="10" t="s">
        <v>179</v>
      </c>
      <c r="C143" s="17">
        <v>1710111</v>
      </c>
      <c r="D143" s="18">
        <v>5081640</v>
      </c>
      <c r="E143" s="17">
        <v>2771802</v>
      </c>
      <c r="F143" s="13">
        <f t="shared" si="78"/>
        <v>54.545422343967701</v>
      </c>
      <c r="G143" s="13">
        <f t="shared" si="79"/>
        <v>162.08316302275117</v>
      </c>
      <c r="H143" s="8"/>
    </row>
    <row r="144" spans="1:8" ht="48" hidden="1" customHeight="1" x14ac:dyDescent="0.25">
      <c r="A144" s="9" t="s">
        <v>180</v>
      </c>
      <c r="B144" s="10" t="s">
        <v>181</v>
      </c>
      <c r="C144" s="17" t="s">
        <v>175</v>
      </c>
      <c r="D144" s="18" t="s">
        <v>175</v>
      </c>
      <c r="E144" s="17" t="s">
        <v>175</v>
      </c>
      <c r="F144" s="13" t="e">
        <f t="shared" si="78"/>
        <v>#VALUE!</v>
      </c>
      <c r="G144" s="13" t="e">
        <f t="shared" si="79"/>
        <v>#VALUE!</v>
      </c>
      <c r="H144" s="8"/>
    </row>
    <row r="145" spans="1:8" s="16" customFormat="1" ht="15.75" customHeight="1" x14ac:dyDescent="0.25">
      <c r="A145" s="9" t="s">
        <v>182</v>
      </c>
      <c r="B145" s="10" t="s">
        <v>183</v>
      </c>
      <c r="C145" s="11">
        <f t="shared" ref="C145" si="82">C146+C148+C156+C158+C160+C162+C164+C150+C152+C154</f>
        <v>13364357.23</v>
      </c>
      <c r="D145" s="12">
        <f t="shared" ref="D145:E145" si="83">D146+D148+D156+D158+D160+D162+D164+D150+D152+D154</f>
        <v>29452699.779999997</v>
      </c>
      <c r="E145" s="11">
        <f t="shared" si="83"/>
        <v>11422096.02</v>
      </c>
      <c r="F145" s="13">
        <f t="shared" si="78"/>
        <v>38.781151151909782</v>
      </c>
      <c r="G145" s="13">
        <v>0</v>
      </c>
      <c r="H145" s="19"/>
    </row>
    <row r="146" spans="1:8" ht="48" hidden="1" customHeight="1" x14ac:dyDescent="0.25">
      <c r="A146" s="9" t="s">
        <v>184</v>
      </c>
      <c r="B146" s="10" t="s">
        <v>185</v>
      </c>
      <c r="C146" s="17">
        <f>C147</f>
        <v>0</v>
      </c>
      <c r="D146" s="18">
        <v>0</v>
      </c>
      <c r="E146" s="17">
        <f>E147</f>
        <v>0</v>
      </c>
      <c r="F146" s="13" t="e">
        <f t="shared" si="78"/>
        <v>#DIV/0!</v>
      </c>
      <c r="G146" s="13">
        <v>0</v>
      </c>
      <c r="H146" s="8"/>
    </row>
    <row r="147" spans="1:8" ht="47.25" hidden="1" customHeight="1" x14ac:dyDescent="0.25">
      <c r="A147" s="9" t="s">
        <v>316</v>
      </c>
      <c r="B147" s="42" t="s">
        <v>317</v>
      </c>
      <c r="C147" s="17">
        <v>0</v>
      </c>
      <c r="D147" s="18">
        <v>0</v>
      </c>
      <c r="E147" s="17">
        <v>0</v>
      </c>
      <c r="F147" s="13" t="e">
        <f t="shared" si="78"/>
        <v>#DIV/0!</v>
      </c>
      <c r="G147" s="13">
        <v>0</v>
      </c>
      <c r="H147" s="8"/>
    </row>
    <row r="148" spans="1:8" ht="27" customHeight="1" x14ac:dyDescent="0.25">
      <c r="A148" s="25" t="s">
        <v>375</v>
      </c>
      <c r="B148" s="45" t="s">
        <v>185</v>
      </c>
      <c r="C148" s="17">
        <f>C149</f>
        <v>0</v>
      </c>
      <c r="D148" s="18">
        <f>D149</f>
        <v>7170504</v>
      </c>
      <c r="E148" s="17">
        <f>E149</f>
        <v>0</v>
      </c>
      <c r="F148" s="13">
        <f t="shared" si="78"/>
        <v>0</v>
      </c>
      <c r="G148" s="13">
        <v>0</v>
      </c>
      <c r="H148" s="8"/>
    </row>
    <row r="149" spans="1:8" ht="27" customHeight="1" x14ac:dyDescent="0.25">
      <c r="A149" s="22" t="s">
        <v>376</v>
      </c>
      <c r="B149" s="45" t="s">
        <v>317</v>
      </c>
      <c r="C149" s="17">
        <v>0</v>
      </c>
      <c r="D149" s="18">
        <v>7170504</v>
      </c>
      <c r="E149" s="17">
        <v>0</v>
      </c>
      <c r="F149" s="13">
        <f t="shared" si="78"/>
        <v>0</v>
      </c>
      <c r="G149" s="13">
        <v>0</v>
      </c>
      <c r="H149" s="8"/>
    </row>
    <row r="150" spans="1:8" ht="27" customHeight="1" x14ac:dyDescent="0.25">
      <c r="A150" s="9" t="s">
        <v>346</v>
      </c>
      <c r="B150" s="38" t="s">
        <v>340</v>
      </c>
      <c r="C150" s="17">
        <f>C151</f>
        <v>3437352.94</v>
      </c>
      <c r="D150" s="18">
        <f>D151</f>
        <v>9924257.8200000003</v>
      </c>
      <c r="E150" s="17">
        <f>E151</f>
        <v>5970225.4100000001</v>
      </c>
      <c r="F150" s="13">
        <f t="shared" si="78"/>
        <v>60.157903173055615</v>
      </c>
      <c r="G150" s="13">
        <f t="shared" si="79"/>
        <v>173.6867151616965</v>
      </c>
      <c r="H150" s="8"/>
    </row>
    <row r="151" spans="1:8" ht="27" customHeight="1" x14ac:dyDescent="0.25">
      <c r="A151" s="9" t="s">
        <v>347</v>
      </c>
      <c r="B151" s="38" t="s">
        <v>341</v>
      </c>
      <c r="C151" s="17">
        <v>3437352.94</v>
      </c>
      <c r="D151" s="18">
        <v>9924257.8200000003</v>
      </c>
      <c r="E151" s="17">
        <v>5970225.4100000001</v>
      </c>
      <c r="F151" s="13">
        <f t="shared" si="78"/>
        <v>60.157903173055615</v>
      </c>
      <c r="G151" s="13">
        <f t="shared" si="79"/>
        <v>173.6867151616965</v>
      </c>
      <c r="H151" s="8"/>
    </row>
    <row r="152" spans="1:8" ht="40.5" customHeight="1" x14ac:dyDescent="0.25">
      <c r="A152" s="9" t="s">
        <v>348</v>
      </c>
      <c r="B152" s="38" t="s">
        <v>342</v>
      </c>
      <c r="C152" s="17">
        <f>C153</f>
        <v>0</v>
      </c>
      <c r="D152" s="18">
        <f>D153</f>
        <v>3721873.77</v>
      </c>
      <c r="E152" s="17">
        <f>E153</f>
        <v>0</v>
      </c>
      <c r="F152" s="13">
        <f t="shared" si="78"/>
        <v>0</v>
      </c>
      <c r="G152" s="13">
        <v>0</v>
      </c>
      <c r="H152" s="8"/>
    </row>
    <row r="153" spans="1:8" ht="40.5" customHeight="1" x14ac:dyDescent="0.25">
      <c r="A153" s="9" t="s">
        <v>349</v>
      </c>
      <c r="B153" s="38" t="s">
        <v>343</v>
      </c>
      <c r="C153" s="17">
        <v>0</v>
      </c>
      <c r="D153" s="18">
        <v>3721873.77</v>
      </c>
      <c r="E153" s="17">
        <v>0</v>
      </c>
      <c r="F153" s="13">
        <f t="shared" si="78"/>
        <v>0</v>
      </c>
      <c r="G153" s="13">
        <v>0</v>
      </c>
      <c r="H153" s="8"/>
    </row>
    <row r="154" spans="1:8" ht="40.5" customHeight="1" x14ac:dyDescent="0.25">
      <c r="A154" s="9" t="s">
        <v>350</v>
      </c>
      <c r="B154" s="38" t="s">
        <v>344</v>
      </c>
      <c r="C154" s="17">
        <f>C155</f>
        <v>1956214.29</v>
      </c>
      <c r="D154" s="18">
        <f>D155</f>
        <v>4644944.1100000003</v>
      </c>
      <c r="E154" s="17">
        <f>E155</f>
        <v>1865426.25</v>
      </c>
      <c r="F154" s="13">
        <f t="shared" si="78"/>
        <v>40.160359432182702</v>
      </c>
      <c r="G154" s="13">
        <f t="shared" si="79"/>
        <v>95.358993109083158</v>
      </c>
      <c r="H154" s="8"/>
    </row>
    <row r="155" spans="1:8" ht="40.5" customHeight="1" x14ac:dyDescent="0.25">
      <c r="A155" s="9" t="s">
        <v>351</v>
      </c>
      <c r="B155" s="38" t="s">
        <v>345</v>
      </c>
      <c r="C155" s="17">
        <v>1956214.29</v>
      </c>
      <c r="D155" s="18">
        <v>4644944.1100000003</v>
      </c>
      <c r="E155" s="17">
        <v>1865426.25</v>
      </c>
      <c r="F155" s="13">
        <f t="shared" si="78"/>
        <v>40.160359432182702</v>
      </c>
      <c r="G155" s="13">
        <f t="shared" si="79"/>
        <v>95.358993109083158</v>
      </c>
      <c r="H155" s="8"/>
    </row>
    <row r="156" spans="1:8" ht="48.75" hidden="1" customHeight="1" x14ac:dyDescent="0.25">
      <c r="A156" s="9" t="s">
        <v>186</v>
      </c>
      <c r="B156" s="10" t="s">
        <v>187</v>
      </c>
      <c r="C156" s="17">
        <f>C157</f>
        <v>0</v>
      </c>
      <c r="D156" s="18">
        <f>D157</f>
        <v>0</v>
      </c>
      <c r="E156" s="17">
        <f>E157</f>
        <v>0</v>
      </c>
      <c r="F156" s="13" t="e">
        <f t="shared" si="78"/>
        <v>#DIV/0!</v>
      </c>
      <c r="G156" s="13">
        <v>0</v>
      </c>
      <c r="H156" s="8"/>
    </row>
    <row r="157" spans="1:8" ht="64.5" hidden="1" customHeight="1" x14ac:dyDescent="0.25">
      <c r="A157" s="9" t="s">
        <v>188</v>
      </c>
      <c r="B157" s="10" t="s">
        <v>189</v>
      </c>
      <c r="C157" s="17">
        <v>0</v>
      </c>
      <c r="D157" s="18">
        <v>0</v>
      </c>
      <c r="E157" s="17">
        <v>0</v>
      </c>
      <c r="F157" s="13" t="e">
        <f t="shared" si="78"/>
        <v>#DIV/0!</v>
      </c>
      <c r="G157" s="13">
        <v>0</v>
      </c>
      <c r="H157" s="8"/>
    </row>
    <row r="158" spans="1:8" ht="14.25" customHeight="1" x14ac:dyDescent="0.25">
      <c r="A158" s="9" t="s">
        <v>190</v>
      </c>
      <c r="B158" s="10" t="s">
        <v>191</v>
      </c>
      <c r="C158" s="17">
        <f>C159</f>
        <v>2250927</v>
      </c>
      <c r="D158" s="18">
        <f>D159</f>
        <v>2815730.2</v>
      </c>
      <c r="E158" s="17">
        <f>E159</f>
        <v>2815730.2</v>
      </c>
      <c r="F158" s="13">
        <f t="shared" si="78"/>
        <v>100</v>
      </c>
      <c r="G158" s="13">
        <v>0</v>
      </c>
      <c r="H158" s="8"/>
    </row>
    <row r="159" spans="1:8" ht="26.25" customHeight="1" x14ac:dyDescent="0.25">
      <c r="A159" s="9" t="s">
        <v>192</v>
      </c>
      <c r="B159" s="10" t="s">
        <v>193</v>
      </c>
      <c r="C159" s="17">
        <v>2250927</v>
      </c>
      <c r="D159" s="18">
        <v>2815730.2</v>
      </c>
      <c r="E159" s="17">
        <v>2815730.2</v>
      </c>
      <c r="F159" s="13">
        <f t="shared" si="78"/>
        <v>100</v>
      </c>
      <c r="G159" s="13">
        <v>0</v>
      </c>
      <c r="H159" s="8"/>
    </row>
    <row r="160" spans="1:8" ht="14.25" customHeight="1" x14ac:dyDescent="0.25">
      <c r="A160" s="9" t="s">
        <v>194</v>
      </c>
      <c r="B160" s="10" t="s">
        <v>195</v>
      </c>
      <c r="C160" s="17">
        <f>C161</f>
        <v>5332027</v>
      </c>
      <c r="D160" s="18">
        <f>D161</f>
        <v>179605</v>
      </c>
      <c r="E160" s="17">
        <f>E161</f>
        <v>179605</v>
      </c>
      <c r="F160" s="13">
        <f t="shared" si="78"/>
        <v>100</v>
      </c>
      <c r="G160" s="13">
        <v>0</v>
      </c>
      <c r="H160" s="8"/>
    </row>
    <row r="161" spans="1:8" ht="14.25" customHeight="1" x14ac:dyDescent="0.25">
      <c r="A161" s="9" t="s">
        <v>196</v>
      </c>
      <c r="B161" s="10" t="s">
        <v>197</v>
      </c>
      <c r="C161" s="17">
        <v>5332027</v>
      </c>
      <c r="D161" s="18">
        <v>179605</v>
      </c>
      <c r="E161" s="17">
        <v>179605</v>
      </c>
      <c r="F161" s="13">
        <f t="shared" si="78"/>
        <v>100</v>
      </c>
      <c r="G161" s="13">
        <v>0</v>
      </c>
      <c r="H161" s="8"/>
    </row>
    <row r="162" spans="1:8" ht="14.25" hidden="1" customHeight="1" x14ac:dyDescent="0.25">
      <c r="A162" s="9" t="s">
        <v>198</v>
      </c>
      <c r="B162" s="10" t="s">
        <v>199</v>
      </c>
      <c r="C162" s="17"/>
      <c r="D162" s="18"/>
      <c r="E162" s="17"/>
      <c r="F162" s="13" t="e">
        <f t="shared" si="78"/>
        <v>#DIV/0!</v>
      </c>
      <c r="G162" s="13" t="e">
        <f t="shared" si="79"/>
        <v>#DIV/0!</v>
      </c>
      <c r="H162" s="8"/>
    </row>
    <row r="163" spans="1:8" ht="14.25" hidden="1" customHeight="1" x14ac:dyDescent="0.25">
      <c r="A163" s="9" t="s">
        <v>200</v>
      </c>
      <c r="B163" s="10" t="s">
        <v>201</v>
      </c>
      <c r="C163" s="17"/>
      <c r="D163" s="18"/>
      <c r="E163" s="17"/>
      <c r="F163" s="13" t="e">
        <f t="shared" si="78"/>
        <v>#DIV/0!</v>
      </c>
      <c r="G163" s="13" t="e">
        <f t="shared" si="79"/>
        <v>#DIV/0!</v>
      </c>
      <c r="H163" s="8"/>
    </row>
    <row r="164" spans="1:8" ht="14.25" customHeight="1" x14ac:dyDescent="0.25">
      <c r="A164" s="9" t="s">
        <v>202</v>
      </c>
      <c r="B164" s="10" t="s">
        <v>203</v>
      </c>
      <c r="C164" s="17">
        <f>C165</f>
        <v>387836</v>
      </c>
      <c r="D164" s="18">
        <f>D165</f>
        <v>995784.88</v>
      </c>
      <c r="E164" s="17">
        <f>E165</f>
        <v>591109.16</v>
      </c>
      <c r="F164" s="13">
        <f t="shared" si="78"/>
        <v>59.361130287497446</v>
      </c>
      <c r="G164" s="13">
        <v>0</v>
      </c>
      <c r="H164" s="8"/>
    </row>
    <row r="165" spans="1:8" ht="14.25" customHeight="1" x14ac:dyDescent="0.25">
      <c r="A165" s="9" t="s">
        <v>204</v>
      </c>
      <c r="B165" s="10" t="s">
        <v>205</v>
      </c>
      <c r="C165" s="17">
        <v>387836</v>
      </c>
      <c r="D165" s="18">
        <v>995784.88</v>
      </c>
      <c r="E165" s="17">
        <v>591109.16</v>
      </c>
      <c r="F165" s="13">
        <f t="shared" si="78"/>
        <v>59.361130287497446</v>
      </c>
      <c r="G165" s="13">
        <v>0</v>
      </c>
      <c r="H165" s="8"/>
    </row>
    <row r="166" spans="1:8" s="16" customFormat="1" ht="14.25" customHeight="1" x14ac:dyDescent="0.25">
      <c r="A166" s="9" t="s">
        <v>206</v>
      </c>
      <c r="B166" s="10" t="s">
        <v>207</v>
      </c>
      <c r="C166" s="11">
        <f>C167+C170+C172+C174+C178+C180+C182</f>
        <v>73931775.560000002</v>
      </c>
      <c r="D166" s="12">
        <f>D167+D170+D172+D174+D178+D180+D182</f>
        <v>142392451.55000001</v>
      </c>
      <c r="E166" s="11">
        <f>E167+E170+E172+E174+E178+E180+E182</f>
        <v>71745910.50999999</v>
      </c>
      <c r="F166" s="13">
        <f t="shared" si="78"/>
        <v>50.386035024340437</v>
      </c>
      <c r="G166" s="13">
        <f t="shared" si="79"/>
        <v>97.043402470124562</v>
      </c>
      <c r="H166" s="19"/>
    </row>
    <row r="167" spans="1:8" ht="26.25" customHeight="1" x14ac:dyDescent="0.25">
      <c r="A167" s="9" t="s">
        <v>208</v>
      </c>
      <c r="B167" s="10" t="s">
        <v>209</v>
      </c>
      <c r="C167" s="11">
        <f>C168+C169</f>
        <v>64270537.960000001</v>
      </c>
      <c r="D167" s="12">
        <f>D168</f>
        <v>136083685.55000001</v>
      </c>
      <c r="E167" s="11">
        <f>E168+E169</f>
        <v>68230896.489999995</v>
      </c>
      <c r="F167" s="13">
        <f t="shared" si="78"/>
        <v>50.13892459940066</v>
      </c>
      <c r="G167" s="13">
        <f t="shared" si="79"/>
        <v>106.16201241767232</v>
      </c>
      <c r="H167" s="8"/>
    </row>
    <row r="168" spans="1:8" ht="26.25" customHeight="1" x14ac:dyDescent="0.25">
      <c r="A168" s="9" t="s">
        <v>210</v>
      </c>
      <c r="B168" s="10" t="s">
        <v>211</v>
      </c>
      <c r="C168" s="17">
        <v>64270537.960000001</v>
      </c>
      <c r="D168" s="18">
        <v>136083685.55000001</v>
      </c>
      <c r="E168" s="17">
        <v>68230896.489999995</v>
      </c>
      <c r="F168" s="13">
        <f t="shared" si="78"/>
        <v>50.13892459940066</v>
      </c>
      <c r="G168" s="13">
        <f t="shared" si="79"/>
        <v>106.16201241767232</v>
      </c>
      <c r="H168" s="8"/>
    </row>
    <row r="169" spans="1:8" ht="25.5" hidden="1" x14ac:dyDescent="0.25">
      <c r="A169" s="9" t="s">
        <v>212</v>
      </c>
      <c r="B169" s="10" t="s">
        <v>213</v>
      </c>
      <c r="C169" s="17"/>
      <c r="D169" s="18"/>
      <c r="E169" s="17"/>
      <c r="F169" s="13" t="e">
        <f t="shared" si="78"/>
        <v>#DIV/0!</v>
      </c>
      <c r="G169" s="13" t="e">
        <f t="shared" si="79"/>
        <v>#DIV/0!</v>
      </c>
      <c r="H169" s="8"/>
    </row>
    <row r="170" spans="1:8" ht="40.5" customHeight="1" x14ac:dyDescent="0.25">
      <c r="A170" s="9" t="s">
        <v>214</v>
      </c>
      <c r="B170" s="10" t="s">
        <v>215</v>
      </c>
      <c r="C170" s="17">
        <f>C171</f>
        <v>355274.44</v>
      </c>
      <c r="D170" s="18">
        <f>D171</f>
        <v>929430</v>
      </c>
      <c r="E170" s="17">
        <f>E171</f>
        <v>378910.02</v>
      </c>
      <c r="F170" s="13">
        <f t="shared" si="78"/>
        <v>40.767999741777224</v>
      </c>
      <c r="G170" s="13">
        <f t="shared" si="79"/>
        <v>106.65276680191236</v>
      </c>
      <c r="H170" s="8"/>
    </row>
    <row r="171" spans="1:8" ht="55.5" customHeight="1" x14ac:dyDescent="0.25">
      <c r="A171" s="9" t="s">
        <v>216</v>
      </c>
      <c r="B171" s="10" t="s">
        <v>217</v>
      </c>
      <c r="C171" s="17">
        <v>355274.44</v>
      </c>
      <c r="D171" s="18">
        <v>929430</v>
      </c>
      <c r="E171" s="17">
        <v>378910.02</v>
      </c>
      <c r="F171" s="13">
        <f t="shared" si="78"/>
        <v>40.767999741777224</v>
      </c>
      <c r="G171" s="13">
        <f t="shared" si="79"/>
        <v>106.65276680191236</v>
      </c>
      <c r="H171" s="8"/>
    </row>
    <row r="172" spans="1:8" ht="38.25" customHeight="1" x14ac:dyDescent="0.25">
      <c r="A172" s="9" t="s">
        <v>218</v>
      </c>
      <c r="B172" s="10" t="s">
        <v>219</v>
      </c>
      <c r="C172" s="17">
        <f>C173</f>
        <v>8660023.6600000001</v>
      </c>
      <c r="D172" s="18">
        <f>D173</f>
        <v>4228488</v>
      </c>
      <c r="E172" s="17">
        <f>E173</f>
        <v>2560000</v>
      </c>
      <c r="F172" s="13">
        <f t="shared" si="78"/>
        <v>60.541735012609706</v>
      </c>
      <c r="G172" s="13">
        <v>0</v>
      </c>
      <c r="H172" s="8"/>
    </row>
    <row r="173" spans="1:8" ht="38.25" customHeight="1" x14ac:dyDescent="0.25">
      <c r="A173" s="9" t="s">
        <v>220</v>
      </c>
      <c r="B173" s="10" t="s">
        <v>221</v>
      </c>
      <c r="C173" s="17">
        <v>8660023.6600000001</v>
      </c>
      <c r="D173" s="18">
        <v>4228488</v>
      </c>
      <c r="E173" s="17">
        <v>2560000</v>
      </c>
      <c r="F173" s="13">
        <f t="shared" si="78"/>
        <v>60.541735012609706</v>
      </c>
      <c r="G173" s="13">
        <v>0</v>
      </c>
      <c r="H173" s="8"/>
    </row>
    <row r="174" spans="1:8" ht="28.5" customHeight="1" x14ac:dyDescent="0.25">
      <c r="A174" s="9" t="s">
        <v>222</v>
      </c>
      <c r="B174" s="10" t="s">
        <v>223</v>
      </c>
      <c r="C174" s="17">
        <f>C175</f>
        <v>594354.5</v>
      </c>
      <c r="D174" s="18">
        <f>D175</f>
        <v>1149489</v>
      </c>
      <c r="E174" s="17">
        <f>E175</f>
        <v>574745</v>
      </c>
      <c r="F174" s="13">
        <f t="shared" si="78"/>
        <v>50.000043497588933</v>
      </c>
      <c r="G174" s="13">
        <f t="shared" si="79"/>
        <v>96.70070639660338</v>
      </c>
      <c r="H174" s="8"/>
    </row>
    <row r="175" spans="1:8" ht="28.5" customHeight="1" x14ac:dyDescent="0.25">
      <c r="A175" s="9" t="s">
        <v>224</v>
      </c>
      <c r="B175" s="10" t="s">
        <v>225</v>
      </c>
      <c r="C175" s="17">
        <v>594354.5</v>
      </c>
      <c r="D175" s="18">
        <v>1149489</v>
      </c>
      <c r="E175" s="17">
        <v>574745</v>
      </c>
      <c r="F175" s="13">
        <f t="shared" si="78"/>
        <v>50.000043497588933</v>
      </c>
      <c r="G175" s="13">
        <f t="shared" si="79"/>
        <v>96.70070639660338</v>
      </c>
      <c r="H175" s="8"/>
    </row>
    <row r="176" spans="1:8" ht="45.75" hidden="1" customHeight="1" x14ac:dyDescent="0.25">
      <c r="A176" s="9" t="s">
        <v>226</v>
      </c>
      <c r="B176" s="10" t="s">
        <v>227</v>
      </c>
      <c r="C176" s="17"/>
      <c r="D176" s="18"/>
      <c r="E176" s="17"/>
      <c r="F176" s="13" t="e">
        <f t="shared" si="78"/>
        <v>#DIV/0!</v>
      </c>
      <c r="G176" s="13" t="e">
        <f t="shared" si="79"/>
        <v>#DIV/0!</v>
      </c>
      <c r="H176" s="8"/>
    </row>
    <row r="177" spans="1:8" ht="45.75" hidden="1" customHeight="1" x14ac:dyDescent="0.25">
      <c r="A177" s="9" t="s">
        <v>228</v>
      </c>
      <c r="B177" s="10" t="s">
        <v>229</v>
      </c>
      <c r="C177" s="17"/>
      <c r="D177" s="18"/>
      <c r="E177" s="17"/>
      <c r="F177" s="13" t="e">
        <f t="shared" si="78"/>
        <v>#DIV/0!</v>
      </c>
      <c r="G177" s="13" t="e">
        <f t="shared" si="79"/>
        <v>#DIV/0!</v>
      </c>
      <c r="H177" s="8"/>
    </row>
    <row r="178" spans="1:8" ht="38.25" customHeight="1" x14ac:dyDescent="0.25">
      <c r="A178" s="9" t="s">
        <v>230</v>
      </c>
      <c r="B178" s="10" t="s">
        <v>231</v>
      </c>
      <c r="C178" s="17">
        <f>C179</f>
        <v>51585</v>
      </c>
      <c r="D178" s="18">
        <f>D179</f>
        <v>1359</v>
      </c>
      <c r="E178" s="17">
        <f>E179</f>
        <v>1359</v>
      </c>
      <c r="F178" s="13">
        <f t="shared" si="78"/>
        <v>100</v>
      </c>
      <c r="G178" s="13">
        <v>0</v>
      </c>
      <c r="H178" s="8"/>
    </row>
    <row r="179" spans="1:8" ht="38.25" customHeight="1" x14ac:dyDescent="0.25">
      <c r="A179" s="9" t="s">
        <v>232</v>
      </c>
      <c r="B179" s="10" t="s">
        <v>233</v>
      </c>
      <c r="C179" s="17">
        <v>51585</v>
      </c>
      <c r="D179" s="18">
        <v>1359</v>
      </c>
      <c r="E179" s="17">
        <v>1359</v>
      </c>
      <c r="F179" s="13">
        <f t="shared" si="78"/>
        <v>100</v>
      </c>
      <c r="G179" s="13">
        <v>0</v>
      </c>
      <c r="H179" s="8"/>
    </row>
    <row r="180" spans="1:8" ht="48.75" hidden="1" customHeight="1" x14ac:dyDescent="0.25">
      <c r="A180" s="9" t="s">
        <v>234</v>
      </c>
      <c r="B180" s="10" t="s">
        <v>235</v>
      </c>
      <c r="C180" s="17">
        <f>C181</f>
        <v>0</v>
      </c>
      <c r="D180" s="18">
        <f>D181</f>
        <v>0</v>
      </c>
      <c r="E180" s="17">
        <f>E181</f>
        <v>0</v>
      </c>
      <c r="F180" s="13" t="e">
        <f t="shared" si="78"/>
        <v>#DIV/0!</v>
      </c>
      <c r="G180" s="13">
        <v>0</v>
      </c>
      <c r="H180" s="8"/>
    </row>
    <row r="181" spans="1:8" ht="48.75" hidden="1" customHeight="1" x14ac:dyDescent="0.25">
      <c r="A181" s="9" t="s">
        <v>236</v>
      </c>
      <c r="B181" s="10" t="s">
        <v>237</v>
      </c>
      <c r="C181" s="17">
        <v>0</v>
      </c>
      <c r="D181" s="18">
        <v>0</v>
      </c>
      <c r="E181" s="17">
        <v>0</v>
      </c>
      <c r="F181" s="13" t="e">
        <f t="shared" si="78"/>
        <v>#DIV/0!</v>
      </c>
      <c r="G181" s="13">
        <v>0</v>
      </c>
      <c r="H181" s="8"/>
    </row>
    <row r="182" spans="1:8" ht="25.5" hidden="1" x14ac:dyDescent="0.25">
      <c r="A182" s="9" t="s">
        <v>318</v>
      </c>
      <c r="B182" s="38" t="s">
        <v>319</v>
      </c>
      <c r="C182" s="17">
        <f>C183</f>
        <v>0</v>
      </c>
      <c r="D182" s="18">
        <f>D183</f>
        <v>0</v>
      </c>
      <c r="E182" s="17">
        <f>E183</f>
        <v>0</v>
      </c>
      <c r="F182" s="13" t="e">
        <f t="shared" si="78"/>
        <v>#DIV/0!</v>
      </c>
      <c r="G182" s="13">
        <v>0</v>
      </c>
      <c r="H182" s="8"/>
    </row>
    <row r="183" spans="1:8" ht="25.5" hidden="1" x14ac:dyDescent="0.25">
      <c r="A183" s="9" t="s">
        <v>320</v>
      </c>
      <c r="B183" s="38" t="s">
        <v>321</v>
      </c>
      <c r="C183" s="17">
        <v>0</v>
      </c>
      <c r="D183" s="18">
        <v>0</v>
      </c>
      <c r="E183" s="17">
        <v>0</v>
      </c>
      <c r="F183" s="13" t="e">
        <f t="shared" si="78"/>
        <v>#DIV/0!</v>
      </c>
      <c r="G183" s="13">
        <v>0</v>
      </c>
      <c r="H183" s="8"/>
    </row>
    <row r="184" spans="1:8" s="16" customFormat="1" ht="18.75" customHeight="1" x14ac:dyDescent="0.25">
      <c r="A184" s="9" t="s">
        <v>238</v>
      </c>
      <c r="B184" s="10" t="s">
        <v>239</v>
      </c>
      <c r="C184" s="11">
        <f>C185+C189+C187</f>
        <v>7810763.9900000002</v>
      </c>
      <c r="D184" s="12">
        <f>D185+D191+D187</f>
        <v>15339677.989999998</v>
      </c>
      <c r="E184" s="12">
        <f>E185+E191+E187</f>
        <v>9026917.6900000013</v>
      </c>
      <c r="F184" s="13">
        <f t="shared" si="78"/>
        <v>58.846852560299425</v>
      </c>
      <c r="G184" s="13">
        <f t="shared" si="79"/>
        <v>115.57022720897756</v>
      </c>
      <c r="H184" s="26"/>
    </row>
    <row r="185" spans="1:8" ht="38.25" customHeight="1" x14ac:dyDescent="0.25">
      <c r="A185" s="9" t="s">
        <v>240</v>
      </c>
      <c r="B185" s="10" t="s">
        <v>241</v>
      </c>
      <c r="C185" s="11">
        <f>C186</f>
        <v>3285465.6</v>
      </c>
      <c r="D185" s="12">
        <f t="shared" ref="D185:E185" si="84">D186+D190</f>
        <v>13705825</v>
      </c>
      <c r="E185" s="11">
        <f t="shared" si="84"/>
        <v>7531212.9000000004</v>
      </c>
      <c r="F185" s="13">
        <f t="shared" si="78"/>
        <v>54.948993584844409</v>
      </c>
      <c r="G185" s="13">
        <f t="shared" si="79"/>
        <v>229.22817697436858</v>
      </c>
      <c r="H185" s="8"/>
    </row>
    <row r="186" spans="1:8" ht="38.25" customHeight="1" x14ac:dyDescent="0.25">
      <c r="A186" s="9" t="s">
        <v>242</v>
      </c>
      <c r="B186" s="10" t="s">
        <v>243</v>
      </c>
      <c r="C186" s="17">
        <v>3285465.6</v>
      </c>
      <c r="D186" s="18">
        <v>5893825</v>
      </c>
      <c r="E186" s="17">
        <v>3111514.4</v>
      </c>
      <c r="F186" s="13">
        <f t="shared" si="78"/>
        <v>52.79278566974758</v>
      </c>
      <c r="G186" s="13">
        <f t="shared" si="79"/>
        <v>94.705432313763978</v>
      </c>
      <c r="H186" s="8"/>
    </row>
    <row r="187" spans="1:8" ht="39.75" customHeight="1" x14ac:dyDescent="0.25">
      <c r="A187" s="27" t="s">
        <v>380</v>
      </c>
      <c r="B187" s="1" t="s">
        <v>383</v>
      </c>
      <c r="C187" s="17">
        <f>C188</f>
        <v>0</v>
      </c>
      <c r="D187" s="18">
        <f>D188</f>
        <v>1058908.79</v>
      </c>
      <c r="E187" s="18">
        <f>E188</f>
        <v>508150.98</v>
      </c>
      <c r="F187" s="13">
        <f t="shared" si="78"/>
        <v>47.988172805705013</v>
      </c>
      <c r="G187" s="13">
        <v>0</v>
      </c>
      <c r="H187" s="8"/>
    </row>
    <row r="188" spans="1:8" ht="51" x14ac:dyDescent="0.25">
      <c r="A188" s="28" t="s">
        <v>381</v>
      </c>
      <c r="B188" s="1" t="s">
        <v>382</v>
      </c>
      <c r="C188" s="17">
        <v>0</v>
      </c>
      <c r="D188" s="18">
        <v>1058908.79</v>
      </c>
      <c r="E188" s="17">
        <v>508150.98</v>
      </c>
      <c r="F188" s="13">
        <f t="shared" si="78"/>
        <v>47.988172805705013</v>
      </c>
      <c r="G188" s="13">
        <v>0</v>
      </c>
      <c r="H188" s="8"/>
    </row>
    <row r="189" spans="1:8" ht="39.75" customHeight="1" x14ac:dyDescent="0.25">
      <c r="A189" s="9" t="s">
        <v>356</v>
      </c>
      <c r="B189" s="38" t="s">
        <v>352</v>
      </c>
      <c r="C189" s="11">
        <f t="shared" ref="C189" si="85">C190</f>
        <v>4525298.3899999997</v>
      </c>
      <c r="D189" s="18">
        <f>D190</f>
        <v>7812000</v>
      </c>
      <c r="E189" s="17">
        <f>E190</f>
        <v>4419698.5</v>
      </c>
      <c r="F189" s="13">
        <f t="shared" si="78"/>
        <v>56.575761648745512</v>
      </c>
      <c r="G189" s="13">
        <f t="shared" si="79"/>
        <v>97.666454653391384</v>
      </c>
      <c r="H189" s="8"/>
    </row>
    <row r="190" spans="1:8" ht="39.75" customHeight="1" x14ac:dyDescent="0.25">
      <c r="A190" s="9" t="s">
        <v>357</v>
      </c>
      <c r="B190" s="38" t="s">
        <v>353</v>
      </c>
      <c r="C190" s="17">
        <v>4525298.3899999997</v>
      </c>
      <c r="D190" s="18">
        <v>7812000</v>
      </c>
      <c r="E190" s="17">
        <v>4419698.5</v>
      </c>
      <c r="F190" s="13">
        <f t="shared" si="78"/>
        <v>56.575761648745512</v>
      </c>
      <c r="G190" s="13">
        <f t="shared" si="79"/>
        <v>97.666454653391384</v>
      </c>
      <c r="H190" s="8"/>
    </row>
    <row r="191" spans="1:8" ht="14.25" customHeight="1" x14ac:dyDescent="0.25">
      <c r="A191" s="9" t="s">
        <v>244</v>
      </c>
      <c r="B191" s="10" t="s">
        <v>245</v>
      </c>
      <c r="C191" s="17">
        <f>C192</f>
        <v>356612.7</v>
      </c>
      <c r="D191" s="12">
        <f t="shared" ref="D191:E191" si="86">D192</f>
        <v>574944.19999999995</v>
      </c>
      <c r="E191" s="11">
        <f t="shared" si="86"/>
        <v>987553.81</v>
      </c>
      <c r="F191" s="13">
        <f t="shared" si="78"/>
        <v>171.76515738396876</v>
      </c>
      <c r="G191" s="13">
        <f t="shared" si="79"/>
        <v>276.92614704972647</v>
      </c>
      <c r="H191" s="8"/>
    </row>
    <row r="192" spans="1:8" ht="14.25" customHeight="1" x14ac:dyDescent="0.25">
      <c r="A192" s="9" t="s">
        <v>246</v>
      </c>
      <c r="B192" s="10" t="s">
        <v>247</v>
      </c>
      <c r="C192" s="17">
        <v>356612.7</v>
      </c>
      <c r="D192" s="18">
        <v>574944.19999999995</v>
      </c>
      <c r="E192" s="17">
        <v>987553.81</v>
      </c>
      <c r="F192" s="13">
        <f t="shared" si="78"/>
        <v>171.76515738396876</v>
      </c>
      <c r="G192" s="13">
        <f t="shared" si="79"/>
        <v>276.92614704972647</v>
      </c>
      <c r="H192" s="8"/>
    </row>
    <row r="193" spans="1:9" s="16" customFormat="1" ht="18" hidden="1" customHeight="1" x14ac:dyDescent="0.25">
      <c r="A193" s="9" t="s">
        <v>248</v>
      </c>
      <c r="B193" s="10" t="s">
        <v>249</v>
      </c>
      <c r="C193" s="17"/>
      <c r="D193" s="18">
        <f>D194</f>
        <v>0</v>
      </c>
      <c r="E193" s="17">
        <v>0</v>
      </c>
      <c r="F193" s="13" t="e">
        <f t="shared" si="78"/>
        <v>#DIV/0!</v>
      </c>
      <c r="G193" s="13">
        <v>0</v>
      </c>
      <c r="H193" s="26"/>
    </row>
    <row r="194" spans="1:9" ht="34.5" hidden="1" customHeight="1" x14ac:dyDescent="0.25">
      <c r="A194" s="9" t="s">
        <v>250</v>
      </c>
      <c r="B194" s="10" t="s">
        <v>251</v>
      </c>
      <c r="C194" s="17"/>
      <c r="D194" s="18">
        <v>0</v>
      </c>
      <c r="E194" s="17"/>
      <c r="F194" s="13" t="e">
        <f t="shared" si="78"/>
        <v>#DIV/0!</v>
      </c>
      <c r="G194" s="13">
        <v>0</v>
      </c>
      <c r="H194" s="8"/>
    </row>
    <row r="195" spans="1:9" ht="34.5" hidden="1" customHeight="1" x14ac:dyDescent="0.25">
      <c r="A195" s="9" t="s">
        <v>252</v>
      </c>
      <c r="B195" s="10" t="s">
        <v>253</v>
      </c>
      <c r="C195" s="17"/>
      <c r="D195" s="18"/>
      <c r="E195" s="17"/>
      <c r="F195" s="13" t="e">
        <f t="shared" si="78"/>
        <v>#DIV/0!</v>
      </c>
      <c r="G195" s="13" t="e">
        <f t="shared" si="79"/>
        <v>#DIV/0!</v>
      </c>
      <c r="H195" s="8"/>
    </row>
    <row r="196" spans="1:9" ht="34.5" hidden="1" customHeight="1" x14ac:dyDescent="0.25">
      <c r="A196" s="9" t="s">
        <v>250</v>
      </c>
      <c r="B196" s="10" t="s">
        <v>254</v>
      </c>
      <c r="C196" s="17">
        <f>C197</f>
        <v>0</v>
      </c>
      <c r="D196" s="18">
        <v>0</v>
      </c>
      <c r="E196" s="17"/>
      <c r="F196" s="13" t="e">
        <f t="shared" si="78"/>
        <v>#DIV/0!</v>
      </c>
      <c r="G196" s="13">
        <v>0</v>
      </c>
      <c r="H196" s="8"/>
    </row>
    <row r="197" spans="1:9" ht="34.5" hidden="1" customHeight="1" x14ac:dyDescent="0.25">
      <c r="A197" s="9" t="s">
        <v>252</v>
      </c>
      <c r="B197" s="10" t="s">
        <v>255</v>
      </c>
      <c r="C197" s="17">
        <f>C198+C199</f>
        <v>0</v>
      </c>
      <c r="D197" s="18"/>
      <c r="E197" s="17"/>
      <c r="F197" s="13" t="e">
        <f t="shared" si="78"/>
        <v>#DIV/0!</v>
      </c>
      <c r="G197" s="13" t="e">
        <f t="shared" si="79"/>
        <v>#DIV/0!</v>
      </c>
      <c r="H197" s="8"/>
    </row>
    <row r="198" spans="1:9" s="16" customFormat="1" ht="27.75" customHeight="1" x14ac:dyDescent="0.25">
      <c r="A198" s="9" t="s">
        <v>256</v>
      </c>
      <c r="B198" s="10" t="s">
        <v>257</v>
      </c>
      <c r="C198" s="17"/>
      <c r="D198" s="18">
        <f t="shared" ref="D198" si="87">D199</f>
        <v>0</v>
      </c>
      <c r="E198" s="17">
        <f>E199</f>
        <v>-355136.4</v>
      </c>
      <c r="F198" s="13">
        <v>0</v>
      </c>
      <c r="G198" s="13">
        <v>0</v>
      </c>
      <c r="H198" s="26"/>
    </row>
    <row r="199" spans="1:9" ht="27.75" customHeight="1" x14ac:dyDescent="0.25">
      <c r="A199" s="9" t="s">
        <v>258</v>
      </c>
      <c r="B199" s="10" t="s">
        <v>259</v>
      </c>
      <c r="C199" s="17">
        <v>0</v>
      </c>
      <c r="D199" s="18">
        <f t="shared" ref="D199" si="88">D200+D201</f>
        <v>0</v>
      </c>
      <c r="E199" s="17">
        <f>E200+E201</f>
        <v>-355136.4</v>
      </c>
      <c r="F199" s="13">
        <v>0</v>
      </c>
      <c r="G199" s="13">
        <v>0</v>
      </c>
      <c r="H199" s="8"/>
    </row>
    <row r="200" spans="1:9" ht="27.75" customHeight="1" x14ac:dyDescent="0.25">
      <c r="A200" s="9" t="s">
        <v>260</v>
      </c>
      <c r="B200" s="10" t="s">
        <v>261</v>
      </c>
      <c r="C200" s="29">
        <v>0</v>
      </c>
      <c r="D200" s="18">
        <v>0</v>
      </c>
      <c r="E200" s="17">
        <v>-355136.4</v>
      </c>
      <c r="F200" s="13">
        <v>0</v>
      </c>
      <c r="G200" s="13">
        <v>0</v>
      </c>
      <c r="H200" s="8"/>
    </row>
    <row r="201" spans="1:9" ht="48.75" hidden="1" customHeight="1" x14ac:dyDescent="0.25">
      <c r="A201" s="9" t="s">
        <v>354</v>
      </c>
      <c r="B201" s="38" t="s">
        <v>355</v>
      </c>
      <c r="C201" s="46"/>
      <c r="D201" s="18">
        <v>0</v>
      </c>
      <c r="E201" s="17">
        <v>0</v>
      </c>
      <c r="F201" s="13">
        <v>0</v>
      </c>
      <c r="G201" s="13" t="e">
        <f t="shared" si="79"/>
        <v>#DIV/0!</v>
      </c>
      <c r="H201" s="8"/>
    </row>
    <row r="202" spans="1:9" s="32" customFormat="1" ht="21.75" customHeight="1" x14ac:dyDescent="0.25">
      <c r="A202" s="1" t="s">
        <v>3</v>
      </c>
      <c r="B202" s="1"/>
      <c r="C202" s="29">
        <f>C4+C136</f>
        <v>165783210.03</v>
      </c>
      <c r="D202" s="29">
        <f>D4+D136</f>
        <v>342588769.32000005</v>
      </c>
      <c r="E202" s="29">
        <f>E4+E136</f>
        <v>171801635.24999997</v>
      </c>
      <c r="F202" s="13">
        <f t="shared" si="78"/>
        <v>50.148063986746209</v>
      </c>
      <c r="G202" s="13">
        <f t="shared" si="79"/>
        <v>103.63029839928355</v>
      </c>
      <c r="H202" s="31"/>
      <c r="I202" s="31"/>
    </row>
    <row r="203" spans="1:9" hidden="1" x14ac:dyDescent="0.25">
      <c r="A203" s="33"/>
      <c r="B203" s="33"/>
      <c r="C203" s="34"/>
      <c r="D203" s="35"/>
      <c r="E203" s="30"/>
    </row>
    <row r="204" spans="1:9" x14ac:dyDescent="0.25">
      <c r="C204" s="34"/>
    </row>
    <row r="205" spans="1:9" s="8" customFormat="1" x14ac:dyDescent="0.25">
      <c r="A205" s="8" t="s">
        <v>4</v>
      </c>
      <c r="C205" s="34"/>
      <c r="E205" s="34"/>
      <c r="F205" s="8" t="s">
        <v>5</v>
      </c>
    </row>
    <row r="206" spans="1:9" s="8" customFormat="1" x14ac:dyDescent="0.25">
      <c r="C206" s="34"/>
      <c r="E206" s="34"/>
    </row>
    <row r="207" spans="1:9" s="8" customFormat="1" x14ac:dyDescent="0.25">
      <c r="A207" s="8" t="s">
        <v>262</v>
      </c>
      <c r="C207" s="34"/>
      <c r="E207" s="34"/>
    </row>
    <row r="208" spans="1:9" s="8" customFormat="1" x14ac:dyDescent="0.25">
      <c r="A208" s="8" t="s">
        <v>263</v>
      </c>
      <c r="C208" s="36"/>
      <c r="E208" s="34"/>
    </row>
    <row r="209" spans="3:5" s="8" customFormat="1" x14ac:dyDescent="0.25">
      <c r="C209" s="36"/>
      <c r="E209" s="34"/>
    </row>
  </sheetData>
  <mergeCells count="1">
    <mergeCell ref="A1:G1"/>
  </mergeCells>
  <pageMargins left="0.11811023622047245" right="0.31496062992125984" top="0.55118110236220474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2023-07-20T13:12:29Z</dcterms:modified>
</cp:coreProperties>
</file>