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2" sheetId="2" r:id="rId1"/>
  </sheets>
  <definedNames>
    <definedName name="_xlnm.Print_Titles" localSheetId="0">Лист2!$3:$3</definedName>
  </definedNames>
  <calcPr calcId="145621"/>
</workbook>
</file>

<file path=xl/calcChain.xml><?xml version="1.0" encoding="utf-8"?>
<calcChain xmlns="http://schemas.openxmlformats.org/spreadsheetml/2006/main">
  <c r="C79" i="2" l="1"/>
  <c r="D79" i="2"/>
  <c r="D78" i="2" s="1"/>
  <c r="E79" i="2"/>
  <c r="E78" i="2" s="1"/>
  <c r="G81" i="2"/>
  <c r="C82" i="2"/>
  <c r="C78" i="2" l="1"/>
  <c r="G78" i="2"/>
  <c r="G79" i="2"/>
  <c r="D120" i="2"/>
  <c r="E120" i="2"/>
  <c r="C120" i="2" l="1"/>
  <c r="C88" i="2" l="1"/>
  <c r="C72" i="2" l="1"/>
  <c r="C61" i="2"/>
  <c r="C60" i="2" s="1"/>
  <c r="C194" i="2" l="1"/>
  <c r="E192" i="2"/>
  <c r="E72" i="2"/>
  <c r="E67" i="2"/>
  <c r="E61" i="2"/>
  <c r="F195" i="2"/>
  <c r="E194" i="2"/>
  <c r="D194" i="2"/>
  <c r="F194" i="2" l="1"/>
  <c r="C206" i="2" l="1"/>
  <c r="C205" i="2" s="1"/>
  <c r="C198" i="2"/>
  <c r="C191" i="2" s="1"/>
  <c r="C196" i="2"/>
  <c r="C189" i="2"/>
  <c r="C187" i="2"/>
  <c r="C185" i="2"/>
  <c r="C181" i="2"/>
  <c r="C179" i="2"/>
  <c r="C177" i="2"/>
  <c r="C174" i="2"/>
  <c r="C170" i="2"/>
  <c r="C168" i="2"/>
  <c r="C166" i="2"/>
  <c r="C164" i="2"/>
  <c r="C162" i="2"/>
  <c r="C160" i="2"/>
  <c r="C158" i="2"/>
  <c r="C155" i="2"/>
  <c r="C153" i="2"/>
  <c r="C151" i="2"/>
  <c r="C148" i="2"/>
  <c r="C144" i="2"/>
  <c r="C141" i="2"/>
  <c r="C132" i="2"/>
  <c r="C129" i="2"/>
  <c r="C126" i="2"/>
  <c r="C124" i="2"/>
  <c r="C118" i="2"/>
  <c r="C117" i="2" s="1"/>
  <c r="C115" i="2"/>
  <c r="C113" i="2"/>
  <c r="C111" i="2"/>
  <c r="C109" i="2"/>
  <c r="C107" i="2"/>
  <c r="C105" i="2"/>
  <c r="C103" i="2"/>
  <c r="C100" i="2"/>
  <c r="C97" i="2"/>
  <c r="C95" i="2"/>
  <c r="C93" i="2"/>
  <c r="C85" i="2"/>
  <c r="C74" i="2"/>
  <c r="C71" i="2" s="1"/>
  <c r="C70" i="2" s="1"/>
  <c r="C64" i="2"/>
  <c r="C63" i="2" s="1"/>
  <c r="C58" i="2"/>
  <c r="C57" i="2" s="1"/>
  <c r="C53" i="2"/>
  <c r="C50" i="2"/>
  <c r="C46" i="2"/>
  <c r="C45" i="2" s="1"/>
  <c r="C44" i="2" s="1"/>
  <c r="C42" i="2"/>
  <c r="C41" i="2" s="1"/>
  <c r="C38" i="2"/>
  <c r="C35" i="2"/>
  <c r="C31" i="2"/>
  <c r="C28" i="2"/>
  <c r="C26" i="2"/>
  <c r="C23" i="2"/>
  <c r="C20" i="2"/>
  <c r="C18" i="2"/>
  <c r="C16" i="2"/>
  <c r="C14" i="2"/>
  <c r="C6" i="2"/>
  <c r="C5" i="2" s="1"/>
  <c r="C140" i="2" l="1"/>
  <c r="C147" i="2"/>
  <c r="C173" i="2"/>
  <c r="C92" i="2"/>
  <c r="C84" i="2"/>
  <c r="C77" i="2" s="1"/>
  <c r="C49" i="2"/>
  <c r="C48" i="2" s="1"/>
  <c r="C34" i="2"/>
  <c r="C30" i="2" s="1"/>
  <c r="C13" i="2"/>
  <c r="C12" i="2" s="1"/>
  <c r="C123" i="2"/>
  <c r="C22" i="2"/>
  <c r="D174" i="2"/>
  <c r="D141" i="2"/>
  <c r="F157" i="2"/>
  <c r="G157" i="2"/>
  <c r="D177" i="2"/>
  <c r="F172" i="2"/>
  <c r="E170" i="2"/>
  <c r="D170" i="2"/>
  <c r="E155" i="2"/>
  <c r="D155" i="2"/>
  <c r="E46" i="2"/>
  <c r="E45" i="2" s="1"/>
  <c r="E132" i="2"/>
  <c r="D42" i="2"/>
  <c r="E100" i="2"/>
  <c r="D100" i="2"/>
  <c r="D97" i="2"/>
  <c r="D72" i="2"/>
  <c r="C139" i="2" l="1"/>
  <c r="C138" i="2" s="1"/>
  <c r="C91" i="2"/>
  <c r="C4" i="2" s="1"/>
  <c r="D118" i="2"/>
  <c r="E118" i="2"/>
  <c r="F110" i="2"/>
  <c r="D109" i="2"/>
  <c r="E109" i="2"/>
  <c r="F108" i="2"/>
  <c r="D107" i="2"/>
  <c r="E107" i="2"/>
  <c r="E97" i="2"/>
  <c r="F98" i="2"/>
  <c r="E88" i="2"/>
  <c r="C209" i="2" l="1"/>
  <c r="F109" i="2"/>
  <c r="F107" i="2"/>
  <c r="E117" i="2"/>
  <c r="D117" i="2"/>
  <c r="E26" i="2" l="1"/>
  <c r="D26" i="2" l="1"/>
  <c r="D192" i="2"/>
  <c r="E168" i="2"/>
  <c r="G168" i="2" s="1"/>
  <c r="D168" i="2"/>
  <c r="F152" i="2"/>
  <c r="E151" i="2"/>
  <c r="D151" i="2"/>
  <c r="F150" i="2"/>
  <c r="F149" i="2"/>
  <c r="E148" i="2"/>
  <c r="D148" i="2"/>
  <c r="G208" i="2"/>
  <c r="E206" i="2"/>
  <c r="E205" i="2" s="1"/>
  <c r="D206" i="2"/>
  <c r="D205" i="2" s="1"/>
  <c r="D200" i="2"/>
  <c r="E198" i="2"/>
  <c r="E191" i="2" s="1"/>
  <c r="D198" i="2"/>
  <c r="G197" i="2"/>
  <c r="F197" i="2"/>
  <c r="E196" i="2"/>
  <c r="D196" i="2"/>
  <c r="F190" i="2"/>
  <c r="E189" i="2"/>
  <c r="D189" i="2"/>
  <c r="F188" i="2"/>
  <c r="E187" i="2"/>
  <c r="D187" i="2"/>
  <c r="F186" i="2"/>
  <c r="E185" i="2"/>
  <c r="D185" i="2"/>
  <c r="G184" i="2"/>
  <c r="F184" i="2"/>
  <c r="G183" i="2"/>
  <c r="F183" i="2"/>
  <c r="G182" i="2"/>
  <c r="F182" i="2"/>
  <c r="E181" i="2"/>
  <c r="G181" i="2" s="1"/>
  <c r="D181" i="2"/>
  <c r="F180" i="2"/>
  <c r="E179" i="2"/>
  <c r="D179" i="2"/>
  <c r="G178" i="2"/>
  <c r="F178" i="2"/>
  <c r="E177" i="2"/>
  <c r="G177" i="2" s="1"/>
  <c r="G176" i="2"/>
  <c r="F176" i="2"/>
  <c r="G175" i="2"/>
  <c r="F175" i="2"/>
  <c r="E174" i="2"/>
  <c r="F174" i="2" s="1"/>
  <c r="F171" i="2"/>
  <c r="G169" i="2"/>
  <c r="F169" i="2"/>
  <c r="F167" i="2"/>
  <c r="E166" i="2"/>
  <c r="D166" i="2"/>
  <c r="F165" i="2"/>
  <c r="E164" i="2"/>
  <c r="D164" i="2"/>
  <c r="F163" i="2"/>
  <c r="E162" i="2"/>
  <c r="D162" i="2"/>
  <c r="G161" i="2"/>
  <c r="F161" i="2"/>
  <c r="E160" i="2"/>
  <c r="G160" i="2" s="1"/>
  <c r="D160" i="2"/>
  <c r="F159" i="2"/>
  <c r="E158" i="2"/>
  <c r="D158" i="2"/>
  <c r="G156" i="2"/>
  <c r="F156" i="2"/>
  <c r="G155" i="2"/>
  <c r="G154" i="2"/>
  <c r="F154" i="2"/>
  <c r="E153" i="2"/>
  <c r="G153" i="2" s="1"/>
  <c r="D153" i="2"/>
  <c r="G146" i="2"/>
  <c r="F146" i="2"/>
  <c r="G145" i="2"/>
  <c r="F145" i="2"/>
  <c r="E144" i="2"/>
  <c r="D144" i="2"/>
  <c r="D140" i="2" s="1"/>
  <c r="G143" i="2"/>
  <c r="F143" i="2"/>
  <c r="G142" i="2"/>
  <c r="F142" i="2"/>
  <c r="E141" i="2"/>
  <c r="G141" i="2" s="1"/>
  <c r="E129" i="2"/>
  <c r="F128" i="2"/>
  <c r="F127" i="2"/>
  <c r="E126" i="2"/>
  <c r="D126" i="2"/>
  <c r="D123" i="2" s="1"/>
  <c r="F125" i="2"/>
  <c r="E124" i="2"/>
  <c r="F124" i="2" s="1"/>
  <c r="F116" i="2"/>
  <c r="E115" i="2"/>
  <c r="D115" i="2"/>
  <c r="F114" i="2"/>
  <c r="E113" i="2"/>
  <c r="D113" i="2"/>
  <c r="F112" i="2"/>
  <c r="E111" i="2"/>
  <c r="D111" i="2"/>
  <c r="F106" i="2"/>
  <c r="E105" i="2"/>
  <c r="D105" i="2"/>
  <c r="F104" i="2"/>
  <c r="E103" i="2"/>
  <c r="D103" i="2"/>
  <c r="F102" i="2"/>
  <c r="F101" i="2"/>
  <c r="F96" i="2"/>
  <c r="E95" i="2"/>
  <c r="D95" i="2"/>
  <c r="F94" i="2"/>
  <c r="E93" i="2"/>
  <c r="D93" i="2"/>
  <c r="D191" i="2" l="1"/>
  <c r="E92" i="2"/>
  <c r="D173" i="2"/>
  <c r="D92" i="2"/>
  <c r="D91" i="2" s="1"/>
  <c r="D147" i="2"/>
  <c r="F196" i="2"/>
  <c r="E147" i="2"/>
  <c r="F153" i="2"/>
  <c r="F158" i="2"/>
  <c r="F141" i="2"/>
  <c r="G174" i="2"/>
  <c r="F151" i="2"/>
  <c r="F179" i="2"/>
  <c r="F160" i="2"/>
  <c r="F177" i="2"/>
  <c r="G191" i="2"/>
  <c r="F170" i="2"/>
  <c r="F168" i="2"/>
  <c r="F162" i="2"/>
  <c r="E140" i="2"/>
  <c r="F140" i="2" s="1"/>
  <c r="F189" i="2"/>
  <c r="F166" i="2"/>
  <c r="F164" i="2"/>
  <c r="G192" i="2"/>
  <c r="F148" i="2"/>
  <c r="F144" i="2"/>
  <c r="G144" i="2"/>
  <c r="F185" i="2"/>
  <c r="E173" i="2"/>
  <c r="F187" i="2"/>
  <c r="F155" i="2"/>
  <c r="G196" i="2"/>
  <c r="F181" i="2"/>
  <c r="F192" i="2"/>
  <c r="F105" i="2"/>
  <c r="F115" i="2"/>
  <c r="F100" i="2"/>
  <c r="F97" i="2"/>
  <c r="F95" i="2"/>
  <c r="F126" i="2"/>
  <c r="F93" i="2"/>
  <c r="F103" i="2"/>
  <c r="F113" i="2"/>
  <c r="F111" i="2"/>
  <c r="E123" i="2"/>
  <c r="D139" i="2" l="1"/>
  <c r="D138" i="2" s="1"/>
  <c r="F123" i="2"/>
  <c r="E91" i="2"/>
  <c r="G140" i="2"/>
  <c r="F173" i="2"/>
  <c r="E139" i="2"/>
  <c r="E138" i="2" s="1"/>
  <c r="F191" i="2"/>
  <c r="G173" i="2"/>
  <c r="F147" i="2"/>
  <c r="F92" i="2"/>
  <c r="F139" i="2" l="1"/>
  <c r="G139" i="2"/>
  <c r="G138" i="2"/>
  <c r="F138" i="2"/>
  <c r="G91" i="2"/>
  <c r="F91" i="2"/>
  <c r="E31" i="2" l="1"/>
  <c r="E28" i="2"/>
  <c r="D28" i="2"/>
  <c r="E20" i="2"/>
  <c r="E18" i="2"/>
  <c r="D20" i="2"/>
  <c r="D18" i="2"/>
  <c r="E16" i="2"/>
  <c r="E14" i="2"/>
  <c r="D14" i="2"/>
  <c r="D16" i="2"/>
  <c r="G7" i="2" l="1"/>
  <c r="G8" i="2"/>
  <c r="G9" i="2"/>
  <c r="G10" i="2"/>
  <c r="G11" i="2"/>
  <c r="G14" i="2"/>
  <c r="G15" i="2"/>
  <c r="G16" i="2"/>
  <c r="G17" i="2"/>
  <c r="G18" i="2"/>
  <c r="G19" i="2"/>
  <c r="G20" i="2"/>
  <c r="G21" i="2"/>
  <c r="G24" i="2"/>
  <c r="G25" i="2"/>
  <c r="G26" i="2"/>
  <c r="G27" i="2"/>
  <c r="G28" i="2"/>
  <c r="G29" i="2"/>
  <c r="G31" i="2"/>
  <c r="G32" i="2"/>
  <c r="G33" i="2"/>
  <c r="G36" i="2"/>
  <c r="G37" i="2"/>
  <c r="G39" i="2"/>
  <c r="G40" i="2"/>
  <c r="G43" i="2"/>
  <c r="G51" i="2"/>
  <c r="G52" i="2"/>
  <c r="G54" i="2"/>
  <c r="G55" i="2"/>
  <c r="G56" i="2"/>
  <c r="G61" i="2"/>
  <c r="G62" i="2"/>
  <c r="G65" i="2"/>
  <c r="G67" i="2"/>
  <c r="G68" i="2"/>
  <c r="G69" i="2"/>
  <c r="G75" i="2"/>
  <c r="G76" i="2"/>
  <c r="G86" i="2"/>
  <c r="G87" i="2"/>
  <c r="G137" i="2"/>
  <c r="F7" i="2"/>
  <c r="F8" i="2"/>
  <c r="F9" i="2"/>
  <c r="F10" i="2"/>
  <c r="F14" i="2"/>
  <c r="F15" i="2"/>
  <c r="F16" i="2"/>
  <c r="F17" i="2"/>
  <c r="F18" i="2"/>
  <c r="F19" i="2"/>
  <c r="F20" i="2"/>
  <c r="F21" i="2"/>
  <c r="F26" i="2"/>
  <c r="F27" i="2"/>
  <c r="F28" i="2"/>
  <c r="F29" i="2"/>
  <c r="F32" i="2"/>
  <c r="F33" i="2"/>
  <c r="F36" i="2"/>
  <c r="F37" i="2"/>
  <c r="F39" i="2"/>
  <c r="F40" i="2"/>
  <c r="F43" i="2"/>
  <c r="F51" i="2"/>
  <c r="F52" i="2"/>
  <c r="F54" i="2"/>
  <c r="F55" i="2"/>
  <c r="F56" i="2"/>
  <c r="F59" i="2"/>
  <c r="F62" i="2"/>
  <c r="F65" i="2"/>
  <c r="F66" i="2"/>
  <c r="F67" i="2"/>
  <c r="F68" i="2"/>
  <c r="F72" i="2"/>
  <c r="F73" i="2"/>
  <c r="F76" i="2"/>
  <c r="F86" i="2"/>
  <c r="F87" i="2"/>
  <c r="F137" i="2"/>
  <c r="D61" i="2" l="1"/>
  <c r="D57" i="2"/>
  <c r="E58" i="2"/>
  <c r="D50" i="2"/>
  <c r="E50" i="2"/>
  <c r="G50" i="2" s="1"/>
  <c r="E44" i="2"/>
  <c r="E42" i="2"/>
  <c r="E41" i="2" s="1"/>
  <c r="D35" i="2"/>
  <c r="E35" i="2"/>
  <c r="G35" i="2" s="1"/>
  <c r="D31" i="2"/>
  <c r="F31" i="2" s="1"/>
  <c r="D6" i="2"/>
  <c r="E6" i="2"/>
  <c r="G6" i="2" s="1"/>
  <c r="D13" i="2"/>
  <c r="E13" i="2"/>
  <c r="D23" i="2"/>
  <c r="E23" i="2"/>
  <c r="D38" i="2"/>
  <c r="E38" i="2"/>
  <c r="G38" i="2" s="1"/>
  <c r="D53" i="2"/>
  <c r="E53" i="2"/>
  <c r="G53" i="2" s="1"/>
  <c r="D64" i="2"/>
  <c r="E64" i="2"/>
  <c r="E63" i="2" s="1"/>
  <c r="D74" i="2"/>
  <c r="D71" i="2" s="1"/>
  <c r="E74" i="2"/>
  <c r="D85" i="2"/>
  <c r="E85" i="2"/>
  <c r="E84" i="2" s="1"/>
  <c r="E77" i="2" s="1"/>
  <c r="G85" i="2" l="1"/>
  <c r="E57" i="2"/>
  <c r="F57" i="2" s="1"/>
  <c r="F58" i="2"/>
  <c r="D60" i="2"/>
  <c r="F61" i="2"/>
  <c r="D84" i="2"/>
  <c r="F85" i="2"/>
  <c r="E71" i="2"/>
  <c r="G71" i="2" s="1"/>
  <c r="G74" i="2"/>
  <c r="F74" i="2"/>
  <c r="G63" i="2"/>
  <c r="G64" i="2"/>
  <c r="D63" i="2"/>
  <c r="F64" i="2"/>
  <c r="F53" i="2"/>
  <c r="F50" i="2"/>
  <c r="F42" i="2"/>
  <c r="G42" i="2"/>
  <c r="F38" i="2"/>
  <c r="F35" i="2"/>
  <c r="E22" i="2"/>
  <c r="G22" i="2" s="1"/>
  <c r="G23" i="2"/>
  <c r="D22" i="2"/>
  <c r="E12" i="2"/>
  <c r="G12" i="2" s="1"/>
  <c r="G13" i="2"/>
  <c r="D12" i="2"/>
  <c r="F13" i="2"/>
  <c r="D5" i="2"/>
  <c r="F6" i="2"/>
  <c r="E5" i="2"/>
  <c r="G5" i="2" s="1"/>
  <c r="E34" i="2"/>
  <c r="G34" i="2" s="1"/>
  <c r="E60" i="2"/>
  <c r="D49" i="2"/>
  <c r="D34" i="2"/>
  <c r="E49" i="2"/>
  <c r="G49" i="2" s="1"/>
  <c r="D41" i="2"/>
  <c r="D70" i="2"/>
  <c r="E30" i="2" l="1"/>
  <c r="G30" i="2" s="1"/>
  <c r="G77" i="2"/>
  <c r="G84" i="2"/>
  <c r="F84" i="2"/>
  <c r="D77" i="2"/>
  <c r="F71" i="2"/>
  <c r="E70" i="2"/>
  <c r="G70" i="2" s="1"/>
  <c r="F63" i="2"/>
  <c r="F60" i="2"/>
  <c r="G60" i="2"/>
  <c r="D48" i="2"/>
  <c r="F49" i="2"/>
  <c r="F34" i="2"/>
  <c r="D30" i="2"/>
  <c r="F22" i="2"/>
  <c r="F12" i="2"/>
  <c r="F5" i="2"/>
  <c r="G41" i="2"/>
  <c r="F41" i="2"/>
  <c r="E48" i="2"/>
  <c r="D4" i="2" l="1"/>
  <c r="D209" i="2" s="1"/>
  <c r="G48" i="2"/>
  <c r="E4" i="2"/>
  <c r="F30" i="2"/>
  <c r="F70" i="2"/>
  <c r="F77" i="2"/>
  <c r="F48" i="2"/>
  <c r="G4" i="2" l="1"/>
  <c r="E209" i="2"/>
  <c r="F4" i="2"/>
  <c r="F209" i="2" l="1"/>
  <c r="G209" i="2"/>
</calcChain>
</file>

<file path=xl/sharedStrings.xml><?xml version="1.0" encoding="utf-8"?>
<sst xmlns="http://schemas.openxmlformats.org/spreadsheetml/2006/main" count="428" uniqueCount="413">
  <si>
    <t>Наименование доходов</t>
  </si>
  <si>
    <t>КБК</t>
  </si>
  <si>
    <t>Процент исполнения к прогнозным показателям</t>
  </si>
  <si>
    <t>Всего доходов</t>
  </si>
  <si>
    <t>Заместитель главы администрации района, начальник финансового управления</t>
  </si>
  <si>
    <t>В.Н.Кортелева</t>
  </si>
  <si>
    <t>Доходы от продажи земельных участков, государственная собственность на которые  разграничена (за исключением земельных участков бюджетных и автономных учреждений)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</si>
  <si>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</si>
  <si>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</si>
  <si>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</si>
  <si>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</si>
  <si>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</si>
  <si>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-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</si>
  <si>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</si>
  <si>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</si>
  <si>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</si>
  <si>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</si>
  <si>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</si>
  <si>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</si>
  <si>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</si>
  <si>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</si>
  <si>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</si>
  <si>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</si>
  <si>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</si>
  <si>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</si>
  <si>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</si>
  <si>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 xml:space="preserve"> 000 1010204001 0000 110</t>
  </si>
  <si>
    <t xml:space="preserve"> 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</si>
  <si>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 xml:space="preserve"> 000 1010205001 0000 110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</si>
  <si>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</si>
  <si>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</si>
  <si>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</si>
  <si>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</si>
  <si>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</si>
  <si>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</si>
  <si>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</si>
  <si>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</si>
  <si>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</si>
  <si>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</si>
  <si>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</si>
  <si>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</si>
  <si>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</si>
  <si>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</si>
  <si>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</si>
  <si>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</si>
  <si>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</si>
  <si>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</si>
  <si>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</si>
  <si>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</si>
  <si>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</si>
  <si>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</si>
  <si>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</si>
  <si>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</si>
  <si>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</si>
  <si>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</si>
  <si>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</si>
  <si>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</si>
  <si>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</si>
  <si>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</si>
  <si>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</si>
  <si>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</si>
  <si>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</si>
  <si>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</si>
  <si>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</si>
  <si>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</si>
  <si>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</si>
  <si>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</si>
  <si>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</si>
  <si>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</si>
  <si>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</si>
  <si>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</si>
  <si>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</si>
  <si>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</si>
  <si>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</si>
  <si>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</si>
  <si>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000 1060603310 0000 110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</si>
  <si>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</si>
  <si>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 xml:space="preserve"> 000 1060603313 0000 110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</si>
  <si>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</si>
  <si>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</si>
  <si>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</si>
  <si>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</si>
  <si>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</si>
  <si>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 xml:space="preserve"> 000 1060604313 0000 110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</si>
  <si>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</si>
  <si>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</si>
  <si>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</si>
  <si>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</si>
  <si>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</si>
  <si>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</si>
  <si>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</si>
  <si>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</si>
  <si>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</si>
  <si>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</si>
  <si>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</si>
  <si>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</si>
  <si>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</si>
  <si>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</si>
  <si>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</si>
  <si>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</si>
  <si>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</si>
  <si>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</si>
  <si>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</si>
  <si>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</si>
  <si>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</si>
  <si>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000 1110503510 0000 120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</si>
  <si>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</si>
  <si>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000 1110503513 0000 120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</si>
  <si>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</si>
  <si>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</si>
  <si>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</si>
  <si>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</si>
  <si>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</si>
  <si>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 xml:space="preserve"> 000 1110701513 0000 120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</si>
  <si>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</si>
  <si>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</si>
  <si>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</si>
  <si>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</si>
  <si>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</si>
  <si>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</si>
  <si>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</si>
  <si>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</si>
  <si>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</si>
  <si>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</si>
  <si>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</si>
  <si>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</si>
  <si>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</si>
  <si>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</si>
  <si>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</si>
  <si>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</si>
  <si>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</si>
  <si>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</si>
  <si>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</si>
  <si>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</si>
  <si>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</si>
  <si>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</si>
  <si>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</si>
  <si>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</si>
  <si>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</si>
  <si>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Прочие доходы от компенсации затрат бюджетов сельских поселений</t>
  </si>
  <si>
    <t xml:space="preserve"> 000 1130299510 0000 130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</si>
  <si>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</si>
  <si>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</si>
  <si>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000 1140200000 0000 000</t>
  </si>
  <si>
    <t xml:space="preserve"> 000 1140205005 0000 410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</si>
  <si>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</si>
  <si>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</si>
  <si>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</si>
  <si>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</si>
  <si>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</si>
  <si>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</si>
  <si>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</si>
  <si>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</si>
  <si>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</si>
  <si>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ШТРАФЫ, САНКЦИИ, ВОЗМЕЩЕНИЕ УЩЕРБА</t>
  </si>
  <si>
    <t xml:space="preserve"> 000 1160000000 0000 000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</si>
  <si>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</si>
  <si>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</si>
  <si>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</si>
  <si>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</si>
  <si>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</si>
  <si>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</si>
  <si>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</si>
  <si>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</si>
  <si>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муниципальных районов на выравнивание бюджетной обеспеченности</t>
  </si>
  <si>
    <t xml:space="preserve"> 000 2021500105 0000 150</t>
  </si>
  <si>
    <t xml:space="preserve">  Дотации бюджетам сельских поселений на выравнивание бюджетной обеспеченности</t>
  </si>
  <si>
    <t xml:space="preserve"> 000 2021500110 0000 150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</si>
  <si>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</si>
  <si>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</si>
  <si>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</si>
  <si>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000 2021500205 0000 150</t>
  </si>
  <si>
    <t xml:space="preserve">  Дотации бюджетам сельских поселений на поддержку мер по обеспечению сбалансированности бюджетов</t>
  </si>
  <si>
    <t xml:space="preserve"> 000 2021500210 0000 150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</si>
  <si>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</si>
  <si>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</si>
  <si>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софинансирование капитальных вложений в объекты государственной (муниципальной) собственности</t>
  </si>
  <si>
    <t xml:space="preserve"> 000 2022007700 0000 150</t>
  </si>
  <si>
    <t xml:space="preserve"> 000 2022007713 0000 150</t>
  </si>
  <si>
    <t xml:space="preserve"> 000 2022021600 0000 150</t>
  </si>
  <si>
    <t xml:space="preserve"> 000 2022021613 0000 150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</si>
  <si>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</si>
  <si>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000 2022546700 0000 150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</si>
  <si>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</si>
  <si>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000 2022546705 0000 150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</si>
  <si>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</si>
  <si>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</si>
  <si>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муниципальных районов на реализацию мероприятий по обеспечению жильем молодых семей</t>
  </si>
  <si>
    <t xml:space="preserve"> 000 2022549705 0000 150</t>
  </si>
  <si>
    <t xml:space="preserve">  Субсидия бюджетам на поддержку отрасли культуры</t>
  </si>
  <si>
    <t xml:space="preserve"> 000 2022551900 0000 150</t>
  </si>
  <si>
    <t xml:space="preserve">  Субсидия бюджетам муниципальных районов на поддержку отрасли культуры</t>
  </si>
  <si>
    <t xml:space="preserve"> 000 2022551905 0000 150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</si>
  <si>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</si>
  <si>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</si>
  <si>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городских поселений на реализацию программ формирования современной городской среды</t>
  </si>
  <si>
    <t xml:space="preserve"> 000 2022555513 0000 150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</si>
  <si>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</si>
  <si>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</si>
  <si>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</si>
  <si>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</si>
  <si>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</si>
  <si>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</si>
  <si>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</si>
  <si>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</si>
  <si>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</si>
  <si>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</si>
  <si>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</si>
  <si>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000 2023002413 0000 150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</si>
  <si>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</si>
  <si>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000 2023002900 0000 150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</si>
  <si>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</si>
  <si>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</si>
  <si>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</si>
  <si>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000 2023508200 0000 150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</si>
  <si>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</si>
  <si>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000 2023508205 0000 150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</si>
  <si>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</si>
  <si>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</si>
  <si>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</si>
  <si>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</si>
  <si>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</si>
  <si>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000 2023511810 0000 150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</si>
  <si>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</si>
  <si>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000 2023511813 0000 150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</si>
  <si>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</si>
  <si>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</si>
  <si>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</si>
  <si>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</si>
  <si>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</si>
  <si>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000 2023526000 0000 150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</si>
  <si>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</si>
  <si>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000 2023526005 0000 150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</si>
  <si>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</si>
  <si>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</si>
  <si>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</si>
  <si>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</si>
  <si>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</si>
  <si>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</si>
  <si>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</si>
  <si>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</si>
  <si>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муниципальных районов</t>
  </si>
  <si>
    <t xml:space="preserve"> 000 2024999905 0000 150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</si>
  <si>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</si>
  <si>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</si>
  <si>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муниципальных районов</t>
  </si>
  <si>
    <t xml:space="preserve"> 000 2070500005 0000 150</t>
  </si>
  <si>
    <t xml:space="preserve">  Прочие безвозмездные поступления в бюджеты сельских поселений</t>
  </si>
  <si>
    <t xml:space="preserve"> 000 2070500010 0000 150</t>
  </si>
  <si>
    <t xml:space="preserve"> 000 2070503005 0000 150</t>
  </si>
  <si>
    <t xml:space="preserve"> 000 2070503010 0000 150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</si>
  <si>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</si>
  <si>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</si>
  <si>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000 2190000005 0000 150</t>
  </si>
  <si>
    <t xml:space="preserve"> 000 2196001005 0000 150</t>
  </si>
  <si>
    <t>(в рублях)</t>
  </si>
  <si>
    <t xml:space="preserve">  Плата за выбросы загрязняющих веществ в атмосферный воздух стационарными объектами 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</si>
  <si>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</si>
  <si>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>000 1130206000 0000 130</t>
  </si>
  <si>
    <t>000 1130206505 0000 130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</si>
  <si>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</si>
  <si>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000 1140602000 0000 430</t>
  </si>
  <si>
    <t>000 1140602510 0000 430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</si>
  <si>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</si>
  <si>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</si>
  <si>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</si>
  <si>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</si>
  <si>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</si>
  <si>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</si>
  <si>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</si>
  <si>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</si>
  <si>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</si>
  <si>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</si>
  <si>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</si>
  <si>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</si>
  <si>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 Платежи в целях возмещения причиненного ущерба (убытков)</t>
  </si>
  <si>
    <t xml:space="preserve">  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</si>
  <si>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 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</si>
  <si>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</si>
  <si>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</si>
  <si>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</si>
  <si>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 Платежи, уплачиваемые в целях возмещения вреда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</si>
  <si>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</si>
  <si>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 xml:space="preserve"> 000 1160105001 0000 140</t>
  </si>
  <si>
    <t xml:space="preserve"> 000 1160105301 0000 140</t>
  </si>
  <si>
    <t xml:space="preserve"> 000 1160106001 0000 140</t>
  </si>
  <si>
    <t xml:space="preserve"> 000 1160106301 0000 140</t>
  </si>
  <si>
    <t xml:space="preserve"> 000 1160107001 0000 140</t>
  </si>
  <si>
    <t xml:space="preserve"> 000 1160107301 0000 140</t>
  </si>
  <si>
    <t xml:space="preserve"> 000 1160108001 0000 140</t>
  </si>
  <si>
    <t xml:space="preserve"> 000 1160108301 0000 140</t>
  </si>
  <si>
    <t xml:space="preserve"> 000 1160114001 0000 140</t>
  </si>
  <si>
    <t xml:space="preserve"> 000 1160114301 0000 140</t>
  </si>
  <si>
    <t xml:space="preserve"> 000 1160120001 0000 140</t>
  </si>
  <si>
    <t xml:space="preserve"> 000 1160120301 0000 140</t>
  </si>
  <si>
    <t xml:space="preserve"> 000 1161000000 0000 140</t>
  </si>
  <si>
    <t xml:space="preserve"> 000 1161003005 0000 140</t>
  </si>
  <si>
    <t xml:space="preserve"> 000 1161003105 0000 140</t>
  </si>
  <si>
    <t xml:space="preserve"> 000 1161012000 0000 140</t>
  </si>
  <si>
    <t xml:space="preserve"> 000 1161012301 0000 140</t>
  </si>
  <si>
    <t xml:space="preserve"> 000 1161012901 0000 140</t>
  </si>
  <si>
    <t xml:space="preserve"> 000 1161100001 0000 140</t>
  </si>
  <si>
    <t xml:space="preserve"> 000 1161105001 0000 140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</si>
  <si>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</si>
  <si>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</si>
  <si>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</si>
  <si>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 xml:space="preserve"> 000 2022007705 0000 150</t>
  </si>
  <si>
    <t xml:space="preserve">  Субвенции бюджетам на проведение Всероссийской переписи населения 2020 года</t>
  </si>
  <si>
    <t xml:space="preserve">  Субвенции бюджетам муниципальных районов на проведение Всероссийской переписи населения 2020 года</t>
  </si>
  <si>
    <t xml:space="preserve"> 000 2023546900 0000 150</t>
  </si>
  <si>
    <t xml:space="preserve"> 000 2023546905 0000 150</t>
  </si>
  <si>
    <t xml:space="preserve">  ПРОЧИЕ НЕНАЛОГОВЫЕ ДОХОДЫ</t>
  </si>
  <si>
    <t xml:space="preserve">  Невыясненные поступления</t>
  </si>
  <si>
    <t xml:space="preserve">  Невыясненные поступления, зачисляемые в бюджеты сельских поселений</t>
  </si>
  <si>
    <t xml:space="preserve"> 000 1170000000 0000 000</t>
  </si>
  <si>
    <t xml:space="preserve"> 000 1170100000 0000 180</t>
  </si>
  <si>
    <t xml:space="preserve"> 000 1170105010 0000 180</t>
  </si>
  <si>
    <t xml:space="preserve">  Доходы, поступающие в порядке возмещения расходов, понесенных в связи с эксплуатацией имущества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</si>
  <si>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</si>
  <si>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
</t>
  </si>
  <si>
    <t>000 1160108401 0000 140</t>
  </si>
  <si>
    <t xml:space="preserve">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</si>
  <si>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 000 1160115001 0000 140</t>
  </si>
  <si>
    <t xml:space="preserve">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</si>
  <si>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 000 1160115301 0000 140</t>
  </si>
  <si>
    <t xml:space="preserve"> 000 1160119001 0000 140</t>
  </si>
  <si>
    <t xml:space="preserve">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</si>
  <si>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 xml:space="preserve"> 000 1160119301 0000 140</t>
  </si>
  <si>
    <t xml:space="preserve"> 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
</t>
  </si>
  <si>
    <t xml:space="preserve"> 000 1160133000 0000 140</t>
  </si>
  <si>
    <t xml:space="preserve"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
</t>
  </si>
  <si>
    <t xml:space="preserve">
 000 1160133301 0000 140
</t>
  </si>
  <si>
    <t xml:space="preserve">Административные штрафы, установленные законами субъектов Российской Федерации об административных правонарушениях
</t>
  </si>
  <si>
    <t xml:space="preserve"> 000 1160200002 0000 140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</si>
  <si>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
</t>
  </si>
  <si>
    <t xml:space="preserve"> 000 1160201002 0000 140</t>
  </si>
  <si>
    <t xml:space="preserve"> 000 2024530300 0000 150</t>
  </si>
  <si>
    <t xml:space="preserve"> Субсидии бюджетам на оснащение объектов спортивной инфраструктуры спортивно-технологическим оборудованием
</t>
  </si>
  <si>
    <t xml:space="preserve"> 000 2022522800 0000 150</t>
  </si>
  <si>
    <t xml:space="preserve"> Субсидии бюджетам муниципальных районов на оснащение объектов спортивной инфраструктуры спортивно-технологическим оборудованием
</t>
  </si>
  <si>
    <t xml:space="preserve"> 000 2022522805 0000 150</t>
  </si>
  <si>
    <t xml:space="preserve"> Субсидии бюджетам на строительство и реконструкцию (модернизацию) объектов питьевого водоснабжения
</t>
  </si>
  <si>
    <t xml:space="preserve"> 000 2022524300 0000 150</t>
  </si>
  <si>
    <t xml:space="preserve">Субсидии бюджетам муниципальных районов на строительство и реконструкцию (модернизацию) объектов питьевого водоснабжения
</t>
  </si>
  <si>
    <t xml:space="preserve"> 000 2022524305 0000 150</t>
  </si>
  <si>
    <t xml:space="preserve"> 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</si>
  <si>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 xml:space="preserve"> 000 2022529900 0000 150</t>
  </si>
  <si>
    <t xml:space="preserve"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</si>
  <si>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 xml:space="preserve"> 000 2022529905 0000 150</t>
  </si>
  <si>
    <t xml:space="preserve">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</si>
  <si>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000 2022530400 0000 150</t>
  </si>
  <si>
    <t xml:space="preserve">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</si>
  <si>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000 2022530405 0000 150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</si>
  <si>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</si>
  <si>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</si>
  <si>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000 2024530305 0000 150</t>
  </si>
  <si>
    <t xml:space="preserve"> 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
</t>
  </si>
  <si>
    <t xml:space="preserve"> 000 2194530305 0000 150</t>
  </si>
  <si>
    <t xml:space="preserve"> Субсидии бюджетам городских поселений на софинансирование капитальных вложений в объекты муниципальной собственности
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</si>
  <si>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</si>
  <si>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 xml:space="preserve"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</si>
  <si>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 xml:space="preserve"> 000 1120104201 0000 120</t>
  </si>
  <si>
    <t xml:space="preserve">  Плата за размещение твердых коммунальных отходов </t>
  </si>
  <si>
    <t xml:space="preserve"> 000 1160107401 0000 140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</si>
  <si>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</si>
  <si>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</si>
  <si>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</si>
  <si>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000 1160117001 0000 140</t>
  </si>
  <si>
    <t xml:space="preserve"> 000 1160117301 0000 140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</si>
  <si>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
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</si>
  <si>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</si>
  <si>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</si>
  <si>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</si>
  <si>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</si>
  <si>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</si>
  <si>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000 1160701005 0000 140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</si>
  <si>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</si>
  <si>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</si>
  <si>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</si>
  <si>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000 1160709005 0000 140</t>
  </si>
  <si>
    <t xml:space="preserve">  ЗАДОЛЖЕННОСТЬ И ПЕРЕРАСЧЕТЫ ПО ОТМЕНЕННЫМ НАЛОГАМ, СБОРАМ И ИНЫМ ОБЯЗАТЕЛЬНЫМ ПЛАТЕЖАМ</t>
  </si>
  <si>
    <t xml:space="preserve">  Налоги на имущество</t>
  </si>
  <si>
    <t xml:space="preserve">  Земельный налог (по обязательствам, возникшим до 1 января 2006 года)</t>
  </si>
  <si>
    <t xml:space="preserve">  Земельный налог (по обязательствам, возникшим до 1 января 2006 года), мобилизуемый на территориях городских поселений</t>
  </si>
  <si>
    <t xml:space="preserve"> 000 1090000000 0000 000</t>
  </si>
  <si>
    <t xml:space="preserve"> 000 1090400000 0000 110</t>
  </si>
  <si>
    <t xml:space="preserve"> 000 1090405000 0000 110</t>
  </si>
  <si>
    <t xml:space="preserve"> 000 1090405313 0000 110</t>
  </si>
  <si>
    <t xml:space="preserve">  Субсидии бюджетам городских поселений на строительство и реконструкцию (модернизацию) объектов питьевого водоснабжения</t>
  </si>
  <si>
    <t xml:space="preserve"> 000 2022524313 0000 150</t>
  </si>
  <si>
    <t xml:space="preserve">  Прочие субсидии бюджетам городских поселений</t>
  </si>
  <si>
    <t xml:space="preserve"> 000 2022999913 0000 150</t>
  </si>
  <si>
    <t xml:space="preserve"> Прогноз доходов на 2023 год</t>
  </si>
  <si>
    <t>Темп роста к соответствующему периоду прошлого периода 2022 года</t>
  </si>
  <si>
    <t>Исп.С.Н.Запецкая</t>
  </si>
  <si>
    <t>тел.9 16 37</t>
  </si>
  <si>
    <t>Межбюджетные трансферты, передаваемые бюджетам  на проведение мероприятий по обеспечению деятельности советников директора по воспитанию и взаимодействию с детскими общественными объединениями  в общеобразовательных организациях</t>
  </si>
  <si>
    <t>000 2024517900 0000 150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</si>
  <si>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 в общеобразовательных организациях</t>
  </si>
  <si>
    <t>000 2024517905 0000 150</t>
  </si>
  <si>
    <t>Сведения об исполнении консолидированного бюджета Клетнянского района по доходам  за 1 полугодие 2023 год в разрезе видов доходов в сравнении с соответствующим периодом прошлого года</t>
  </si>
  <si>
    <t>Кассовое исполнение за 1 полугодие 2022 года</t>
  </si>
  <si>
    <t>Кассовое исполнение за 1  полугодие 2023 года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</si>
  <si>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</si>
  <si>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000 1140205205 0000 410</t>
  </si>
  <si>
    <t xml:space="preserve">  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</si>
  <si>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</si>
  <si>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</si>
  <si>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000 1140205310 0000 410</t>
  </si>
  <si>
    <t xml:space="preserve">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</si>
  <si>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000 1140602505 0000 430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</si>
  <si>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
</t>
  </si>
  <si>
    <t>000 1160709013 0000 140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</si>
</sst>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\.mm\.yyyy"/>
  </numFmts>
  <fonts count="18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u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</borders>
  <cellStyleXfs count="57">
    <xf numFmtId="0" fontId="0" fillId="0" borderId="0"/>
    <xf numFmtId="0" fontId="1" fillId="0" borderId="3">
      <alignment horizontal="left" wrapText="1" indent="2"/>
    </xf>
    <xf numFmtId="49" fontId="1" fillId="0" borderId="4">
      <alignment horizontal="center"/>
    </xf>
    <xf numFmtId="0" fontId="3" fillId="0" borderId="5">
      <alignment horizontal="left" wrapText="1" indent="2"/>
    </xf>
    <xf numFmtId="0" fontId="4" fillId="0" borderId="0"/>
    <xf numFmtId="0" fontId="5" fillId="0" borderId="0">
      <alignment horizontal="center" wrapText="1"/>
    </xf>
    <xf numFmtId="0" fontId="6" fillId="0" borderId="6"/>
    <xf numFmtId="0" fontId="6" fillId="0" borderId="0"/>
    <xf numFmtId="0" fontId="7" fillId="0" borderId="0"/>
    <xf numFmtId="0" fontId="5" fillId="0" borderId="0">
      <alignment horizontal="left" wrapText="1"/>
    </xf>
    <xf numFmtId="0" fontId="8" fillId="0" borderId="0"/>
    <xf numFmtId="0" fontId="9" fillId="0" borderId="0"/>
    <xf numFmtId="0" fontId="3" fillId="0" borderId="7">
      <alignment horizontal="center"/>
    </xf>
    <xf numFmtId="0" fontId="7" fillId="0" borderId="8"/>
    <xf numFmtId="0" fontId="3" fillId="0" borderId="0">
      <alignment horizontal="left"/>
    </xf>
    <xf numFmtId="0" fontId="10" fillId="0" borderId="0">
      <alignment horizontal="center" vertical="top"/>
    </xf>
    <xf numFmtId="49" fontId="11" fillId="0" borderId="9">
      <alignment horizontal="right"/>
    </xf>
    <xf numFmtId="49" fontId="7" fillId="0" borderId="10">
      <alignment horizontal="center"/>
    </xf>
    <xf numFmtId="0" fontId="7" fillId="0" borderId="11"/>
    <xf numFmtId="49" fontId="7" fillId="0" borderId="0"/>
    <xf numFmtId="49" fontId="3" fillId="0" borderId="0">
      <alignment horizontal="right"/>
    </xf>
    <xf numFmtId="0" fontId="3" fillId="0" borderId="0"/>
    <xf numFmtId="0" fontId="3" fillId="0" borderId="0">
      <alignment horizontal="center"/>
    </xf>
    <xf numFmtId="0" fontId="3" fillId="0" borderId="9">
      <alignment horizontal="right"/>
    </xf>
    <xf numFmtId="165" fontId="3" fillId="0" borderId="12">
      <alignment horizontal="center"/>
    </xf>
    <xf numFmtId="49" fontId="3" fillId="0" borderId="0"/>
    <xf numFmtId="0" fontId="3" fillId="0" borderId="0">
      <alignment horizontal="right"/>
    </xf>
    <xf numFmtId="0" fontId="3" fillId="0" borderId="13">
      <alignment horizontal="center"/>
    </xf>
    <xf numFmtId="0" fontId="3" fillId="0" borderId="6">
      <alignment wrapText="1"/>
    </xf>
    <xf numFmtId="49" fontId="3" fillId="0" borderId="14">
      <alignment horizontal="center"/>
    </xf>
    <xf numFmtId="0" fontId="3" fillId="0" borderId="15">
      <alignment wrapText="1"/>
    </xf>
    <xf numFmtId="49" fontId="3" fillId="0" borderId="12">
      <alignment horizontal="center"/>
    </xf>
    <xf numFmtId="49" fontId="3" fillId="0" borderId="16"/>
    <xf numFmtId="0" fontId="3" fillId="0" borderId="12">
      <alignment horizontal="center"/>
    </xf>
    <xf numFmtId="49" fontId="3" fillId="0" borderId="17">
      <alignment horizontal="center"/>
    </xf>
    <xf numFmtId="0" fontId="8" fillId="0" borderId="0"/>
    <xf numFmtId="0" fontId="8" fillId="0" borderId="18"/>
    <xf numFmtId="49" fontId="3" fillId="0" borderId="4">
      <alignment horizontal="center" vertical="center" wrapText="1"/>
    </xf>
    <xf numFmtId="49" fontId="3" fillId="0" borderId="7">
      <alignment horizontal="center" vertical="center" wrapText="1"/>
    </xf>
    <xf numFmtId="0" fontId="3" fillId="0" borderId="19">
      <alignment horizontal="left" wrapText="1"/>
    </xf>
    <xf numFmtId="49" fontId="3" fillId="0" borderId="20">
      <alignment horizontal="center" wrapText="1"/>
    </xf>
    <xf numFmtId="49" fontId="3" fillId="0" borderId="21">
      <alignment horizontal="center"/>
    </xf>
    <xf numFmtId="4" fontId="3" fillId="0" borderId="4">
      <alignment horizontal="right"/>
    </xf>
    <xf numFmtId="4" fontId="3" fillId="0" borderId="5">
      <alignment horizontal="right"/>
    </xf>
    <xf numFmtId="0" fontId="3" fillId="0" borderId="22">
      <alignment horizontal="left" wrapText="1"/>
    </xf>
    <xf numFmtId="0" fontId="3" fillId="0" borderId="23">
      <alignment horizontal="left" wrapText="1" indent="1"/>
    </xf>
    <xf numFmtId="49" fontId="3" fillId="0" borderId="24">
      <alignment horizontal="center" wrapText="1"/>
    </xf>
    <xf numFmtId="49" fontId="3" fillId="0" borderId="25">
      <alignment horizontal="center"/>
    </xf>
    <xf numFmtId="49" fontId="3" fillId="0" borderId="26">
      <alignment horizontal="center"/>
    </xf>
    <xf numFmtId="0" fontId="3" fillId="0" borderId="27">
      <alignment horizontal="left" wrapText="1" indent="1"/>
    </xf>
    <xf numFmtId="49" fontId="3" fillId="0" borderId="28">
      <alignment horizontal="center"/>
    </xf>
    <xf numFmtId="49" fontId="3" fillId="0" borderId="4">
      <alignment horizontal="center"/>
    </xf>
    <xf numFmtId="0" fontId="3" fillId="0" borderId="12">
      <alignment horizontal="left" wrapText="1" indent="2"/>
    </xf>
    <xf numFmtId="0" fontId="3" fillId="0" borderId="18"/>
    <xf numFmtId="0" fontId="3" fillId="2" borderId="18"/>
    <xf numFmtId="0" fontId="3" fillId="2" borderId="29"/>
    <xf numFmtId="0" fontId="3" fillId="2" borderId="0"/>
  </cellStyleXfs>
  <cellXfs count="45">
    <xf numFmtId="0" fontId="0" fillId="0" borderId="0" xfId="0"/>
    <xf numFmtId="0" fontId="2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3" fillId="0" borderId="0" xfId="0" applyFont="1" applyAlignment="1" applyProtection="1">
      <alignment vertical="top"/>
      <protection locked="0"/>
    </xf>
    <xf numFmtId="0" fontId="7" fillId="0" borderId="0" xfId="4" applyNumberFormat="1" applyFont="1" applyAlignment="1" applyProtection="1">
      <alignment vertical="top"/>
    </xf>
    <xf numFmtId="0" fontId="7" fillId="0" borderId="0" xfId="14" applyNumberFormat="1" applyFont="1" applyAlignment="1" applyProtection="1">
      <alignment horizontal="left" vertical="top"/>
    </xf>
    <xf numFmtId="4" fontId="7" fillId="3" borderId="0" xfId="25" applyNumberFormat="1" applyFont="1" applyFill="1" applyAlignment="1" applyProtection="1">
      <alignment vertical="top"/>
    </xf>
    <xf numFmtId="0" fontId="14" fillId="0" borderId="0" xfId="0" applyFont="1" applyAlignment="1" applyProtection="1">
      <alignment vertical="top"/>
      <protection locked="0"/>
    </xf>
    <xf numFmtId="0" fontId="12" fillId="0" borderId="2" xfId="3" applyNumberFormat="1" applyFont="1" applyBorder="1" applyAlignment="1" applyProtection="1">
      <alignment horizontal="left" vertical="top" wrapText="1"/>
    </xf>
    <xf numFmtId="49" fontId="12" fillId="0" borderId="2" xfId="51" applyFont="1" applyBorder="1" applyAlignment="1" applyProtection="1">
      <alignment horizontal="center" vertical="top"/>
    </xf>
    <xf numFmtId="4" fontId="12" fillId="3" borderId="2" xfId="51" applyNumberFormat="1" applyFont="1" applyFill="1" applyBorder="1" applyAlignment="1" applyProtection="1">
      <alignment horizontal="center" vertical="top"/>
    </xf>
    <xf numFmtId="164" fontId="2" fillId="0" borderId="2" xfId="0" applyNumberFormat="1" applyFont="1" applyBorder="1" applyAlignment="1">
      <alignment horizontal="center" vertical="top"/>
    </xf>
    <xf numFmtId="4" fontId="14" fillId="0" borderId="0" xfId="0" applyNumberFormat="1" applyFont="1" applyAlignment="1" applyProtection="1">
      <alignment vertical="top"/>
      <protection locked="0"/>
    </xf>
    <xf numFmtId="0" fontId="15" fillId="0" borderId="0" xfId="0" applyFont="1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4" fontId="12" fillId="3" borderId="2" xfId="42" applyNumberFormat="1" applyFont="1" applyFill="1" applyBorder="1" applyAlignment="1" applyProtection="1">
      <alignment horizontal="center" vertical="top"/>
    </xf>
    <xf numFmtId="0" fontId="12" fillId="0" borderId="5" xfId="3" applyNumberFormat="1" applyFont="1" applyAlignment="1" applyProtection="1">
      <alignment horizontal="left" vertical="top" wrapText="1"/>
    </xf>
    <xf numFmtId="49" fontId="12" fillId="0" borderId="25" xfId="47" applyNumberFormat="1" applyFont="1" applyAlignment="1" applyProtection="1">
      <alignment horizontal="center" vertical="top"/>
    </xf>
    <xf numFmtId="4" fontId="2" fillId="0" borderId="0" xfId="0" applyNumberFormat="1" applyFont="1" applyAlignment="1" applyProtection="1">
      <alignment vertical="top"/>
      <protection locked="0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0" fontId="14" fillId="0" borderId="2" xfId="0" applyFont="1" applyBorder="1" applyAlignment="1">
      <alignment vertical="top" wrapText="1"/>
    </xf>
    <xf numFmtId="0" fontId="2" fillId="0" borderId="2" xfId="0" applyFont="1" applyFill="1" applyBorder="1" applyAlignment="1">
      <alignment horizontal="right" vertical="top"/>
    </xf>
    <xf numFmtId="49" fontId="2" fillId="0" borderId="2" xfId="0" applyNumberFormat="1" applyFont="1" applyBorder="1" applyAlignment="1">
      <alignment horizontal="left" vertical="top"/>
    </xf>
    <xf numFmtId="0" fontId="2" fillId="0" borderId="2" xfId="0" applyFont="1" applyBorder="1" applyAlignment="1">
      <alignment vertical="top" wrapText="1"/>
    </xf>
    <xf numFmtId="0" fontId="2" fillId="0" borderId="0" xfId="0" applyFont="1" applyAlignment="1" applyProtection="1">
      <alignment vertical="top"/>
      <protection locked="0"/>
    </xf>
    <xf numFmtId="0" fontId="2" fillId="3" borderId="2" xfId="0" applyFont="1" applyFill="1" applyBorder="1" applyAlignment="1">
      <alignment horizontal="justify" vertical="top" wrapText="1"/>
    </xf>
    <xf numFmtId="0" fontId="2" fillId="0" borderId="2" xfId="0" applyFont="1" applyFill="1" applyBorder="1" applyAlignment="1">
      <alignment horizontal="justify" vertical="top" wrapText="1"/>
    </xf>
    <xf numFmtId="4" fontId="2" fillId="3" borderId="2" xfId="0" applyNumberFormat="1" applyFont="1" applyFill="1" applyBorder="1" applyAlignment="1">
      <alignment horizontal="center" vertical="top" wrapText="1"/>
    </xf>
    <xf numFmtId="0" fontId="14" fillId="0" borderId="0" xfId="0" applyFont="1" applyFill="1" applyAlignment="1">
      <alignment vertical="top"/>
    </xf>
    <xf numFmtId="0" fontId="14" fillId="0" borderId="0" xfId="0" applyFont="1" applyAlignment="1">
      <alignment vertical="top"/>
    </xf>
    <xf numFmtId="0" fontId="7" fillId="0" borderId="0" xfId="21" applyNumberFormat="1" applyFont="1" applyAlignment="1" applyProtection="1">
      <alignment vertical="top"/>
    </xf>
    <xf numFmtId="0" fontId="7" fillId="3" borderId="0" xfId="56" applyNumberFormat="1" applyFont="1" applyFill="1" applyAlignment="1" applyProtection="1">
      <alignment vertical="top"/>
    </xf>
    <xf numFmtId="0" fontId="14" fillId="3" borderId="0" xfId="0" applyFont="1" applyFill="1" applyAlignment="1" applyProtection="1">
      <alignment vertical="top"/>
      <protection locked="0"/>
    </xf>
    <xf numFmtId="0" fontId="13" fillId="3" borderId="0" xfId="0" applyFont="1" applyFill="1" applyAlignment="1" applyProtection="1">
      <alignment vertical="top"/>
      <protection locked="0"/>
    </xf>
    <xf numFmtId="0" fontId="17" fillId="3" borderId="2" xfId="0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horizontal="center" vertical="top" wrapText="1"/>
    </xf>
    <xf numFmtId="49" fontId="12" fillId="0" borderId="2" xfId="47" applyNumberFormat="1" applyFont="1" applyBorder="1" applyAlignment="1" applyProtection="1">
      <alignment horizontal="left" vertical="top"/>
    </xf>
    <xf numFmtId="4" fontId="12" fillId="3" borderId="2" xfId="38" applyNumberFormat="1" applyFont="1" applyFill="1" applyBorder="1" applyAlignment="1" applyProtection="1">
      <alignment horizontal="center" vertical="top" shrinkToFit="1"/>
    </xf>
    <xf numFmtId="49" fontId="2" fillId="0" borderId="2" xfId="0" applyNumberFormat="1" applyFont="1" applyBorder="1" applyAlignment="1">
      <alignment horizontal="left" vertical="top" wrapText="1"/>
    </xf>
    <xf numFmtId="49" fontId="12" fillId="0" borderId="2" xfId="47" applyNumberFormat="1" applyFont="1" applyBorder="1" applyAlignment="1" applyProtection="1">
      <alignment horizontal="center" vertical="top"/>
    </xf>
    <xf numFmtId="0" fontId="12" fillId="0" borderId="2" xfId="9" applyNumberFormat="1" applyFont="1" applyBorder="1" applyAlignment="1" applyProtection="1">
      <alignment horizontal="left" vertical="top" wrapText="1"/>
    </xf>
    <xf numFmtId="0" fontId="12" fillId="0" borderId="2" xfId="3" applyNumberFormat="1" applyFont="1" applyBorder="1" applyAlignment="1" applyProtection="1">
      <alignment vertical="top" wrapText="1"/>
    </xf>
    <xf numFmtId="49" fontId="12" fillId="0" borderId="2" xfId="47" applyNumberFormat="1" applyFont="1" applyBorder="1" applyProtection="1">
      <alignment horizontal="center"/>
    </xf>
    <xf numFmtId="0" fontId="12" fillId="0" borderId="0" xfId="14" applyNumberFormat="1" applyFont="1" applyAlignment="1" applyProtection="1">
      <alignment horizontal="center" vertical="top" wrapText="1"/>
    </xf>
  </cellXfs>
  <cellStyles count="57">
    <cellStyle name="xl22" xfId="4"/>
    <cellStyle name="xl23" xfId="11"/>
    <cellStyle name="xl24" xfId="14"/>
    <cellStyle name="xl25" xfId="21"/>
    <cellStyle name="xl26" xfId="35"/>
    <cellStyle name="xl27" xfId="8"/>
    <cellStyle name="xl28" xfId="37"/>
    <cellStyle name="xl29" xfId="39"/>
    <cellStyle name="xl30" xfId="45"/>
    <cellStyle name="xl31" xfId="3"/>
    <cellStyle name="xl32" xfId="10"/>
    <cellStyle name="xl33" xfId="15"/>
    <cellStyle name="xl34" xfId="1"/>
    <cellStyle name="xl35" xfId="40"/>
    <cellStyle name="xl36" xfId="46"/>
    <cellStyle name="xl37" xfId="50"/>
    <cellStyle name="xl39" xfId="53"/>
    <cellStyle name="xl40" xfId="32"/>
    <cellStyle name="xl41" xfId="25"/>
    <cellStyle name="xl42" xfId="41"/>
    <cellStyle name="xl43" xfId="47"/>
    <cellStyle name="xl44" xfId="51"/>
    <cellStyle name="xl45" xfId="38"/>
    <cellStyle name="xl46" xfId="42"/>
    <cellStyle name="xl47" xfId="54"/>
    <cellStyle name="xl48" xfId="56"/>
    <cellStyle name="xl49" xfId="5"/>
    <cellStyle name="xl50" xfId="22"/>
    <cellStyle name="xl51" xfId="28"/>
    <cellStyle name="xl52" xfId="30"/>
    <cellStyle name="xl53" xfId="2"/>
    <cellStyle name="xl54" xfId="16"/>
    <cellStyle name="xl55" xfId="23"/>
    <cellStyle name="xl56" xfId="6"/>
    <cellStyle name="xl57" xfId="36"/>
    <cellStyle name="xl58" xfId="12"/>
    <cellStyle name="xl59" xfId="17"/>
    <cellStyle name="xl60" xfId="24"/>
    <cellStyle name="xl61" xfId="27"/>
    <cellStyle name="xl62" xfId="29"/>
    <cellStyle name="xl63" xfId="31"/>
    <cellStyle name="xl64" xfId="33"/>
    <cellStyle name="xl65" xfId="34"/>
    <cellStyle name="xl66" xfId="7"/>
    <cellStyle name="xl67" xfId="13"/>
    <cellStyle name="xl68" xfId="18"/>
    <cellStyle name="xl69" xfId="43"/>
    <cellStyle name="xl70" xfId="48"/>
    <cellStyle name="xl71" xfId="44"/>
    <cellStyle name="xl72" xfId="49"/>
    <cellStyle name="xl73" xfId="52"/>
    <cellStyle name="xl74" xfId="55"/>
    <cellStyle name="xl75" xfId="9"/>
    <cellStyle name="xl76" xfId="19"/>
    <cellStyle name="xl77" xfId="26"/>
    <cellStyle name="xl78" xfId="20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6"/>
  <sheetViews>
    <sheetView tabSelected="1" topLeftCell="A180" zoomScale="90" zoomScaleNormal="90" workbookViewId="0">
      <selection activeCell="A207" sqref="A207"/>
    </sheetView>
  </sheetViews>
  <sheetFormatPr defaultRowHeight="12.75" x14ac:dyDescent="0.25"/>
  <cols>
    <col min="1" max="1" width="106.7109375" style="3" customWidth="1"/>
    <col min="2" max="2" width="22.140625" style="3" customWidth="1"/>
    <col min="3" max="3" width="13.85546875" style="34" customWidth="1"/>
    <col min="4" max="4" width="13.5703125" style="34" customWidth="1"/>
    <col min="5" max="5" width="13.140625" style="34" customWidth="1"/>
    <col min="6" max="6" width="8.140625" style="3" customWidth="1"/>
    <col min="7" max="7" width="10.85546875" style="3" customWidth="1"/>
    <col min="8" max="16384" width="9.140625" style="3"/>
  </cols>
  <sheetData>
    <row r="1" spans="1:8" ht="38.25" customHeight="1" x14ac:dyDescent="0.25">
      <c r="A1" s="44" t="s">
        <v>400</v>
      </c>
      <c r="B1" s="44"/>
      <c r="C1" s="44"/>
      <c r="D1" s="44"/>
      <c r="E1" s="44"/>
      <c r="F1" s="44"/>
      <c r="G1" s="44"/>
    </row>
    <row r="2" spans="1:8" ht="15" customHeight="1" x14ac:dyDescent="0.25">
      <c r="A2" s="4"/>
      <c r="B2" s="5"/>
      <c r="C2" s="6"/>
      <c r="D2" s="6"/>
      <c r="E2" s="6"/>
      <c r="G2" s="7" t="s">
        <v>255</v>
      </c>
    </row>
    <row r="3" spans="1:8" ht="64.5" customHeight="1" x14ac:dyDescent="0.25">
      <c r="A3" s="2" t="s">
        <v>0</v>
      </c>
      <c r="B3" s="1" t="s">
        <v>1</v>
      </c>
      <c r="C3" s="35" t="s">
        <v>401</v>
      </c>
      <c r="D3" s="35" t="s">
        <v>392</v>
      </c>
      <c r="E3" s="35" t="s">
        <v>402</v>
      </c>
      <c r="F3" s="36" t="s">
        <v>2</v>
      </c>
      <c r="G3" s="36" t="s">
        <v>393</v>
      </c>
      <c r="H3" s="7"/>
    </row>
    <row r="4" spans="1:8" s="13" customFormat="1" x14ac:dyDescent="0.25">
      <c r="A4" s="8" t="s">
        <v>13</v>
      </c>
      <c r="B4" s="9" t="s">
        <v>14</v>
      </c>
      <c r="C4" s="10">
        <f>C5+C12+C22+C30+C41+C48+C63+C70+C77+C91+C134+C44</f>
        <v>49309016.830000006</v>
      </c>
      <c r="D4" s="10">
        <f>D5+D12+D22+D30+D41+D48+D63+D70+D77+D91+D134+D44</f>
        <v>114670800</v>
      </c>
      <c r="E4" s="10">
        <f>E5+E12+E22+E30+E41+E48+E63+E70+E77+E91+E134+E44</f>
        <v>52107240.009999998</v>
      </c>
      <c r="F4" s="11">
        <f t="shared" ref="F4:F68" si="0">E4/D4*100</f>
        <v>45.440722494305433</v>
      </c>
      <c r="G4" s="11">
        <f t="shared" ref="G4:G69" si="1">E4/C4*100</f>
        <v>105.67487116939944</v>
      </c>
      <c r="H4" s="12"/>
    </row>
    <row r="5" spans="1:8" s="14" customFormat="1" ht="19.5" customHeight="1" x14ac:dyDescent="0.25">
      <c r="A5" s="8" t="s">
        <v>15</v>
      </c>
      <c r="B5" s="9" t="s">
        <v>16</v>
      </c>
      <c r="C5" s="10">
        <f t="shared" ref="C5:E5" si="2">C6</f>
        <v>29769355.490000002</v>
      </c>
      <c r="D5" s="10">
        <f t="shared" si="2"/>
        <v>75305000</v>
      </c>
      <c r="E5" s="10">
        <f t="shared" si="2"/>
        <v>35933651.459999993</v>
      </c>
      <c r="F5" s="11">
        <f t="shared" si="0"/>
        <v>47.717484177677441</v>
      </c>
      <c r="G5" s="11">
        <f t="shared" si="1"/>
        <v>120.70685061378192</v>
      </c>
      <c r="H5" s="12"/>
    </row>
    <row r="6" spans="1:8" ht="19.5" customHeight="1" x14ac:dyDescent="0.25">
      <c r="A6" s="8" t="s">
        <v>17</v>
      </c>
      <c r="B6" s="9" t="s">
        <v>18</v>
      </c>
      <c r="C6" s="10">
        <f t="shared" ref="C6" si="3">C7+C8+C9+C10+C11</f>
        <v>29769355.490000002</v>
      </c>
      <c r="D6" s="10">
        <f t="shared" ref="D6:E6" si="4">D7+D8+D9+D10+D11</f>
        <v>75305000</v>
      </c>
      <c r="E6" s="10">
        <f t="shared" si="4"/>
        <v>35933651.459999993</v>
      </c>
      <c r="F6" s="11">
        <f t="shared" si="0"/>
        <v>47.717484177677441</v>
      </c>
      <c r="G6" s="11">
        <f t="shared" si="1"/>
        <v>120.70685061378192</v>
      </c>
      <c r="H6" s="12"/>
    </row>
    <row r="7" spans="1:8" ht="39" customHeight="1" x14ac:dyDescent="0.25">
      <c r="A7" s="8" t="s">
        <v>19</v>
      </c>
      <c r="B7" s="9" t="s">
        <v>20</v>
      </c>
      <c r="C7" s="15">
        <v>29175717.469999999</v>
      </c>
      <c r="D7" s="15">
        <v>74568000</v>
      </c>
      <c r="E7" s="15">
        <v>35890523.909999996</v>
      </c>
      <c r="F7" s="11">
        <f t="shared" si="0"/>
        <v>48.131267983585445</v>
      </c>
      <c r="G7" s="11">
        <f t="shared" si="1"/>
        <v>123.01505163293589</v>
      </c>
      <c r="H7" s="12"/>
    </row>
    <row r="8" spans="1:8" ht="51" customHeight="1" x14ac:dyDescent="0.25">
      <c r="A8" s="8" t="s">
        <v>21</v>
      </c>
      <c r="B8" s="9" t="s">
        <v>22</v>
      </c>
      <c r="C8" s="15">
        <v>108455.21</v>
      </c>
      <c r="D8" s="15">
        <v>255000</v>
      </c>
      <c r="E8" s="15">
        <v>65470.78</v>
      </c>
      <c r="F8" s="11">
        <f t="shared" si="0"/>
        <v>25.67481568627451</v>
      </c>
      <c r="G8" s="11">
        <f t="shared" si="1"/>
        <v>60.366652740795026</v>
      </c>
      <c r="H8" s="12"/>
    </row>
    <row r="9" spans="1:8" ht="27" customHeight="1" x14ac:dyDescent="0.25">
      <c r="A9" s="8" t="s">
        <v>23</v>
      </c>
      <c r="B9" s="9" t="s">
        <v>24</v>
      </c>
      <c r="C9" s="15">
        <v>477153.46</v>
      </c>
      <c r="D9" s="15">
        <v>465000</v>
      </c>
      <c r="E9" s="15">
        <v>-28326.13</v>
      </c>
      <c r="F9" s="11">
        <f t="shared" si="0"/>
        <v>-6.0916408602150547</v>
      </c>
      <c r="G9" s="11">
        <f t="shared" si="1"/>
        <v>-5.936482153980398</v>
      </c>
      <c r="H9" s="12"/>
    </row>
    <row r="10" spans="1:8" ht="37.5" customHeight="1" x14ac:dyDescent="0.25">
      <c r="A10" s="8" t="s">
        <v>25</v>
      </c>
      <c r="B10" s="9" t="s">
        <v>26</v>
      </c>
      <c r="C10" s="15">
        <v>8029.35</v>
      </c>
      <c r="D10" s="15">
        <v>17000</v>
      </c>
      <c r="E10" s="15">
        <v>5982.9</v>
      </c>
      <c r="F10" s="11">
        <f t="shared" si="0"/>
        <v>35.1935294117647</v>
      </c>
      <c r="G10" s="11">
        <f t="shared" si="1"/>
        <v>74.512880868314369</v>
      </c>
      <c r="H10" s="12"/>
    </row>
    <row r="11" spans="1:8" ht="54" hidden="1" customHeight="1" x14ac:dyDescent="0.25">
      <c r="A11" s="8" t="s">
        <v>27</v>
      </c>
      <c r="B11" s="9" t="s">
        <v>28</v>
      </c>
      <c r="C11" s="15">
        <v>0</v>
      </c>
      <c r="D11" s="15"/>
      <c r="E11" s="15">
        <v>0</v>
      </c>
      <c r="F11" s="11">
        <v>0</v>
      </c>
      <c r="G11" s="11" t="e">
        <f t="shared" si="1"/>
        <v>#DIV/0!</v>
      </c>
      <c r="H11" s="12"/>
    </row>
    <row r="12" spans="1:8" s="14" customFormat="1" ht="15.75" customHeight="1" x14ac:dyDescent="0.25">
      <c r="A12" s="8" t="s">
        <v>29</v>
      </c>
      <c r="B12" s="9" t="s">
        <v>30</v>
      </c>
      <c r="C12" s="10">
        <f t="shared" ref="C12:E12" si="5">C13</f>
        <v>7101757.4199999999</v>
      </c>
      <c r="D12" s="10">
        <f t="shared" si="5"/>
        <v>13192000</v>
      </c>
      <c r="E12" s="10">
        <f t="shared" si="5"/>
        <v>7190474.9800000004</v>
      </c>
      <c r="F12" s="11">
        <f t="shared" si="0"/>
        <v>54.50632944208612</v>
      </c>
      <c r="G12" s="11">
        <f t="shared" si="1"/>
        <v>101.24923388329421</v>
      </c>
      <c r="H12" s="12"/>
    </row>
    <row r="13" spans="1:8" ht="15.75" customHeight="1" x14ac:dyDescent="0.25">
      <c r="A13" s="8" t="s">
        <v>31</v>
      </c>
      <c r="B13" s="9" t="s">
        <v>32</v>
      </c>
      <c r="C13" s="10">
        <f t="shared" ref="C13" si="6">C14+C16+C18+C20</f>
        <v>7101757.4199999999</v>
      </c>
      <c r="D13" s="10">
        <f t="shared" ref="D13:E13" si="7">D14+D16+D18+D20</f>
        <v>13192000</v>
      </c>
      <c r="E13" s="10">
        <f t="shared" si="7"/>
        <v>7190474.9800000004</v>
      </c>
      <c r="F13" s="11">
        <f t="shared" si="0"/>
        <v>54.50632944208612</v>
      </c>
      <c r="G13" s="11">
        <f t="shared" si="1"/>
        <v>101.24923388329421</v>
      </c>
      <c r="H13" s="12"/>
    </row>
    <row r="14" spans="1:8" ht="29.25" customHeight="1" x14ac:dyDescent="0.25">
      <c r="A14" s="8" t="s">
        <v>33</v>
      </c>
      <c r="B14" s="9" t="s">
        <v>34</v>
      </c>
      <c r="C14" s="15">
        <f>C15</f>
        <v>3495638.75</v>
      </c>
      <c r="D14" s="15">
        <f>D15</f>
        <v>6249800</v>
      </c>
      <c r="E14" s="15">
        <f>E15</f>
        <v>3706726.1</v>
      </c>
      <c r="F14" s="11">
        <f t="shared" si="0"/>
        <v>59.309515504496147</v>
      </c>
      <c r="G14" s="11">
        <f t="shared" si="1"/>
        <v>106.03859165939274</v>
      </c>
      <c r="H14" s="12"/>
    </row>
    <row r="15" spans="1:8" ht="48" customHeight="1" x14ac:dyDescent="0.25">
      <c r="A15" s="8" t="s">
        <v>35</v>
      </c>
      <c r="B15" s="9" t="s">
        <v>36</v>
      </c>
      <c r="C15" s="15">
        <v>3495638.75</v>
      </c>
      <c r="D15" s="15">
        <v>6249800</v>
      </c>
      <c r="E15" s="15">
        <v>3706726.1</v>
      </c>
      <c r="F15" s="11">
        <f t="shared" si="0"/>
        <v>59.309515504496147</v>
      </c>
      <c r="G15" s="11">
        <f t="shared" si="1"/>
        <v>106.03859165939274</v>
      </c>
      <c r="H15" s="12"/>
    </row>
    <row r="16" spans="1:8" ht="37.5" customHeight="1" x14ac:dyDescent="0.25">
      <c r="A16" s="8" t="s">
        <v>37</v>
      </c>
      <c r="B16" s="9" t="s">
        <v>38</v>
      </c>
      <c r="C16" s="15">
        <f>C17</f>
        <v>20578.53</v>
      </c>
      <c r="D16" s="15">
        <f>D17</f>
        <v>43400</v>
      </c>
      <c r="E16" s="15">
        <f>E17</f>
        <v>19267.25</v>
      </c>
      <c r="F16" s="11">
        <f t="shared" si="0"/>
        <v>44.394585253456221</v>
      </c>
      <c r="G16" s="11">
        <f t="shared" si="1"/>
        <v>93.627921916677238</v>
      </c>
      <c r="H16" s="12"/>
    </row>
    <row r="17" spans="1:8" ht="55.5" customHeight="1" x14ac:dyDescent="0.25">
      <c r="A17" s="8" t="s">
        <v>39</v>
      </c>
      <c r="B17" s="9" t="s">
        <v>40</v>
      </c>
      <c r="C17" s="15">
        <v>20578.53</v>
      </c>
      <c r="D17" s="15">
        <v>43400</v>
      </c>
      <c r="E17" s="15">
        <v>19267.25</v>
      </c>
      <c r="F17" s="11">
        <f t="shared" si="0"/>
        <v>44.394585253456221</v>
      </c>
      <c r="G17" s="11">
        <f t="shared" si="1"/>
        <v>93.627921916677238</v>
      </c>
      <c r="H17" s="12"/>
    </row>
    <row r="18" spans="1:8" ht="27.75" customHeight="1" x14ac:dyDescent="0.25">
      <c r="A18" s="8" t="s">
        <v>41</v>
      </c>
      <c r="B18" s="9" t="s">
        <v>42</v>
      </c>
      <c r="C18" s="15">
        <f>C19</f>
        <v>4026747.15</v>
      </c>
      <c r="D18" s="15">
        <f>D19</f>
        <v>7726000</v>
      </c>
      <c r="E18" s="15">
        <f>E19</f>
        <v>3926970.61</v>
      </c>
      <c r="F18" s="11">
        <f t="shared" si="0"/>
        <v>50.827991327983433</v>
      </c>
      <c r="G18" s="11">
        <f t="shared" si="1"/>
        <v>97.522155320827636</v>
      </c>
      <c r="H18" s="12"/>
    </row>
    <row r="19" spans="1:8" ht="51.75" customHeight="1" x14ac:dyDescent="0.25">
      <c r="A19" s="8" t="s">
        <v>43</v>
      </c>
      <c r="B19" s="9" t="s">
        <v>44</v>
      </c>
      <c r="C19" s="15">
        <v>4026747.15</v>
      </c>
      <c r="D19" s="15">
        <v>7726000</v>
      </c>
      <c r="E19" s="15">
        <v>3926970.61</v>
      </c>
      <c r="F19" s="11">
        <f t="shared" si="0"/>
        <v>50.827991327983433</v>
      </c>
      <c r="G19" s="11">
        <f t="shared" si="1"/>
        <v>97.522155320827636</v>
      </c>
      <c r="H19" s="12"/>
    </row>
    <row r="20" spans="1:8" ht="26.25" customHeight="1" x14ac:dyDescent="0.25">
      <c r="A20" s="8" t="s">
        <v>45</v>
      </c>
      <c r="B20" s="9" t="s">
        <v>46</v>
      </c>
      <c r="C20" s="15">
        <f>C21</f>
        <v>-441207.01</v>
      </c>
      <c r="D20" s="15">
        <f>D21</f>
        <v>-827200</v>
      </c>
      <c r="E20" s="15">
        <f>E21</f>
        <v>-462488.98</v>
      </c>
      <c r="F20" s="11">
        <f t="shared" si="0"/>
        <v>55.910176499032879</v>
      </c>
      <c r="G20" s="11">
        <f t="shared" si="1"/>
        <v>104.82357929897803</v>
      </c>
      <c r="H20" s="12"/>
    </row>
    <row r="21" spans="1:8" ht="51" customHeight="1" x14ac:dyDescent="0.25">
      <c r="A21" s="8" t="s">
        <v>47</v>
      </c>
      <c r="B21" s="9" t="s">
        <v>48</v>
      </c>
      <c r="C21" s="15">
        <v>-441207.01</v>
      </c>
      <c r="D21" s="15">
        <v>-827200</v>
      </c>
      <c r="E21" s="15">
        <v>-462488.98</v>
      </c>
      <c r="F21" s="11">
        <f t="shared" si="0"/>
        <v>55.910176499032879</v>
      </c>
      <c r="G21" s="11">
        <f t="shared" si="1"/>
        <v>104.82357929897803</v>
      </c>
      <c r="H21" s="12"/>
    </row>
    <row r="22" spans="1:8" s="14" customFormat="1" ht="15.75" customHeight="1" x14ac:dyDescent="0.25">
      <c r="A22" s="8" t="s">
        <v>49</v>
      </c>
      <c r="B22" s="9" t="s">
        <v>50</v>
      </c>
      <c r="C22" s="10">
        <f t="shared" ref="C22" si="8">C23+C26+C28</f>
        <v>1587538.06</v>
      </c>
      <c r="D22" s="10">
        <f t="shared" ref="D22:E22" si="9">D23+D26+D28</f>
        <v>3290000</v>
      </c>
      <c r="E22" s="10">
        <f t="shared" si="9"/>
        <v>1312731.6199999999</v>
      </c>
      <c r="F22" s="11">
        <f t="shared" si="0"/>
        <v>39.900657142857135</v>
      </c>
      <c r="G22" s="11">
        <f t="shared" si="1"/>
        <v>82.689773119518136</v>
      </c>
      <c r="H22" s="12"/>
    </row>
    <row r="23" spans="1:8" ht="15.75" customHeight="1" x14ac:dyDescent="0.25">
      <c r="A23" s="8" t="s">
        <v>51</v>
      </c>
      <c r="B23" s="9" t="s">
        <v>52</v>
      </c>
      <c r="C23" s="10">
        <f t="shared" ref="C23" si="10">C24+C25</f>
        <v>-18665.52</v>
      </c>
      <c r="D23" s="10">
        <f t="shared" ref="D23:E23" si="11">D24+D25</f>
        <v>0</v>
      </c>
      <c r="E23" s="10">
        <f t="shared" si="11"/>
        <v>-76770.960000000006</v>
      </c>
      <c r="F23" s="11">
        <v>0</v>
      </c>
      <c r="G23" s="11">
        <f t="shared" si="1"/>
        <v>411.29826546487857</v>
      </c>
      <c r="H23" s="12"/>
    </row>
    <row r="24" spans="1:8" ht="15.75" customHeight="1" x14ac:dyDescent="0.25">
      <c r="A24" s="8" t="s">
        <v>51</v>
      </c>
      <c r="B24" s="9" t="s">
        <v>53</v>
      </c>
      <c r="C24" s="15">
        <v>-18522.2</v>
      </c>
      <c r="D24" s="15">
        <v>0</v>
      </c>
      <c r="E24" s="15">
        <v>-76770.960000000006</v>
      </c>
      <c r="F24" s="11">
        <v>0</v>
      </c>
      <c r="G24" s="11">
        <f t="shared" si="1"/>
        <v>414.48078521989828</v>
      </c>
      <c r="H24" s="12"/>
    </row>
    <row r="25" spans="1:8" ht="15" customHeight="1" x14ac:dyDescent="0.25">
      <c r="A25" s="8" t="s">
        <v>54</v>
      </c>
      <c r="B25" s="9" t="s">
        <v>55</v>
      </c>
      <c r="C25" s="15">
        <v>-143.32</v>
      </c>
      <c r="D25" s="15">
        <v>0</v>
      </c>
      <c r="E25" s="15">
        <v>0</v>
      </c>
      <c r="F25" s="11">
        <v>0</v>
      </c>
      <c r="G25" s="11">
        <f t="shared" si="1"/>
        <v>0</v>
      </c>
      <c r="H25" s="12"/>
    </row>
    <row r="26" spans="1:8" ht="15.75" customHeight="1" x14ac:dyDescent="0.25">
      <c r="A26" s="8" t="s">
        <v>56</v>
      </c>
      <c r="B26" s="9" t="s">
        <v>57</v>
      </c>
      <c r="C26" s="15">
        <f>C27</f>
        <v>235515.35</v>
      </c>
      <c r="D26" s="15">
        <f>D27</f>
        <v>301000</v>
      </c>
      <c r="E26" s="15">
        <f>E27</f>
        <v>163704.32999999999</v>
      </c>
      <c r="F26" s="11">
        <f t="shared" si="0"/>
        <v>54.386820598006636</v>
      </c>
      <c r="G26" s="11">
        <f t="shared" si="1"/>
        <v>69.508985295438279</v>
      </c>
      <c r="H26" s="12"/>
    </row>
    <row r="27" spans="1:8" ht="15.75" customHeight="1" x14ac:dyDescent="0.25">
      <c r="A27" s="8" t="s">
        <v>56</v>
      </c>
      <c r="B27" s="9" t="s">
        <v>58</v>
      </c>
      <c r="C27" s="15">
        <v>235515.35</v>
      </c>
      <c r="D27" s="15">
        <v>301000</v>
      </c>
      <c r="E27" s="15">
        <v>163704.32999999999</v>
      </c>
      <c r="F27" s="11">
        <f t="shared" si="0"/>
        <v>54.386820598006636</v>
      </c>
      <c r="G27" s="11">
        <f t="shared" si="1"/>
        <v>69.508985295438279</v>
      </c>
      <c r="H27" s="12"/>
    </row>
    <row r="28" spans="1:8" ht="15.75" customHeight="1" x14ac:dyDescent="0.25">
      <c r="A28" s="8" t="s">
        <v>59</v>
      </c>
      <c r="B28" s="9" t="s">
        <v>60</v>
      </c>
      <c r="C28" s="15">
        <f>C29</f>
        <v>1370688.23</v>
      </c>
      <c r="D28" s="15">
        <f>D29</f>
        <v>2989000</v>
      </c>
      <c r="E28" s="15">
        <f>E29</f>
        <v>1225798.25</v>
      </c>
      <c r="F28" s="11">
        <f t="shared" si="0"/>
        <v>41.010312813650053</v>
      </c>
      <c r="G28" s="11">
        <f t="shared" si="1"/>
        <v>89.429399273385457</v>
      </c>
      <c r="H28" s="12"/>
    </row>
    <row r="29" spans="1:8" ht="14.25" customHeight="1" x14ac:dyDescent="0.25">
      <c r="A29" s="8" t="s">
        <v>257</v>
      </c>
      <c r="B29" s="9" t="s">
        <v>61</v>
      </c>
      <c r="C29" s="15">
        <v>1370688.23</v>
      </c>
      <c r="D29" s="15">
        <v>2989000</v>
      </c>
      <c r="E29" s="15">
        <v>1225798.25</v>
      </c>
      <c r="F29" s="11">
        <f t="shared" si="0"/>
        <v>41.010312813650053</v>
      </c>
      <c r="G29" s="11">
        <f t="shared" si="1"/>
        <v>89.429399273385457</v>
      </c>
      <c r="H29" s="12"/>
    </row>
    <row r="30" spans="1:8" s="14" customFormat="1" ht="15.75" customHeight="1" x14ac:dyDescent="0.25">
      <c r="A30" s="8" t="s">
        <v>62</v>
      </c>
      <c r="B30" s="9" t="s">
        <v>63</v>
      </c>
      <c r="C30" s="10">
        <f t="shared" ref="C30" si="12">C31+C34</f>
        <v>6713548.9000000004</v>
      </c>
      <c r="D30" s="10">
        <f t="shared" ref="D30:E30" si="13">D31+D34</f>
        <v>17999000</v>
      </c>
      <c r="E30" s="10">
        <f t="shared" si="13"/>
        <v>4701191.08</v>
      </c>
      <c r="F30" s="11">
        <f t="shared" si="0"/>
        <v>26.119179287738209</v>
      </c>
      <c r="G30" s="11">
        <f t="shared" si="1"/>
        <v>70.025423960194871</v>
      </c>
      <c r="H30" s="12"/>
    </row>
    <row r="31" spans="1:8" ht="15.75" customHeight="1" x14ac:dyDescent="0.25">
      <c r="A31" s="8" t="s">
        <v>64</v>
      </c>
      <c r="B31" s="9" t="s">
        <v>65</v>
      </c>
      <c r="C31" s="10">
        <f t="shared" ref="C31" si="14">C32+C33</f>
        <v>523356.02</v>
      </c>
      <c r="D31" s="10">
        <f t="shared" ref="D31:E31" si="15">D32+D33</f>
        <v>5218000</v>
      </c>
      <c r="E31" s="10">
        <f t="shared" si="15"/>
        <v>-180056.27</v>
      </c>
      <c r="F31" s="11">
        <f t="shared" si="0"/>
        <v>-3.4506759294748948</v>
      </c>
      <c r="G31" s="11">
        <f t="shared" si="1"/>
        <v>-34.404165256377482</v>
      </c>
      <c r="H31" s="12"/>
    </row>
    <row r="32" spans="1:8" ht="27" customHeight="1" x14ac:dyDescent="0.25">
      <c r="A32" s="8" t="s">
        <v>66</v>
      </c>
      <c r="B32" s="9" t="s">
        <v>67</v>
      </c>
      <c r="C32" s="15">
        <v>31446.94</v>
      </c>
      <c r="D32" s="15">
        <v>242000</v>
      </c>
      <c r="E32" s="15">
        <v>6783.09</v>
      </c>
      <c r="F32" s="11">
        <f t="shared" si="0"/>
        <v>2.8029297520661158</v>
      </c>
      <c r="G32" s="11">
        <f t="shared" si="1"/>
        <v>21.56995243416371</v>
      </c>
      <c r="H32" s="12"/>
    </row>
    <row r="33" spans="1:8" ht="27" customHeight="1" x14ac:dyDescent="0.25">
      <c r="A33" s="8" t="s">
        <v>68</v>
      </c>
      <c r="B33" s="9" t="s">
        <v>69</v>
      </c>
      <c r="C33" s="15">
        <v>491909.08</v>
      </c>
      <c r="D33" s="15">
        <v>4976000</v>
      </c>
      <c r="E33" s="15">
        <v>-186839.36</v>
      </c>
      <c r="F33" s="11">
        <f t="shared" si="0"/>
        <v>-3.7548102893890669</v>
      </c>
      <c r="G33" s="11">
        <f t="shared" si="1"/>
        <v>-37.982498717039334</v>
      </c>
      <c r="H33" s="12"/>
    </row>
    <row r="34" spans="1:8" ht="15.75" customHeight="1" x14ac:dyDescent="0.25">
      <c r="A34" s="8" t="s">
        <v>70</v>
      </c>
      <c r="B34" s="9" t="s">
        <v>71</v>
      </c>
      <c r="C34" s="10">
        <f t="shared" ref="C34" si="16">C35+C38</f>
        <v>6190192.8799999999</v>
      </c>
      <c r="D34" s="10">
        <f t="shared" ref="D34:E34" si="17">D35+D38</f>
        <v>12781000</v>
      </c>
      <c r="E34" s="10">
        <f t="shared" si="17"/>
        <v>4881247.3499999996</v>
      </c>
      <c r="F34" s="11">
        <f t="shared" si="0"/>
        <v>38.19143533369845</v>
      </c>
      <c r="G34" s="11">
        <f t="shared" si="1"/>
        <v>78.854527550682718</v>
      </c>
      <c r="H34" s="12"/>
    </row>
    <row r="35" spans="1:8" ht="15.75" customHeight="1" x14ac:dyDescent="0.25">
      <c r="A35" s="8" t="s">
        <v>72</v>
      </c>
      <c r="B35" s="9" t="s">
        <v>73</v>
      </c>
      <c r="C35" s="10">
        <f t="shared" ref="C35" si="18">C36+C37</f>
        <v>5963832.7699999996</v>
      </c>
      <c r="D35" s="10">
        <f t="shared" ref="D35:E35" si="19">D36+D37</f>
        <v>8570000</v>
      </c>
      <c r="E35" s="10">
        <f t="shared" si="19"/>
        <v>4794559.38</v>
      </c>
      <c r="F35" s="11">
        <f t="shared" si="0"/>
        <v>55.945850408401398</v>
      </c>
      <c r="G35" s="11">
        <f t="shared" si="1"/>
        <v>80.393927276401485</v>
      </c>
      <c r="H35" s="12"/>
    </row>
    <row r="36" spans="1:8" ht="17.25" customHeight="1" x14ac:dyDescent="0.25">
      <c r="A36" s="8" t="s">
        <v>74</v>
      </c>
      <c r="B36" s="9" t="s">
        <v>75</v>
      </c>
      <c r="C36" s="15">
        <v>1262175.76</v>
      </c>
      <c r="D36" s="15">
        <v>1850000</v>
      </c>
      <c r="E36" s="15">
        <v>1292027.46</v>
      </c>
      <c r="F36" s="11">
        <f t="shared" si="0"/>
        <v>69.839322162162162</v>
      </c>
      <c r="G36" s="11">
        <f t="shared" si="1"/>
        <v>102.36509850260474</v>
      </c>
      <c r="H36" s="12"/>
    </row>
    <row r="37" spans="1:8" ht="17.25" customHeight="1" x14ac:dyDescent="0.25">
      <c r="A37" s="8" t="s">
        <v>76</v>
      </c>
      <c r="B37" s="9" t="s">
        <v>77</v>
      </c>
      <c r="C37" s="15">
        <v>4701657.01</v>
      </c>
      <c r="D37" s="15">
        <v>6720000</v>
      </c>
      <c r="E37" s="15">
        <v>3502531.92</v>
      </c>
      <c r="F37" s="11">
        <f t="shared" si="0"/>
        <v>52.12101071428571</v>
      </c>
      <c r="G37" s="11">
        <f t="shared" si="1"/>
        <v>74.495691892250562</v>
      </c>
      <c r="H37" s="12"/>
    </row>
    <row r="38" spans="1:8" ht="17.25" customHeight="1" x14ac:dyDescent="0.25">
      <c r="A38" s="8" t="s">
        <v>78</v>
      </c>
      <c r="B38" s="9" t="s">
        <v>79</v>
      </c>
      <c r="C38" s="10">
        <f t="shared" ref="C38" si="20">C39+C40</f>
        <v>226360.11</v>
      </c>
      <c r="D38" s="10">
        <f t="shared" ref="D38:E38" si="21">D39+D40</f>
        <v>4211000</v>
      </c>
      <c r="E38" s="10">
        <f t="shared" si="21"/>
        <v>86687.97</v>
      </c>
      <c r="F38" s="11">
        <f t="shared" si="0"/>
        <v>2.0586076941344098</v>
      </c>
      <c r="G38" s="11">
        <f t="shared" si="1"/>
        <v>38.296486956116077</v>
      </c>
      <c r="H38" s="12"/>
    </row>
    <row r="39" spans="1:8" ht="17.25" customHeight="1" x14ac:dyDescent="0.25">
      <c r="A39" s="8" t="s">
        <v>80</v>
      </c>
      <c r="B39" s="9" t="s">
        <v>81</v>
      </c>
      <c r="C39" s="15">
        <v>60439.68</v>
      </c>
      <c r="D39" s="15">
        <v>1508000</v>
      </c>
      <c r="E39" s="15">
        <v>52697.16</v>
      </c>
      <c r="F39" s="11">
        <f t="shared" si="0"/>
        <v>3.4945066312997346</v>
      </c>
      <c r="G39" s="11">
        <f t="shared" si="1"/>
        <v>87.189674068426569</v>
      </c>
      <c r="H39" s="12"/>
    </row>
    <row r="40" spans="1:8" ht="17.25" customHeight="1" x14ac:dyDescent="0.25">
      <c r="A40" s="8" t="s">
        <v>82</v>
      </c>
      <c r="B40" s="9" t="s">
        <v>83</v>
      </c>
      <c r="C40" s="15">
        <v>165920.43</v>
      </c>
      <c r="D40" s="15">
        <v>2703000</v>
      </c>
      <c r="E40" s="15">
        <v>33990.81</v>
      </c>
      <c r="F40" s="11">
        <f t="shared" si="0"/>
        <v>1.2575216426193117</v>
      </c>
      <c r="G40" s="11">
        <f t="shared" si="1"/>
        <v>20.486211372523563</v>
      </c>
      <c r="H40" s="12"/>
    </row>
    <row r="41" spans="1:8" s="14" customFormat="1" ht="17.25" customHeight="1" x14ac:dyDescent="0.25">
      <c r="A41" s="8" t="s">
        <v>84</v>
      </c>
      <c r="B41" s="9" t="s">
        <v>85</v>
      </c>
      <c r="C41" s="10">
        <f>C42</f>
        <v>795502.89</v>
      </c>
      <c r="D41" s="10">
        <f t="shared" ref="D41" si="22">D42+D44</f>
        <v>1300000</v>
      </c>
      <c r="E41" s="10">
        <f>E42</f>
        <v>915728.49</v>
      </c>
      <c r="F41" s="11">
        <f t="shared" si="0"/>
        <v>70.44065307692307</v>
      </c>
      <c r="G41" s="11">
        <f t="shared" si="1"/>
        <v>115.11315691134698</v>
      </c>
      <c r="H41" s="12"/>
    </row>
    <row r="42" spans="1:8" ht="17.25" customHeight="1" x14ac:dyDescent="0.25">
      <c r="A42" s="8" t="s">
        <v>86</v>
      </c>
      <c r="B42" s="9" t="s">
        <v>87</v>
      </c>
      <c r="C42" s="10">
        <f t="shared" ref="C42:E42" si="23">C43</f>
        <v>795502.89</v>
      </c>
      <c r="D42" s="10">
        <f>D43</f>
        <v>1300000</v>
      </c>
      <c r="E42" s="10">
        <f t="shared" si="23"/>
        <v>915728.49</v>
      </c>
      <c r="F42" s="11">
        <f t="shared" si="0"/>
        <v>70.44065307692307</v>
      </c>
      <c r="G42" s="11">
        <f t="shared" si="1"/>
        <v>115.11315691134698</v>
      </c>
      <c r="H42" s="12"/>
    </row>
    <row r="43" spans="1:8" ht="27" customHeight="1" x14ac:dyDescent="0.25">
      <c r="A43" s="8" t="s">
        <v>88</v>
      </c>
      <c r="B43" s="9" t="s">
        <v>89</v>
      </c>
      <c r="C43" s="15">
        <v>795502.89</v>
      </c>
      <c r="D43" s="15">
        <v>1300000</v>
      </c>
      <c r="E43" s="15">
        <v>915728.49</v>
      </c>
      <c r="F43" s="11">
        <f t="shared" si="0"/>
        <v>70.44065307692307</v>
      </c>
      <c r="G43" s="11">
        <f t="shared" si="1"/>
        <v>115.11315691134698</v>
      </c>
      <c r="H43" s="12"/>
    </row>
    <row r="44" spans="1:8" ht="25.5" x14ac:dyDescent="0.25">
      <c r="A44" s="16" t="s">
        <v>380</v>
      </c>
      <c r="B44" s="17" t="s">
        <v>384</v>
      </c>
      <c r="C44" s="10">
        <f t="shared" ref="C44:E44" si="24">C45</f>
        <v>-0.35</v>
      </c>
      <c r="D44" s="10">
        <v>0</v>
      </c>
      <c r="E44" s="10">
        <f t="shared" si="24"/>
        <v>0.92</v>
      </c>
      <c r="F44" s="11">
        <v>0</v>
      </c>
      <c r="G44" s="11">
        <v>0</v>
      </c>
      <c r="H44" s="12"/>
    </row>
    <row r="45" spans="1:8" x14ac:dyDescent="0.25">
      <c r="A45" s="16" t="s">
        <v>381</v>
      </c>
      <c r="B45" s="17" t="s">
        <v>385</v>
      </c>
      <c r="C45" s="15">
        <f>C46</f>
        <v>-0.35</v>
      </c>
      <c r="D45" s="15">
        <v>0</v>
      </c>
      <c r="E45" s="15">
        <f>E46</f>
        <v>0.92</v>
      </c>
      <c r="F45" s="11">
        <v>0</v>
      </c>
      <c r="G45" s="11">
        <v>0</v>
      </c>
      <c r="H45" s="12"/>
    </row>
    <row r="46" spans="1:8" x14ac:dyDescent="0.25">
      <c r="A46" s="16" t="s">
        <v>382</v>
      </c>
      <c r="B46" s="17" t="s">
        <v>386</v>
      </c>
      <c r="C46" s="15">
        <f>C47</f>
        <v>-0.35</v>
      </c>
      <c r="D46" s="15">
        <v>0</v>
      </c>
      <c r="E46" s="15">
        <f>E47</f>
        <v>0.92</v>
      </c>
      <c r="F46" s="11">
        <v>0</v>
      </c>
      <c r="G46" s="11">
        <v>0</v>
      </c>
      <c r="H46" s="12"/>
    </row>
    <row r="47" spans="1:8" ht="15" customHeight="1" x14ac:dyDescent="0.25">
      <c r="A47" s="16" t="s">
        <v>383</v>
      </c>
      <c r="B47" s="17" t="s">
        <v>387</v>
      </c>
      <c r="C47" s="15">
        <v>-0.35</v>
      </c>
      <c r="D47" s="15">
        <v>0</v>
      </c>
      <c r="E47" s="15">
        <v>0.92</v>
      </c>
      <c r="F47" s="11">
        <v>0</v>
      </c>
      <c r="G47" s="11">
        <v>0</v>
      </c>
      <c r="H47" s="12"/>
    </row>
    <row r="48" spans="1:8" s="14" customFormat="1" ht="27" customHeight="1" x14ac:dyDescent="0.25">
      <c r="A48" s="8" t="s">
        <v>90</v>
      </c>
      <c r="B48" s="9" t="s">
        <v>91</v>
      </c>
      <c r="C48" s="10">
        <f t="shared" ref="C48" si="25">C49+C57+C60</f>
        <v>822079.67999999993</v>
      </c>
      <c r="D48" s="10">
        <f t="shared" ref="D48:E48" si="26">D49+D57+D60</f>
        <v>2460500</v>
      </c>
      <c r="E48" s="10">
        <f t="shared" si="26"/>
        <v>725440.78</v>
      </c>
      <c r="F48" s="11">
        <f t="shared" si="0"/>
        <v>29.483470026417397</v>
      </c>
      <c r="G48" s="11">
        <f t="shared" si="1"/>
        <v>88.24458232564514</v>
      </c>
      <c r="H48" s="12"/>
    </row>
    <row r="49" spans="1:8" ht="39.75" customHeight="1" x14ac:dyDescent="0.25">
      <c r="A49" s="8" t="s">
        <v>92</v>
      </c>
      <c r="B49" s="9" t="s">
        <v>93</v>
      </c>
      <c r="C49" s="10">
        <f t="shared" ref="C49" si="27">C50+C53</f>
        <v>821302.08</v>
      </c>
      <c r="D49" s="10">
        <f t="shared" ref="D49:E49" si="28">D50+D53</f>
        <v>2339800</v>
      </c>
      <c r="E49" s="10">
        <f t="shared" si="28"/>
        <v>720875.5</v>
      </c>
      <c r="F49" s="11">
        <f t="shared" si="0"/>
        <v>30.809278570818016</v>
      </c>
      <c r="G49" s="11">
        <f t="shared" si="1"/>
        <v>87.772272535825067</v>
      </c>
      <c r="H49" s="12"/>
    </row>
    <row r="50" spans="1:8" ht="27" customHeight="1" x14ac:dyDescent="0.25">
      <c r="A50" s="8" t="s">
        <v>94</v>
      </c>
      <c r="B50" s="9" t="s">
        <v>95</v>
      </c>
      <c r="C50" s="10">
        <f t="shared" ref="C50" si="29">C51+C52</f>
        <v>272495.35999999999</v>
      </c>
      <c r="D50" s="10">
        <f t="shared" ref="D50:E50" si="30">D51+D52</f>
        <v>1343800</v>
      </c>
      <c r="E50" s="10">
        <f t="shared" si="30"/>
        <v>246814.71</v>
      </c>
      <c r="F50" s="11">
        <f t="shared" si="0"/>
        <v>18.366922905194226</v>
      </c>
      <c r="G50" s="11">
        <f t="shared" si="1"/>
        <v>90.575747785209998</v>
      </c>
      <c r="H50" s="12"/>
    </row>
    <row r="51" spans="1:8" ht="40.5" customHeight="1" x14ac:dyDescent="0.25">
      <c r="A51" s="8" t="s">
        <v>96</v>
      </c>
      <c r="B51" s="9" t="s">
        <v>97</v>
      </c>
      <c r="C51" s="15">
        <v>27796.34</v>
      </c>
      <c r="D51" s="15">
        <v>501800</v>
      </c>
      <c r="E51" s="15">
        <v>63601.37</v>
      </c>
      <c r="F51" s="11">
        <f t="shared" si="0"/>
        <v>12.67464527700279</v>
      </c>
      <c r="G51" s="11">
        <f t="shared" si="1"/>
        <v>228.81203064863936</v>
      </c>
      <c r="H51" s="12"/>
    </row>
    <row r="52" spans="1:8" ht="39.75" customHeight="1" x14ac:dyDescent="0.25">
      <c r="A52" s="8" t="s">
        <v>98</v>
      </c>
      <c r="B52" s="9" t="s">
        <v>99</v>
      </c>
      <c r="C52" s="15">
        <v>244699.02</v>
      </c>
      <c r="D52" s="15">
        <v>842000</v>
      </c>
      <c r="E52" s="15">
        <v>183213.34</v>
      </c>
      <c r="F52" s="11">
        <f t="shared" si="0"/>
        <v>21.75930403800475</v>
      </c>
      <c r="G52" s="11">
        <f t="shared" si="1"/>
        <v>74.872935739587348</v>
      </c>
      <c r="H52" s="12"/>
    </row>
    <row r="53" spans="1:8" ht="39" customHeight="1" x14ac:dyDescent="0.25">
      <c r="A53" s="8" t="s">
        <v>100</v>
      </c>
      <c r="B53" s="9" t="s">
        <v>101</v>
      </c>
      <c r="C53" s="10">
        <f t="shared" ref="C53" si="31">C54+C55+C56</f>
        <v>548806.72</v>
      </c>
      <c r="D53" s="10">
        <f t="shared" ref="D53:E53" si="32">D54+D55+D56</f>
        <v>996000</v>
      </c>
      <c r="E53" s="10">
        <f t="shared" si="32"/>
        <v>474060.79</v>
      </c>
      <c r="F53" s="11">
        <f t="shared" si="0"/>
        <v>47.596464859437745</v>
      </c>
      <c r="G53" s="11">
        <f t="shared" si="1"/>
        <v>86.380281567980802</v>
      </c>
      <c r="H53" s="12"/>
    </row>
    <row r="54" spans="1:8" ht="28.5" customHeight="1" x14ac:dyDescent="0.25">
      <c r="A54" s="8" t="s">
        <v>102</v>
      </c>
      <c r="B54" s="9" t="s">
        <v>103</v>
      </c>
      <c r="C54" s="15">
        <v>117985.28</v>
      </c>
      <c r="D54" s="15">
        <v>100200</v>
      </c>
      <c r="E54" s="15">
        <v>45018.02</v>
      </c>
      <c r="F54" s="11">
        <f t="shared" si="0"/>
        <v>44.928163672654684</v>
      </c>
      <c r="G54" s="11">
        <f t="shared" si="1"/>
        <v>38.155624159217147</v>
      </c>
      <c r="H54" s="12"/>
    </row>
    <row r="55" spans="1:8" ht="28.5" customHeight="1" x14ac:dyDescent="0.25">
      <c r="A55" s="8" t="s">
        <v>104</v>
      </c>
      <c r="B55" s="9" t="s">
        <v>105</v>
      </c>
      <c r="C55" s="15">
        <v>153296.73000000001</v>
      </c>
      <c r="D55" s="15">
        <v>318500</v>
      </c>
      <c r="E55" s="15">
        <v>151494.46</v>
      </c>
      <c r="F55" s="11">
        <f t="shared" si="0"/>
        <v>47.564979591836732</v>
      </c>
      <c r="G55" s="11">
        <f t="shared" si="1"/>
        <v>98.824325867877278</v>
      </c>
      <c r="H55" s="12"/>
    </row>
    <row r="56" spans="1:8" ht="28.5" customHeight="1" x14ac:dyDescent="0.25">
      <c r="A56" s="8" t="s">
        <v>106</v>
      </c>
      <c r="B56" s="9" t="s">
        <v>107</v>
      </c>
      <c r="C56" s="15">
        <v>277524.71000000002</v>
      </c>
      <c r="D56" s="15">
        <v>577300</v>
      </c>
      <c r="E56" s="15">
        <v>277548.31</v>
      </c>
      <c r="F56" s="11">
        <f t="shared" si="0"/>
        <v>48.076963450545648</v>
      </c>
      <c r="G56" s="11">
        <f t="shared" si="1"/>
        <v>100.00850374728793</v>
      </c>
      <c r="H56" s="12"/>
    </row>
    <row r="57" spans="1:8" hidden="1" x14ac:dyDescent="0.25">
      <c r="A57" s="8" t="s">
        <v>108</v>
      </c>
      <c r="B57" s="9" t="s">
        <v>109</v>
      </c>
      <c r="C57" s="10">
        <f t="shared" ref="C57:E58" si="33">C58</f>
        <v>0</v>
      </c>
      <c r="D57" s="10">
        <f t="shared" si="33"/>
        <v>0</v>
      </c>
      <c r="E57" s="10">
        <f t="shared" si="33"/>
        <v>0</v>
      </c>
      <c r="F57" s="11" t="e">
        <f t="shared" si="0"/>
        <v>#DIV/0!</v>
      </c>
      <c r="G57" s="11">
        <v>0</v>
      </c>
      <c r="H57" s="12"/>
    </row>
    <row r="58" spans="1:8" ht="48.75" hidden="1" customHeight="1" x14ac:dyDescent="0.25">
      <c r="A58" s="8" t="s">
        <v>110</v>
      </c>
      <c r="B58" s="9" t="s">
        <v>111</v>
      </c>
      <c r="C58" s="10">
        <f t="shared" si="33"/>
        <v>0</v>
      </c>
      <c r="D58" s="10">
        <v>0</v>
      </c>
      <c r="E58" s="10">
        <f t="shared" si="33"/>
        <v>0</v>
      </c>
      <c r="F58" s="11" t="e">
        <f t="shared" si="0"/>
        <v>#DIV/0!</v>
      </c>
      <c r="G58" s="11">
        <v>0</v>
      </c>
      <c r="H58" s="12"/>
    </row>
    <row r="59" spans="1:8" ht="49.5" hidden="1" customHeight="1" x14ac:dyDescent="0.25">
      <c r="A59" s="8" t="s">
        <v>112</v>
      </c>
      <c r="B59" s="9" t="s">
        <v>113</v>
      </c>
      <c r="C59" s="15"/>
      <c r="D59" s="15">
        <v>0</v>
      </c>
      <c r="E59" s="15"/>
      <c r="F59" s="11" t="e">
        <f t="shared" si="0"/>
        <v>#DIV/0!</v>
      </c>
      <c r="G59" s="11">
        <v>0</v>
      </c>
      <c r="H59" s="12"/>
    </row>
    <row r="60" spans="1:8" ht="39.75" customHeight="1" x14ac:dyDescent="0.25">
      <c r="A60" s="8" t="s">
        <v>114</v>
      </c>
      <c r="B60" s="9" t="s">
        <v>115</v>
      </c>
      <c r="C60" s="10">
        <f>C61</f>
        <v>777.6</v>
      </c>
      <c r="D60" s="10">
        <f t="shared" ref="D60:E61" si="34">D61</f>
        <v>120700</v>
      </c>
      <c r="E60" s="10">
        <f t="shared" si="34"/>
        <v>4565.28</v>
      </c>
      <c r="F60" s="11">
        <f t="shared" si="0"/>
        <v>3.782336371168185</v>
      </c>
      <c r="G60" s="11">
        <f t="shared" si="1"/>
        <v>587.09876543209873</v>
      </c>
      <c r="H60" s="12"/>
    </row>
    <row r="61" spans="1:8" ht="39.75" customHeight="1" x14ac:dyDescent="0.25">
      <c r="A61" s="8" t="s">
        <v>116</v>
      </c>
      <c r="B61" s="9" t="s">
        <v>117</v>
      </c>
      <c r="C61" s="10">
        <f>C62</f>
        <v>777.6</v>
      </c>
      <c r="D61" s="10">
        <f t="shared" si="34"/>
        <v>120700</v>
      </c>
      <c r="E61" s="10">
        <f>E62</f>
        <v>4565.28</v>
      </c>
      <c r="F61" s="11">
        <f t="shared" si="0"/>
        <v>3.782336371168185</v>
      </c>
      <c r="G61" s="11">
        <f t="shared" si="1"/>
        <v>587.09876543209873</v>
      </c>
      <c r="H61" s="18"/>
    </row>
    <row r="62" spans="1:8" ht="40.5" customHeight="1" x14ac:dyDescent="0.25">
      <c r="A62" s="8" t="s">
        <v>118</v>
      </c>
      <c r="B62" s="9" t="s">
        <v>119</v>
      </c>
      <c r="C62" s="15">
        <v>777.6</v>
      </c>
      <c r="D62" s="15">
        <v>120700</v>
      </c>
      <c r="E62" s="15">
        <v>4565.28</v>
      </c>
      <c r="F62" s="11">
        <f t="shared" si="0"/>
        <v>3.782336371168185</v>
      </c>
      <c r="G62" s="11">
        <f t="shared" si="1"/>
        <v>587.09876543209873</v>
      </c>
      <c r="H62" s="18"/>
    </row>
    <row r="63" spans="1:8" s="14" customFormat="1" ht="15" customHeight="1" x14ac:dyDescent="0.25">
      <c r="A63" s="8" t="s">
        <v>120</v>
      </c>
      <c r="B63" s="9" t="s">
        <v>121</v>
      </c>
      <c r="C63" s="10">
        <f t="shared" ref="C63:E63" si="35">C64</f>
        <v>18903.489999999998</v>
      </c>
      <c r="D63" s="10">
        <f t="shared" si="35"/>
        <v>5600</v>
      </c>
      <c r="E63" s="10">
        <f t="shared" si="35"/>
        <v>14136.099999999999</v>
      </c>
      <c r="F63" s="11">
        <f t="shared" si="0"/>
        <v>252.43035714285713</v>
      </c>
      <c r="G63" s="11">
        <f t="shared" si="1"/>
        <v>74.780371243616912</v>
      </c>
      <c r="H63" s="18"/>
    </row>
    <row r="64" spans="1:8" ht="15" customHeight="1" x14ac:dyDescent="0.25">
      <c r="A64" s="8" t="s">
        <v>122</v>
      </c>
      <c r="B64" s="9" t="s">
        <v>123</v>
      </c>
      <c r="C64" s="10">
        <f t="shared" ref="C64" si="36">C65+C66+C67+C69</f>
        <v>18903.489999999998</v>
      </c>
      <c r="D64" s="10">
        <f t="shared" ref="D64:E64" si="37">D65+D66+D67+D69</f>
        <v>5600</v>
      </c>
      <c r="E64" s="10">
        <f t="shared" si="37"/>
        <v>14136.099999999999</v>
      </c>
      <c r="F64" s="11">
        <f t="shared" si="0"/>
        <v>252.43035714285713</v>
      </c>
      <c r="G64" s="11">
        <f t="shared" si="1"/>
        <v>74.780371243616912</v>
      </c>
      <c r="H64" s="18"/>
    </row>
    <row r="65" spans="1:8" ht="15" customHeight="1" x14ac:dyDescent="0.25">
      <c r="A65" s="8" t="s">
        <v>256</v>
      </c>
      <c r="B65" s="9" t="s">
        <v>124</v>
      </c>
      <c r="C65" s="15">
        <v>1158.8</v>
      </c>
      <c r="D65" s="15">
        <v>2500</v>
      </c>
      <c r="E65" s="15">
        <v>787.72</v>
      </c>
      <c r="F65" s="11">
        <f t="shared" si="0"/>
        <v>31.508800000000004</v>
      </c>
      <c r="G65" s="11">
        <f t="shared" si="1"/>
        <v>67.977217811529172</v>
      </c>
      <c r="H65" s="18"/>
    </row>
    <row r="66" spans="1:8" ht="19.5" hidden="1" customHeight="1" x14ac:dyDescent="0.25">
      <c r="A66" s="8" t="s">
        <v>125</v>
      </c>
      <c r="B66" s="9" t="s">
        <v>126</v>
      </c>
      <c r="C66" s="15">
        <v>0</v>
      </c>
      <c r="D66" s="15">
        <v>0</v>
      </c>
      <c r="E66" s="15">
        <v>0</v>
      </c>
      <c r="F66" s="11" t="e">
        <f t="shared" si="0"/>
        <v>#DIV/0!</v>
      </c>
      <c r="G66" s="11">
        <v>0</v>
      </c>
      <c r="H66" s="18"/>
    </row>
    <row r="67" spans="1:8" ht="15" customHeight="1" x14ac:dyDescent="0.25">
      <c r="A67" s="8" t="s">
        <v>127</v>
      </c>
      <c r="B67" s="9" t="s">
        <v>128</v>
      </c>
      <c r="C67" s="15">
        <v>17707.75</v>
      </c>
      <c r="D67" s="15">
        <v>3100</v>
      </c>
      <c r="E67" s="15">
        <f>E68</f>
        <v>13348.38</v>
      </c>
      <c r="F67" s="11">
        <f t="shared" si="0"/>
        <v>430.59290322580648</v>
      </c>
      <c r="G67" s="11">
        <f t="shared" si="1"/>
        <v>75.381570216430646</v>
      </c>
      <c r="H67" s="18"/>
    </row>
    <row r="68" spans="1:8" ht="15" customHeight="1" x14ac:dyDescent="0.25">
      <c r="A68" s="8" t="s">
        <v>129</v>
      </c>
      <c r="B68" s="9" t="s">
        <v>130</v>
      </c>
      <c r="C68" s="15">
        <v>17707.75</v>
      </c>
      <c r="D68" s="15">
        <v>3100</v>
      </c>
      <c r="E68" s="15">
        <v>13348.38</v>
      </c>
      <c r="F68" s="11">
        <f t="shared" si="0"/>
        <v>430.59290322580648</v>
      </c>
      <c r="G68" s="11">
        <f t="shared" si="1"/>
        <v>75.381570216430646</v>
      </c>
      <c r="H68" s="18"/>
    </row>
    <row r="69" spans="1:8" ht="15" customHeight="1" x14ac:dyDescent="0.25">
      <c r="A69" s="8" t="s">
        <v>362</v>
      </c>
      <c r="B69" s="9" t="s">
        <v>361</v>
      </c>
      <c r="C69" s="15">
        <v>36.94</v>
      </c>
      <c r="D69" s="15">
        <v>0</v>
      </c>
      <c r="E69" s="15">
        <v>0</v>
      </c>
      <c r="F69" s="11">
        <v>0</v>
      </c>
      <c r="G69" s="11">
        <f t="shared" si="1"/>
        <v>0</v>
      </c>
      <c r="H69" s="18"/>
    </row>
    <row r="70" spans="1:8" s="14" customFormat="1" ht="15" customHeight="1" x14ac:dyDescent="0.25">
      <c r="A70" s="8" t="s">
        <v>131</v>
      </c>
      <c r="B70" s="9" t="s">
        <v>132</v>
      </c>
      <c r="C70" s="10">
        <f t="shared" ref="C70:E70" si="38">C71</f>
        <v>115953.89</v>
      </c>
      <c r="D70" s="10">
        <f t="shared" si="38"/>
        <v>283700</v>
      </c>
      <c r="E70" s="10">
        <f t="shared" si="38"/>
        <v>145591.20000000001</v>
      </c>
      <c r="F70" s="11">
        <f t="shared" ref="F70:F146" si="39">E70/D70*100</f>
        <v>51.318716954529442</v>
      </c>
      <c r="G70" s="11">
        <f t="shared" ref="G70:G146" si="40">E70/C70*100</f>
        <v>125.55956509954088</v>
      </c>
      <c r="H70" s="18"/>
    </row>
    <row r="71" spans="1:8" ht="15" customHeight="1" x14ac:dyDescent="0.25">
      <c r="A71" s="8" t="s">
        <v>133</v>
      </c>
      <c r="B71" s="9" t="s">
        <v>134</v>
      </c>
      <c r="C71" s="10">
        <f>C74+C72</f>
        <v>115953.89</v>
      </c>
      <c r="D71" s="10">
        <f>D74+D72</f>
        <v>283700</v>
      </c>
      <c r="E71" s="10">
        <f>E74+E72</f>
        <v>145591.20000000001</v>
      </c>
      <c r="F71" s="11">
        <f t="shared" si="39"/>
        <v>51.318716954529442</v>
      </c>
      <c r="G71" s="11">
        <f t="shared" si="40"/>
        <v>125.55956509954088</v>
      </c>
      <c r="H71" s="18"/>
    </row>
    <row r="72" spans="1:8" ht="15.75" customHeight="1" x14ac:dyDescent="0.25">
      <c r="A72" s="19" t="s">
        <v>317</v>
      </c>
      <c r="B72" s="9" t="s">
        <v>258</v>
      </c>
      <c r="C72" s="10">
        <f>C73</f>
        <v>109095.02</v>
      </c>
      <c r="D72" s="10">
        <f>D73</f>
        <v>265000</v>
      </c>
      <c r="E72" s="10">
        <f>E73</f>
        <v>128527.41</v>
      </c>
      <c r="F72" s="11">
        <f t="shared" si="39"/>
        <v>48.500909433962264</v>
      </c>
      <c r="G72" s="11">
        <v>0</v>
      </c>
      <c r="H72" s="18"/>
    </row>
    <row r="73" spans="1:8" ht="15.75" customHeight="1" x14ac:dyDescent="0.25">
      <c r="A73" s="20" t="s">
        <v>318</v>
      </c>
      <c r="B73" s="9" t="s">
        <v>259</v>
      </c>
      <c r="C73" s="10">
        <v>109095.02</v>
      </c>
      <c r="D73" s="10">
        <v>265000</v>
      </c>
      <c r="E73" s="10">
        <v>128527.41</v>
      </c>
      <c r="F73" s="11">
        <f t="shared" si="39"/>
        <v>48.500909433962264</v>
      </c>
      <c r="G73" s="11">
        <v>0</v>
      </c>
      <c r="H73" s="18"/>
    </row>
    <row r="74" spans="1:8" ht="15" customHeight="1" x14ac:dyDescent="0.25">
      <c r="A74" s="8" t="s">
        <v>135</v>
      </c>
      <c r="B74" s="9" t="s">
        <v>136</v>
      </c>
      <c r="C74" s="10">
        <f t="shared" ref="C74" si="41">C75+C76</f>
        <v>6858.87</v>
      </c>
      <c r="D74" s="10">
        <f t="shared" ref="D74:E74" si="42">D75+D76</f>
        <v>18700</v>
      </c>
      <c r="E74" s="10">
        <f t="shared" si="42"/>
        <v>17063.79</v>
      </c>
      <c r="F74" s="11">
        <f t="shared" si="39"/>
        <v>91.250213903743315</v>
      </c>
      <c r="G74" s="11">
        <f t="shared" si="40"/>
        <v>248.78427496074428</v>
      </c>
      <c r="H74" s="18"/>
    </row>
    <row r="75" spans="1:8" ht="15" customHeight="1" x14ac:dyDescent="0.25">
      <c r="A75" s="8" t="s">
        <v>137</v>
      </c>
      <c r="B75" s="9" t="s">
        <v>138</v>
      </c>
      <c r="C75" s="15">
        <v>3131.81</v>
      </c>
      <c r="D75" s="15">
        <v>0</v>
      </c>
      <c r="E75" s="15">
        <v>0</v>
      </c>
      <c r="F75" s="11">
        <v>0</v>
      </c>
      <c r="G75" s="11">
        <f t="shared" si="40"/>
        <v>0</v>
      </c>
      <c r="H75" s="18"/>
    </row>
    <row r="76" spans="1:8" ht="15" customHeight="1" x14ac:dyDescent="0.25">
      <c r="A76" s="8" t="s">
        <v>139</v>
      </c>
      <c r="B76" s="9" t="s">
        <v>140</v>
      </c>
      <c r="C76" s="15">
        <v>3727.06</v>
      </c>
      <c r="D76" s="15">
        <v>18700</v>
      </c>
      <c r="E76" s="15">
        <v>17063.79</v>
      </c>
      <c r="F76" s="11">
        <f t="shared" si="39"/>
        <v>91.250213903743315</v>
      </c>
      <c r="G76" s="11">
        <f t="shared" si="40"/>
        <v>457.83513010254734</v>
      </c>
      <c r="H76" s="18"/>
    </row>
    <row r="77" spans="1:8" s="14" customFormat="1" ht="16.5" customHeight="1" x14ac:dyDescent="0.25">
      <c r="A77" s="8" t="s">
        <v>141</v>
      </c>
      <c r="B77" s="9" t="s">
        <v>142</v>
      </c>
      <c r="C77" s="10">
        <f>C78+C84</f>
        <v>1602868.97</v>
      </c>
      <c r="D77" s="10">
        <f>D78+D84+D88</f>
        <v>150000</v>
      </c>
      <c r="E77" s="10">
        <f>E78+E84</f>
        <v>768995.76</v>
      </c>
      <c r="F77" s="11">
        <f t="shared" si="39"/>
        <v>512.66384000000005</v>
      </c>
      <c r="G77" s="11">
        <f t="shared" si="40"/>
        <v>47.976208560578726</v>
      </c>
      <c r="H77" s="18"/>
    </row>
    <row r="78" spans="1:8" ht="41.25" hidden="1" customHeight="1" x14ac:dyDescent="0.25">
      <c r="A78" s="8" t="s">
        <v>9</v>
      </c>
      <c r="B78" s="9" t="s">
        <v>143</v>
      </c>
      <c r="C78" s="15">
        <f>C79+C82</f>
        <v>975743.5</v>
      </c>
      <c r="D78" s="15">
        <f t="shared" ref="D78:E78" si="43">D79</f>
        <v>0</v>
      </c>
      <c r="E78" s="15">
        <f t="shared" si="43"/>
        <v>0</v>
      </c>
      <c r="F78" s="11">
        <v>0</v>
      </c>
      <c r="G78" s="11">
        <f t="shared" si="40"/>
        <v>0</v>
      </c>
      <c r="H78" s="18"/>
    </row>
    <row r="79" spans="1:8" ht="54" hidden="1" customHeight="1" x14ac:dyDescent="0.25">
      <c r="A79" s="8" t="s">
        <v>10</v>
      </c>
      <c r="B79" s="9" t="s">
        <v>144</v>
      </c>
      <c r="C79" s="15">
        <f>C81+C80</f>
        <v>861000</v>
      </c>
      <c r="D79" s="15">
        <f>D81</f>
        <v>0</v>
      </c>
      <c r="E79" s="15">
        <f>E81</f>
        <v>0</v>
      </c>
      <c r="F79" s="11">
        <v>0</v>
      </c>
      <c r="G79" s="11">
        <f t="shared" si="40"/>
        <v>0</v>
      </c>
      <c r="H79" s="18"/>
    </row>
    <row r="80" spans="1:8" ht="54" hidden="1" customHeight="1" x14ac:dyDescent="0.25">
      <c r="A80" s="8" t="s">
        <v>403</v>
      </c>
      <c r="B80" s="9" t="s">
        <v>404</v>
      </c>
      <c r="C80" s="15">
        <v>52000</v>
      </c>
      <c r="D80" s="15"/>
      <c r="E80" s="15"/>
      <c r="F80" s="11"/>
      <c r="G80" s="11"/>
      <c r="H80" s="18"/>
    </row>
    <row r="81" spans="1:8" ht="54" hidden="1" customHeight="1" x14ac:dyDescent="0.25">
      <c r="A81" s="8" t="s">
        <v>11</v>
      </c>
      <c r="B81" s="9" t="s">
        <v>145</v>
      </c>
      <c r="C81" s="15">
        <v>809000</v>
      </c>
      <c r="D81" s="15">
        <v>0</v>
      </c>
      <c r="E81" s="15">
        <v>0</v>
      </c>
      <c r="F81" s="11">
        <v>0</v>
      </c>
      <c r="G81" s="11">
        <f t="shared" si="40"/>
        <v>0</v>
      </c>
      <c r="H81" s="18"/>
    </row>
    <row r="82" spans="1:8" ht="54" hidden="1" customHeight="1" x14ac:dyDescent="0.25">
      <c r="A82" s="8" t="s">
        <v>405</v>
      </c>
      <c r="B82" s="9" t="s">
        <v>406</v>
      </c>
      <c r="C82" s="15">
        <f>C83</f>
        <v>114743.5</v>
      </c>
      <c r="D82" s="15"/>
      <c r="E82" s="15"/>
      <c r="F82" s="11"/>
      <c r="G82" s="11"/>
      <c r="H82" s="18"/>
    </row>
    <row r="83" spans="1:8" ht="52.5" hidden="1" customHeight="1" x14ac:dyDescent="0.25">
      <c r="A83" s="8" t="s">
        <v>407</v>
      </c>
      <c r="B83" s="9" t="s">
        <v>408</v>
      </c>
      <c r="C83" s="15">
        <v>114743.5</v>
      </c>
      <c r="D83" s="15"/>
      <c r="E83" s="15"/>
      <c r="F83" s="11"/>
      <c r="G83" s="11"/>
      <c r="H83" s="18"/>
    </row>
    <row r="84" spans="1:8" ht="15.75" customHeight="1" x14ac:dyDescent="0.25">
      <c r="A84" s="8" t="s">
        <v>146</v>
      </c>
      <c r="B84" s="9" t="s">
        <v>147</v>
      </c>
      <c r="C84" s="10">
        <f>C85+C88</f>
        <v>627125.47</v>
      </c>
      <c r="D84" s="10">
        <f t="shared" ref="D84" si="44">D85</f>
        <v>150000</v>
      </c>
      <c r="E84" s="10">
        <f>E85+E88</f>
        <v>768995.76</v>
      </c>
      <c r="F84" s="11">
        <f t="shared" si="39"/>
        <v>512.66384000000005</v>
      </c>
      <c r="G84" s="11">
        <f t="shared" si="40"/>
        <v>122.62231352204529</v>
      </c>
      <c r="H84" s="18"/>
    </row>
    <row r="85" spans="1:8" ht="15.75" customHeight="1" x14ac:dyDescent="0.25">
      <c r="A85" s="8" t="s">
        <v>148</v>
      </c>
      <c r="B85" s="9" t="s">
        <v>149</v>
      </c>
      <c r="C85" s="10">
        <f t="shared" ref="C85" si="45">C86+C87</f>
        <v>184398.41</v>
      </c>
      <c r="D85" s="10">
        <f t="shared" ref="D85:E85" si="46">D86+D87</f>
        <v>150000</v>
      </c>
      <c r="E85" s="10">
        <f t="shared" si="46"/>
        <v>768995.76</v>
      </c>
      <c r="F85" s="11">
        <f t="shared" si="39"/>
        <v>512.66384000000005</v>
      </c>
      <c r="G85" s="11">
        <f t="shared" si="40"/>
        <v>417.02949607862666</v>
      </c>
      <c r="H85" s="18"/>
    </row>
    <row r="86" spans="1:8" ht="27.75" customHeight="1" x14ac:dyDescent="0.25">
      <c r="A86" s="8" t="s">
        <v>150</v>
      </c>
      <c r="B86" s="9" t="s">
        <v>151</v>
      </c>
      <c r="C86" s="15">
        <v>63189.8</v>
      </c>
      <c r="D86" s="15">
        <v>50000</v>
      </c>
      <c r="E86" s="15">
        <v>132846.73000000001</v>
      </c>
      <c r="F86" s="11">
        <f t="shared" si="39"/>
        <v>265.69346000000002</v>
      </c>
      <c r="G86" s="11">
        <f t="shared" si="40"/>
        <v>210.23445239579806</v>
      </c>
      <c r="H86" s="18"/>
    </row>
    <row r="87" spans="1:8" ht="28.5" customHeight="1" x14ac:dyDescent="0.25">
      <c r="A87" s="8" t="s">
        <v>152</v>
      </c>
      <c r="B87" s="9" t="s">
        <v>153</v>
      </c>
      <c r="C87" s="15">
        <v>121208.61</v>
      </c>
      <c r="D87" s="15">
        <v>100000</v>
      </c>
      <c r="E87" s="15">
        <v>636149.03</v>
      </c>
      <c r="F87" s="11">
        <f t="shared" si="39"/>
        <v>636.14903000000004</v>
      </c>
      <c r="G87" s="11">
        <f t="shared" si="40"/>
        <v>524.83815299919706</v>
      </c>
      <c r="H87" s="18"/>
    </row>
    <row r="88" spans="1:8" ht="28.5" customHeight="1" x14ac:dyDescent="0.25">
      <c r="A88" s="21" t="s">
        <v>6</v>
      </c>
      <c r="B88" s="22" t="s">
        <v>261</v>
      </c>
      <c r="C88" s="15">
        <f>C90+C89</f>
        <v>442727.06</v>
      </c>
      <c r="D88" s="15">
        <v>0</v>
      </c>
      <c r="E88" s="15">
        <f>E90</f>
        <v>0</v>
      </c>
      <c r="F88" s="11">
        <v>0</v>
      </c>
      <c r="G88" s="11">
        <v>0</v>
      </c>
      <c r="H88" s="18"/>
    </row>
    <row r="89" spans="1:8" ht="28.5" customHeight="1" x14ac:dyDescent="0.25">
      <c r="A89" s="21" t="s">
        <v>409</v>
      </c>
      <c r="B89" s="22" t="s">
        <v>410</v>
      </c>
      <c r="C89" s="15">
        <v>16540.560000000001</v>
      </c>
      <c r="D89" s="15"/>
      <c r="E89" s="15"/>
      <c r="F89" s="11">
        <v>0</v>
      </c>
      <c r="G89" s="11">
        <v>0</v>
      </c>
      <c r="H89" s="18"/>
    </row>
    <row r="90" spans="1:8" ht="28.5" customHeight="1" x14ac:dyDescent="0.25">
      <c r="A90" s="21" t="s">
        <v>260</v>
      </c>
      <c r="B90" s="22" t="s">
        <v>262</v>
      </c>
      <c r="C90" s="15">
        <v>426186.5</v>
      </c>
      <c r="D90" s="15">
        <v>0</v>
      </c>
      <c r="E90" s="15">
        <v>0</v>
      </c>
      <c r="F90" s="11">
        <v>0</v>
      </c>
      <c r="G90" s="11">
        <v>0</v>
      </c>
      <c r="H90" s="18"/>
    </row>
    <row r="91" spans="1:8" s="14" customFormat="1" ht="14.25" customHeight="1" x14ac:dyDescent="0.25">
      <c r="A91" s="8" t="s">
        <v>154</v>
      </c>
      <c r="B91" s="9" t="s">
        <v>155</v>
      </c>
      <c r="C91" s="10">
        <f>C92+C123+C129+C115+C117</f>
        <v>781508.3899999999</v>
      </c>
      <c r="D91" s="10">
        <f>D92+D123+D129+D115</f>
        <v>685000</v>
      </c>
      <c r="E91" s="10">
        <f>E92+E123+E129+E115+E117</f>
        <v>399297.62</v>
      </c>
      <c r="F91" s="11">
        <f t="shared" si="39"/>
        <v>58.291623357664236</v>
      </c>
      <c r="G91" s="11">
        <f t="shared" ref="G91" si="47">E91/C91*100</f>
        <v>51.093196836952714</v>
      </c>
      <c r="H91" s="18"/>
    </row>
    <row r="92" spans="1:8" ht="14.25" customHeight="1" x14ac:dyDescent="0.25">
      <c r="A92" s="8" t="s">
        <v>303</v>
      </c>
      <c r="B92" s="37" t="s">
        <v>304</v>
      </c>
      <c r="C92" s="15">
        <f>C93+C95+C97+C100+C103+C105+C111+C113+C107+C109</f>
        <v>352764.07</v>
      </c>
      <c r="D92" s="15">
        <f>D93+D95+D97+D100+D103+D105+D111+D113+D107+D109</f>
        <v>656125</v>
      </c>
      <c r="E92" s="15">
        <f>E93+E95+E97+E100+E103+E105+E111+E113+E107+E109</f>
        <v>319931.73000000004</v>
      </c>
      <c r="F92" s="11">
        <f t="shared" si="39"/>
        <v>48.760789483711186</v>
      </c>
      <c r="G92" s="11">
        <v>0</v>
      </c>
      <c r="H92" s="18"/>
    </row>
    <row r="93" spans="1:8" ht="27" customHeight="1" x14ac:dyDescent="0.25">
      <c r="A93" s="8" t="s">
        <v>263</v>
      </c>
      <c r="B93" s="37" t="s">
        <v>283</v>
      </c>
      <c r="C93" s="15">
        <f>C94</f>
        <v>30466.53</v>
      </c>
      <c r="D93" s="38">
        <f>D94</f>
        <v>26333</v>
      </c>
      <c r="E93" s="15">
        <f>E94</f>
        <v>14371.93</v>
      </c>
      <c r="F93" s="11">
        <f t="shared" si="39"/>
        <v>54.577640223293969</v>
      </c>
      <c r="G93" s="11">
        <v>0</v>
      </c>
      <c r="H93" s="18"/>
    </row>
    <row r="94" spans="1:8" ht="41.25" customHeight="1" x14ac:dyDescent="0.25">
      <c r="A94" s="8" t="s">
        <v>264</v>
      </c>
      <c r="B94" s="37" t="s">
        <v>284</v>
      </c>
      <c r="C94" s="15">
        <v>30466.53</v>
      </c>
      <c r="D94" s="38">
        <v>26333</v>
      </c>
      <c r="E94" s="15">
        <v>14371.93</v>
      </c>
      <c r="F94" s="11">
        <f t="shared" si="39"/>
        <v>54.577640223293969</v>
      </c>
      <c r="G94" s="11">
        <v>0</v>
      </c>
      <c r="H94" s="18"/>
    </row>
    <row r="95" spans="1:8" ht="39.75" customHeight="1" x14ac:dyDescent="0.25">
      <c r="A95" s="8" t="s">
        <v>265</v>
      </c>
      <c r="B95" s="37" t="s">
        <v>285</v>
      </c>
      <c r="C95" s="15">
        <f>C96</f>
        <v>68708.28</v>
      </c>
      <c r="D95" s="38">
        <f>D96</f>
        <v>134462</v>
      </c>
      <c r="E95" s="15">
        <f>E96</f>
        <v>82551.86</v>
      </c>
      <c r="F95" s="11">
        <f t="shared" si="39"/>
        <v>61.394193154943402</v>
      </c>
      <c r="G95" s="11">
        <v>0</v>
      </c>
      <c r="H95" s="18"/>
    </row>
    <row r="96" spans="1:8" ht="42" customHeight="1" x14ac:dyDescent="0.25">
      <c r="A96" s="8" t="s">
        <v>266</v>
      </c>
      <c r="B96" s="37" t="s">
        <v>286</v>
      </c>
      <c r="C96" s="15">
        <v>68708.28</v>
      </c>
      <c r="D96" s="38">
        <v>134462</v>
      </c>
      <c r="E96" s="15">
        <v>82551.86</v>
      </c>
      <c r="F96" s="11">
        <f t="shared" si="39"/>
        <v>61.394193154943402</v>
      </c>
      <c r="G96" s="11">
        <v>0</v>
      </c>
      <c r="H96" s="18"/>
    </row>
    <row r="97" spans="1:8" ht="27" customHeight="1" x14ac:dyDescent="0.25">
      <c r="A97" s="8" t="s">
        <v>267</v>
      </c>
      <c r="B97" s="37" t="s">
        <v>287</v>
      </c>
      <c r="C97" s="15">
        <f>C98+C99</f>
        <v>69215.17</v>
      </c>
      <c r="D97" s="38">
        <f>D98+D99</f>
        <v>94238</v>
      </c>
      <c r="E97" s="15">
        <f>E98+E99</f>
        <v>18931.759999999998</v>
      </c>
      <c r="F97" s="11">
        <f t="shared" si="39"/>
        <v>20.089305800207981</v>
      </c>
      <c r="G97" s="11">
        <v>0</v>
      </c>
      <c r="H97" s="18"/>
    </row>
    <row r="98" spans="1:8" ht="39" customHeight="1" x14ac:dyDescent="0.25">
      <c r="A98" s="8" t="s">
        <v>268</v>
      </c>
      <c r="B98" s="37" t="s">
        <v>288</v>
      </c>
      <c r="C98" s="15">
        <v>64215.17</v>
      </c>
      <c r="D98" s="38">
        <v>94238</v>
      </c>
      <c r="E98" s="15">
        <v>18931.759999999998</v>
      </c>
      <c r="F98" s="11">
        <f t="shared" si="39"/>
        <v>20.089305800207981</v>
      </c>
      <c r="G98" s="11">
        <v>0</v>
      </c>
      <c r="H98" s="18"/>
    </row>
    <row r="99" spans="1:8" ht="39" customHeight="1" x14ac:dyDescent="0.25">
      <c r="A99" s="8" t="s">
        <v>364</v>
      </c>
      <c r="B99" s="37" t="s">
        <v>363</v>
      </c>
      <c r="C99" s="15">
        <v>5000</v>
      </c>
      <c r="D99" s="38">
        <v>0</v>
      </c>
      <c r="E99" s="15">
        <v>0</v>
      </c>
      <c r="F99" s="11">
        <v>0</v>
      </c>
      <c r="G99" s="11">
        <v>0</v>
      </c>
      <c r="H99" s="18"/>
    </row>
    <row r="100" spans="1:8" ht="26.25" customHeight="1" x14ac:dyDescent="0.25">
      <c r="A100" s="8" t="s">
        <v>269</v>
      </c>
      <c r="B100" s="37" t="s">
        <v>289</v>
      </c>
      <c r="C100" s="38">
        <f>C101+C102</f>
        <v>10000</v>
      </c>
      <c r="D100" s="38">
        <f>D101+D102</f>
        <v>30000</v>
      </c>
      <c r="E100" s="38">
        <f>E101+E102</f>
        <v>0</v>
      </c>
      <c r="F100" s="11">
        <f t="shared" si="39"/>
        <v>0</v>
      </c>
      <c r="G100" s="11">
        <v>0</v>
      </c>
      <c r="H100" s="18"/>
    </row>
    <row r="101" spans="1:8" ht="39" customHeight="1" x14ac:dyDescent="0.25">
      <c r="A101" s="8" t="s">
        <v>270</v>
      </c>
      <c r="B101" s="37" t="s">
        <v>290</v>
      </c>
      <c r="C101" s="15">
        <v>0</v>
      </c>
      <c r="D101" s="38">
        <v>25000</v>
      </c>
      <c r="E101" s="15">
        <v>0</v>
      </c>
      <c r="F101" s="11">
        <f t="shared" si="39"/>
        <v>0</v>
      </c>
      <c r="G101" s="11">
        <v>0</v>
      </c>
      <c r="H101" s="18"/>
    </row>
    <row r="102" spans="1:8" ht="39" customHeight="1" x14ac:dyDescent="0.25">
      <c r="A102" s="8" t="s">
        <v>319</v>
      </c>
      <c r="B102" s="37" t="s">
        <v>320</v>
      </c>
      <c r="C102" s="15">
        <v>10000</v>
      </c>
      <c r="D102" s="38">
        <v>5000</v>
      </c>
      <c r="E102" s="15">
        <v>0</v>
      </c>
      <c r="F102" s="11">
        <f t="shared" si="39"/>
        <v>0</v>
      </c>
      <c r="G102" s="11">
        <v>0</v>
      </c>
      <c r="H102" s="18"/>
    </row>
    <row r="103" spans="1:8" ht="39" customHeight="1" x14ac:dyDescent="0.25">
      <c r="A103" s="8" t="s">
        <v>271</v>
      </c>
      <c r="B103" s="37" t="s">
        <v>291</v>
      </c>
      <c r="C103" s="15">
        <f>C104</f>
        <v>1500</v>
      </c>
      <c r="D103" s="38">
        <f>D104</f>
        <v>7833</v>
      </c>
      <c r="E103" s="15">
        <f>E104</f>
        <v>2000</v>
      </c>
      <c r="F103" s="11">
        <f t="shared" si="39"/>
        <v>25.533001404315076</v>
      </c>
      <c r="G103" s="11">
        <v>0</v>
      </c>
      <c r="H103" s="18"/>
    </row>
    <row r="104" spans="1:8" ht="39" customHeight="1" x14ac:dyDescent="0.25">
      <c r="A104" s="8" t="s">
        <v>272</v>
      </c>
      <c r="B104" s="37" t="s">
        <v>292</v>
      </c>
      <c r="C104" s="15">
        <v>1500</v>
      </c>
      <c r="D104" s="38">
        <v>7833</v>
      </c>
      <c r="E104" s="15">
        <v>2000</v>
      </c>
      <c r="F104" s="11">
        <f t="shared" si="39"/>
        <v>25.533001404315076</v>
      </c>
      <c r="G104" s="11">
        <v>0</v>
      </c>
      <c r="H104" s="18"/>
    </row>
    <row r="105" spans="1:8" ht="28.5" customHeight="1" x14ac:dyDescent="0.25">
      <c r="A105" s="8" t="s">
        <v>321</v>
      </c>
      <c r="B105" s="37" t="s">
        <v>322</v>
      </c>
      <c r="C105" s="38">
        <f>C106</f>
        <v>1200</v>
      </c>
      <c r="D105" s="38">
        <f>D106</f>
        <v>2000</v>
      </c>
      <c r="E105" s="38">
        <f>E106</f>
        <v>300</v>
      </c>
      <c r="F105" s="11">
        <f t="shared" si="39"/>
        <v>15</v>
      </c>
      <c r="G105" s="11">
        <v>0</v>
      </c>
      <c r="H105" s="18"/>
    </row>
    <row r="106" spans="1:8" ht="52.5" customHeight="1" x14ac:dyDescent="0.25">
      <c r="A106" s="8" t="s">
        <v>323</v>
      </c>
      <c r="B106" s="37" t="s">
        <v>324</v>
      </c>
      <c r="C106" s="15">
        <v>1200</v>
      </c>
      <c r="D106" s="38">
        <v>2000</v>
      </c>
      <c r="E106" s="15">
        <v>300</v>
      </c>
      <c r="F106" s="11">
        <f t="shared" si="39"/>
        <v>15</v>
      </c>
      <c r="G106" s="11">
        <v>0</v>
      </c>
      <c r="H106" s="18"/>
    </row>
    <row r="107" spans="1:8" ht="26.25" customHeight="1" x14ac:dyDescent="0.25">
      <c r="A107" s="8" t="s">
        <v>365</v>
      </c>
      <c r="B107" s="23" t="s">
        <v>367</v>
      </c>
      <c r="C107" s="38">
        <f t="shared" ref="C107:E107" si="48">C108</f>
        <v>2206.37</v>
      </c>
      <c r="D107" s="38">
        <f t="shared" si="48"/>
        <v>2353</v>
      </c>
      <c r="E107" s="38">
        <f t="shared" si="48"/>
        <v>3000</v>
      </c>
      <c r="F107" s="11">
        <f t="shared" si="39"/>
        <v>127.4968125796855</v>
      </c>
      <c r="G107" s="11">
        <v>0</v>
      </c>
      <c r="H107" s="18"/>
    </row>
    <row r="108" spans="1:8" ht="40.5" customHeight="1" x14ac:dyDescent="0.25">
      <c r="A108" s="8" t="s">
        <v>366</v>
      </c>
      <c r="B108" s="23" t="s">
        <v>368</v>
      </c>
      <c r="C108" s="38">
        <v>2206.37</v>
      </c>
      <c r="D108" s="38">
        <v>2353</v>
      </c>
      <c r="E108" s="38">
        <v>3000</v>
      </c>
      <c r="F108" s="11">
        <f t="shared" si="39"/>
        <v>127.4968125796855</v>
      </c>
      <c r="G108" s="11">
        <v>0</v>
      </c>
      <c r="H108" s="18"/>
    </row>
    <row r="109" spans="1:8" ht="27.75" customHeight="1" x14ac:dyDescent="0.25">
      <c r="A109" s="8" t="s">
        <v>369</v>
      </c>
      <c r="B109" s="37" t="s">
        <v>325</v>
      </c>
      <c r="C109" s="38">
        <f t="shared" ref="C109:E109" si="49">C110</f>
        <v>3000</v>
      </c>
      <c r="D109" s="38">
        <f t="shared" si="49"/>
        <v>36045</v>
      </c>
      <c r="E109" s="38">
        <f t="shared" si="49"/>
        <v>2000</v>
      </c>
      <c r="F109" s="11">
        <f t="shared" si="39"/>
        <v>5.5486197808295188</v>
      </c>
      <c r="G109" s="11">
        <v>0</v>
      </c>
      <c r="H109" s="18"/>
    </row>
    <row r="110" spans="1:8" ht="39.75" customHeight="1" x14ac:dyDescent="0.25">
      <c r="A110" s="8" t="s">
        <v>326</v>
      </c>
      <c r="B110" s="37" t="s">
        <v>327</v>
      </c>
      <c r="C110" s="15">
        <v>3000</v>
      </c>
      <c r="D110" s="38">
        <v>36045</v>
      </c>
      <c r="E110" s="15">
        <v>2000</v>
      </c>
      <c r="F110" s="11">
        <f t="shared" si="39"/>
        <v>5.5486197808295188</v>
      </c>
      <c r="G110" s="11">
        <v>0</v>
      </c>
      <c r="H110" s="18"/>
    </row>
    <row r="111" spans="1:8" ht="27" customHeight="1" x14ac:dyDescent="0.25">
      <c r="A111" s="8" t="s">
        <v>273</v>
      </c>
      <c r="B111" s="37" t="s">
        <v>293</v>
      </c>
      <c r="C111" s="15">
        <f>C112</f>
        <v>85849.76</v>
      </c>
      <c r="D111" s="38">
        <f>D112</f>
        <v>166000</v>
      </c>
      <c r="E111" s="15">
        <f>E112</f>
        <v>164775.16</v>
      </c>
      <c r="F111" s="11">
        <f t="shared" si="39"/>
        <v>99.262144578313254</v>
      </c>
      <c r="G111" s="11">
        <v>0</v>
      </c>
      <c r="H111" s="18"/>
    </row>
    <row r="112" spans="1:8" ht="38.25" customHeight="1" x14ac:dyDescent="0.25">
      <c r="A112" s="8" t="s">
        <v>274</v>
      </c>
      <c r="B112" s="37" t="s">
        <v>294</v>
      </c>
      <c r="C112" s="15">
        <v>85849.76</v>
      </c>
      <c r="D112" s="38">
        <v>166000</v>
      </c>
      <c r="E112" s="15">
        <v>164775.16</v>
      </c>
      <c r="F112" s="11">
        <f t="shared" si="39"/>
        <v>99.262144578313254</v>
      </c>
      <c r="G112" s="11">
        <v>0</v>
      </c>
      <c r="H112" s="18"/>
    </row>
    <row r="113" spans="1:8" ht="53.25" customHeight="1" x14ac:dyDescent="0.25">
      <c r="A113" s="8" t="s">
        <v>328</v>
      </c>
      <c r="B113" s="37" t="s">
        <v>329</v>
      </c>
      <c r="C113" s="15">
        <f>C114</f>
        <v>80617.960000000006</v>
      </c>
      <c r="D113" s="15">
        <f>D114</f>
        <v>156861</v>
      </c>
      <c r="E113" s="15">
        <f>E114</f>
        <v>32001.02</v>
      </c>
      <c r="F113" s="11">
        <f t="shared" si="39"/>
        <v>20.400877209758956</v>
      </c>
      <c r="G113" s="11">
        <v>0</v>
      </c>
      <c r="H113" s="18"/>
    </row>
    <row r="114" spans="1:8" ht="69" customHeight="1" x14ac:dyDescent="0.25">
      <c r="A114" s="24" t="s">
        <v>330</v>
      </c>
      <c r="B114" s="39" t="s">
        <v>331</v>
      </c>
      <c r="C114" s="15">
        <v>80617.960000000006</v>
      </c>
      <c r="D114" s="38">
        <v>156861</v>
      </c>
      <c r="E114" s="15">
        <v>32001.02</v>
      </c>
      <c r="F114" s="11">
        <f t="shared" si="39"/>
        <v>20.400877209758956</v>
      </c>
      <c r="G114" s="11">
        <v>0</v>
      </c>
      <c r="H114" s="18"/>
    </row>
    <row r="115" spans="1:8" ht="18" customHeight="1" x14ac:dyDescent="0.25">
      <c r="A115" s="8" t="s">
        <v>332</v>
      </c>
      <c r="B115" s="40" t="s">
        <v>333</v>
      </c>
      <c r="C115" s="38">
        <f>C116</f>
        <v>1554.94</v>
      </c>
      <c r="D115" s="38">
        <f>D116</f>
        <v>20000</v>
      </c>
      <c r="E115" s="38">
        <f>E116</f>
        <v>1000</v>
      </c>
      <c r="F115" s="11">
        <f t="shared" si="39"/>
        <v>5</v>
      </c>
      <c r="G115" s="11">
        <v>0</v>
      </c>
      <c r="H115" s="18"/>
    </row>
    <row r="116" spans="1:8" ht="27.75" customHeight="1" x14ac:dyDescent="0.25">
      <c r="A116" s="8" t="s">
        <v>334</v>
      </c>
      <c r="B116" s="40" t="s">
        <v>335</v>
      </c>
      <c r="C116" s="15">
        <v>1554.94</v>
      </c>
      <c r="D116" s="38">
        <v>20000</v>
      </c>
      <c r="E116" s="15">
        <v>1000</v>
      </c>
      <c r="F116" s="11">
        <f t="shared" si="39"/>
        <v>5</v>
      </c>
      <c r="G116" s="11">
        <v>0</v>
      </c>
      <c r="H116" s="18"/>
    </row>
    <row r="117" spans="1:8" ht="51.75" customHeight="1" x14ac:dyDescent="0.25">
      <c r="A117" s="8" t="s">
        <v>370</v>
      </c>
      <c r="B117" s="40" t="s">
        <v>371</v>
      </c>
      <c r="C117" s="15">
        <f>C118+C120</f>
        <v>235520.84</v>
      </c>
      <c r="D117" s="15">
        <f t="shared" ref="D117" si="50">D118+D120</f>
        <v>0</v>
      </c>
      <c r="E117" s="15">
        <f>E118+E120</f>
        <v>9596.93</v>
      </c>
      <c r="F117" s="11">
        <v>0</v>
      </c>
      <c r="G117" s="11">
        <v>0</v>
      </c>
      <c r="H117" s="18"/>
    </row>
    <row r="118" spans="1:8" ht="27.75" customHeight="1" x14ac:dyDescent="0.25">
      <c r="A118" s="8" t="s">
        <v>372</v>
      </c>
      <c r="B118" s="37" t="s">
        <v>373</v>
      </c>
      <c r="C118" s="15">
        <f t="shared" ref="C118:E118" si="51">C119</f>
        <v>120583.93</v>
      </c>
      <c r="D118" s="15">
        <f t="shared" si="51"/>
        <v>0</v>
      </c>
      <c r="E118" s="15">
        <f t="shared" si="51"/>
        <v>8116.99</v>
      </c>
      <c r="F118" s="11">
        <v>0</v>
      </c>
      <c r="G118" s="11">
        <v>0</v>
      </c>
      <c r="H118" s="18"/>
    </row>
    <row r="119" spans="1:8" ht="40.5" customHeight="1" x14ac:dyDescent="0.25">
      <c r="A119" s="8" t="s">
        <v>374</v>
      </c>
      <c r="B119" s="37" t="s">
        <v>375</v>
      </c>
      <c r="C119" s="15">
        <v>120583.93</v>
      </c>
      <c r="D119" s="38">
        <v>0</v>
      </c>
      <c r="E119" s="15">
        <v>8116.99</v>
      </c>
      <c r="F119" s="11">
        <v>0</v>
      </c>
      <c r="G119" s="11">
        <v>0</v>
      </c>
      <c r="H119" s="18"/>
    </row>
    <row r="120" spans="1:8" ht="38.25" customHeight="1" x14ac:dyDescent="0.25">
      <c r="A120" s="8" t="s">
        <v>376</v>
      </c>
      <c r="B120" s="37" t="s">
        <v>377</v>
      </c>
      <c r="C120" s="15">
        <f>C121+C122</f>
        <v>114936.91</v>
      </c>
      <c r="D120" s="15">
        <f t="shared" ref="D120:E120" si="52">D121+D122</f>
        <v>0</v>
      </c>
      <c r="E120" s="15">
        <f t="shared" si="52"/>
        <v>1479.94</v>
      </c>
      <c r="F120" s="11">
        <v>0</v>
      </c>
      <c r="G120" s="11">
        <v>0</v>
      </c>
      <c r="H120" s="18"/>
    </row>
    <row r="121" spans="1:8" ht="40.5" hidden="1" customHeight="1" thickBot="1" x14ac:dyDescent="0.3">
      <c r="A121" s="8" t="s">
        <v>378</v>
      </c>
      <c r="B121" s="37" t="s">
        <v>379</v>
      </c>
      <c r="C121" s="15">
        <v>18487.68</v>
      </c>
      <c r="D121" s="38">
        <v>0</v>
      </c>
      <c r="E121" s="15">
        <v>0</v>
      </c>
      <c r="F121" s="11">
        <v>0</v>
      </c>
      <c r="G121" s="11">
        <v>0</v>
      </c>
      <c r="H121" s="18"/>
    </row>
    <row r="122" spans="1:8" ht="26.25" customHeight="1" x14ac:dyDescent="0.25">
      <c r="A122" s="41" t="s">
        <v>411</v>
      </c>
      <c r="B122" s="37" t="s">
        <v>412</v>
      </c>
      <c r="C122" s="15">
        <v>96449.23</v>
      </c>
      <c r="D122" s="38"/>
      <c r="E122" s="15">
        <v>1479.94</v>
      </c>
      <c r="F122" s="11">
        <v>0</v>
      </c>
      <c r="G122" s="11">
        <v>0</v>
      </c>
      <c r="H122" s="18"/>
    </row>
    <row r="123" spans="1:8" ht="17.25" customHeight="1" x14ac:dyDescent="0.25">
      <c r="A123" s="8" t="s">
        <v>275</v>
      </c>
      <c r="B123" s="37" t="s">
        <v>295</v>
      </c>
      <c r="C123" s="15">
        <f>C124+C126</f>
        <v>191668.54</v>
      </c>
      <c r="D123" s="15">
        <f>D124+D126</f>
        <v>8875</v>
      </c>
      <c r="E123" s="15">
        <f>E124+E126</f>
        <v>61594.49</v>
      </c>
      <c r="F123" s="11">
        <f t="shared" si="39"/>
        <v>694.02242253521126</v>
      </c>
      <c r="G123" s="11">
        <v>0</v>
      </c>
      <c r="H123" s="18"/>
    </row>
    <row r="124" spans="1:8" ht="51.75" hidden="1" customHeight="1" thickBot="1" x14ac:dyDescent="0.3">
      <c r="A124" s="8" t="s">
        <v>276</v>
      </c>
      <c r="B124" s="37" t="s">
        <v>296</v>
      </c>
      <c r="C124" s="15">
        <f>C125</f>
        <v>0</v>
      </c>
      <c r="D124" s="38">
        <v>0</v>
      </c>
      <c r="E124" s="15">
        <f>E125</f>
        <v>0</v>
      </c>
      <c r="F124" s="11" t="e">
        <f t="shared" si="39"/>
        <v>#DIV/0!</v>
      </c>
      <c r="G124" s="11">
        <v>0</v>
      </c>
      <c r="H124" s="18"/>
    </row>
    <row r="125" spans="1:8" ht="27" hidden="1" customHeight="1" thickBot="1" x14ac:dyDescent="0.3">
      <c r="A125" s="8" t="s">
        <v>277</v>
      </c>
      <c r="B125" s="37" t="s">
        <v>297</v>
      </c>
      <c r="C125" s="15">
        <v>0</v>
      </c>
      <c r="D125" s="38">
        <v>0</v>
      </c>
      <c r="E125" s="15">
        <v>0</v>
      </c>
      <c r="F125" s="11" t="e">
        <f t="shared" si="39"/>
        <v>#DIV/0!</v>
      </c>
      <c r="G125" s="11">
        <v>0</v>
      </c>
      <c r="H125" s="18"/>
    </row>
    <row r="126" spans="1:8" ht="25.5" customHeight="1" x14ac:dyDescent="0.25">
      <c r="A126" s="8" t="s">
        <v>278</v>
      </c>
      <c r="B126" s="37" t="s">
        <v>298</v>
      </c>
      <c r="C126" s="15">
        <f>C127+C128</f>
        <v>191668.54</v>
      </c>
      <c r="D126" s="15">
        <f>D127+D128</f>
        <v>8875</v>
      </c>
      <c r="E126" s="15">
        <f>E127+E128</f>
        <v>61594.49</v>
      </c>
      <c r="F126" s="11">
        <f t="shared" si="39"/>
        <v>694.02242253521126</v>
      </c>
      <c r="G126" s="11">
        <v>0</v>
      </c>
      <c r="H126" s="18"/>
    </row>
    <row r="127" spans="1:8" ht="25.5" customHeight="1" x14ac:dyDescent="0.25">
      <c r="A127" s="8" t="s">
        <v>279</v>
      </c>
      <c r="B127" s="37" t="s">
        <v>299</v>
      </c>
      <c r="C127" s="15">
        <v>191768.54</v>
      </c>
      <c r="D127" s="38">
        <v>8875</v>
      </c>
      <c r="E127" s="15">
        <v>61594.49</v>
      </c>
      <c r="F127" s="11">
        <f t="shared" si="39"/>
        <v>694.02242253521126</v>
      </c>
      <c r="G127" s="11">
        <v>0</v>
      </c>
      <c r="H127" s="18"/>
    </row>
    <row r="128" spans="1:8" ht="39.75" hidden="1" customHeight="1" thickBot="1" x14ac:dyDescent="0.3">
      <c r="A128" s="8" t="s">
        <v>280</v>
      </c>
      <c r="B128" s="37" t="s">
        <v>300</v>
      </c>
      <c r="C128" s="15">
        <v>-100</v>
      </c>
      <c r="D128" s="38">
        <v>0</v>
      </c>
      <c r="E128" s="15">
        <v>0</v>
      </c>
      <c r="F128" s="11" t="e">
        <f t="shared" si="39"/>
        <v>#DIV/0!</v>
      </c>
      <c r="G128" s="11">
        <v>0</v>
      </c>
      <c r="H128" s="18"/>
    </row>
    <row r="129" spans="1:8" ht="17.25" customHeight="1" x14ac:dyDescent="0.25">
      <c r="A129" s="8" t="s">
        <v>281</v>
      </c>
      <c r="B129" s="37" t="s">
        <v>301</v>
      </c>
      <c r="C129" s="15">
        <f>C130</f>
        <v>0</v>
      </c>
      <c r="D129" s="38">
        <v>0</v>
      </c>
      <c r="E129" s="15">
        <f>E130</f>
        <v>7174.47</v>
      </c>
      <c r="F129" s="11">
        <v>0</v>
      </c>
      <c r="G129" s="11">
        <v>0</v>
      </c>
      <c r="H129" s="18"/>
    </row>
    <row r="130" spans="1:8" ht="39" customHeight="1" x14ac:dyDescent="0.25">
      <c r="A130" s="8" t="s">
        <v>282</v>
      </c>
      <c r="B130" s="37" t="s">
        <v>302</v>
      </c>
      <c r="C130" s="15">
        <v>0</v>
      </c>
      <c r="D130" s="38">
        <v>0</v>
      </c>
      <c r="E130" s="15">
        <v>7174.47</v>
      </c>
      <c r="F130" s="11">
        <v>0</v>
      </c>
      <c r="G130" s="11">
        <v>0</v>
      </c>
      <c r="H130" s="18"/>
    </row>
    <row r="131" spans="1:8" ht="68.25" hidden="1" customHeight="1" thickBot="1" x14ac:dyDescent="0.3">
      <c r="A131" s="8" t="s">
        <v>280</v>
      </c>
      <c r="B131" s="37" t="s">
        <v>300</v>
      </c>
      <c r="C131" s="15">
        <v>0</v>
      </c>
      <c r="D131" s="38">
        <v>0</v>
      </c>
      <c r="E131" s="15">
        <v>0</v>
      </c>
      <c r="F131" s="11">
        <v>0</v>
      </c>
      <c r="G131" s="11">
        <v>0</v>
      </c>
      <c r="H131" s="18"/>
    </row>
    <row r="132" spans="1:8" hidden="1" x14ac:dyDescent="0.25">
      <c r="A132" s="8" t="s">
        <v>281</v>
      </c>
      <c r="B132" s="37" t="s">
        <v>301</v>
      </c>
      <c r="C132" s="15">
        <f>C133</f>
        <v>0</v>
      </c>
      <c r="D132" s="38">
        <v>0</v>
      </c>
      <c r="E132" s="15">
        <f>E133</f>
        <v>0</v>
      </c>
      <c r="F132" s="11">
        <v>0</v>
      </c>
      <c r="G132" s="11">
        <v>0</v>
      </c>
      <c r="H132" s="18"/>
    </row>
    <row r="133" spans="1:8" ht="97.5" hidden="1" customHeight="1" thickBot="1" x14ac:dyDescent="0.3">
      <c r="A133" s="8" t="s">
        <v>282</v>
      </c>
      <c r="B133" s="37" t="s">
        <v>302</v>
      </c>
      <c r="C133" s="15">
        <v>0</v>
      </c>
      <c r="D133" s="38">
        <v>0</v>
      </c>
      <c r="E133" s="15">
        <v>0</v>
      </c>
      <c r="F133" s="11">
        <v>0</v>
      </c>
      <c r="G133" s="11">
        <v>0</v>
      </c>
      <c r="H133" s="18"/>
    </row>
    <row r="134" spans="1:8" ht="17.25" hidden="1" customHeight="1" x14ac:dyDescent="0.2">
      <c r="A134" s="42" t="s">
        <v>311</v>
      </c>
      <c r="B134" s="43" t="s">
        <v>314</v>
      </c>
      <c r="C134" s="15">
        <v>0</v>
      </c>
      <c r="D134" s="15">
        <v>0</v>
      </c>
      <c r="E134" s="15">
        <v>0</v>
      </c>
      <c r="F134" s="11">
        <v>0</v>
      </c>
      <c r="G134" s="11">
        <v>0</v>
      </c>
      <c r="H134" s="18"/>
    </row>
    <row r="135" spans="1:8" ht="17.25" hidden="1" customHeight="1" x14ac:dyDescent="0.2">
      <c r="A135" s="42" t="s">
        <v>312</v>
      </c>
      <c r="B135" s="43" t="s">
        <v>315</v>
      </c>
      <c r="C135" s="15">
        <v>0</v>
      </c>
      <c r="D135" s="15">
        <v>0</v>
      </c>
      <c r="E135" s="15">
        <v>0</v>
      </c>
      <c r="F135" s="11">
        <v>0</v>
      </c>
      <c r="G135" s="11">
        <v>0</v>
      </c>
      <c r="H135" s="18"/>
    </row>
    <row r="136" spans="1:8" ht="17.25" hidden="1" customHeight="1" x14ac:dyDescent="0.2">
      <c r="A136" s="42" t="s">
        <v>313</v>
      </c>
      <c r="B136" s="43" t="s">
        <v>316</v>
      </c>
      <c r="C136" s="15">
        <v>0</v>
      </c>
      <c r="D136" s="15">
        <v>0</v>
      </c>
      <c r="E136" s="15">
        <v>0</v>
      </c>
      <c r="F136" s="11">
        <v>0</v>
      </c>
      <c r="G136" s="11">
        <v>0</v>
      </c>
      <c r="H136" s="18"/>
    </row>
    <row r="137" spans="1:8" ht="17.25" hidden="1" customHeight="1" x14ac:dyDescent="0.25">
      <c r="A137" s="8"/>
      <c r="B137" s="9"/>
      <c r="C137" s="15"/>
      <c r="D137" s="15"/>
      <c r="E137" s="15"/>
      <c r="F137" s="11" t="e">
        <f t="shared" si="39"/>
        <v>#DIV/0!</v>
      </c>
      <c r="G137" s="11" t="e">
        <f t="shared" si="40"/>
        <v>#DIV/0!</v>
      </c>
      <c r="H137" s="18"/>
    </row>
    <row r="138" spans="1:8" s="13" customFormat="1" ht="17.25" customHeight="1" x14ac:dyDescent="0.25">
      <c r="A138" s="8" t="s">
        <v>156</v>
      </c>
      <c r="B138" s="9" t="s">
        <v>157</v>
      </c>
      <c r="C138" s="10">
        <f>C139+C200+C205</f>
        <v>129460445.87</v>
      </c>
      <c r="D138" s="10">
        <f>D139+D200+D205</f>
        <v>300650674.33000004</v>
      </c>
      <c r="E138" s="10">
        <f>E139+E200+E205</f>
        <v>150346578.03999996</v>
      </c>
      <c r="F138" s="11">
        <f t="shared" si="39"/>
        <v>50.007064968354811</v>
      </c>
      <c r="G138" s="11">
        <f t="shared" si="40"/>
        <v>116.13321507557075</v>
      </c>
      <c r="H138" s="18"/>
    </row>
    <row r="139" spans="1:8" ht="15.75" customHeight="1" x14ac:dyDescent="0.25">
      <c r="A139" s="8" t="s">
        <v>158</v>
      </c>
      <c r="B139" s="9" t="s">
        <v>159</v>
      </c>
      <c r="C139" s="10">
        <f t="shared" ref="C139:E139" si="53">C140+C147+C173+C191</f>
        <v>129460445.87</v>
      </c>
      <c r="D139" s="10">
        <f>D140+D147+D173+D191</f>
        <v>300650674.33000004</v>
      </c>
      <c r="E139" s="10">
        <f t="shared" si="53"/>
        <v>150701714.43999997</v>
      </c>
      <c r="F139" s="11">
        <f t="shared" si="39"/>
        <v>50.125187570538031</v>
      </c>
      <c r="G139" s="11">
        <f t="shared" si="40"/>
        <v>116.40753546556589</v>
      </c>
      <c r="H139" s="7"/>
    </row>
    <row r="140" spans="1:8" s="14" customFormat="1" ht="17.25" customHeight="1" x14ac:dyDescent="0.25">
      <c r="A140" s="8" t="s">
        <v>160</v>
      </c>
      <c r="B140" s="9" t="s">
        <v>161</v>
      </c>
      <c r="C140" s="15">
        <f>C141+C144</f>
        <v>35072109</v>
      </c>
      <c r="D140" s="15">
        <f>D141+D144</f>
        <v>73307640</v>
      </c>
      <c r="E140" s="15">
        <f>E141+E144</f>
        <v>39985986</v>
      </c>
      <c r="F140" s="11">
        <f t="shared" si="39"/>
        <v>54.545455289516887</v>
      </c>
      <c r="G140" s="11">
        <f t="shared" si="40"/>
        <v>114.01078275617813</v>
      </c>
      <c r="H140" s="25"/>
    </row>
    <row r="141" spans="1:8" ht="17.25" customHeight="1" x14ac:dyDescent="0.25">
      <c r="A141" s="8" t="s">
        <v>162</v>
      </c>
      <c r="B141" s="9" t="s">
        <v>163</v>
      </c>
      <c r="C141" s="15">
        <f>C142</f>
        <v>33361998</v>
      </c>
      <c r="D141" s="15">
        <f>D142</f>
        <v>68226000</v>
      </c>
      <c r="E141" s="15">
        <f>E142</f>
        <v>37214184</v>
      </c>
      <c r="F141" s="11">
        <f t="shared" si="39"/>
        <v>54.545457743382286</v>
      </c>
      <c r="G141" s="11">
        <f t="shared" si="40"/>
        <v>111.54662859220841</v>
      </c>
      <c r="H141" s="7"/>
    </row>
    <row r="142" spans="1:8" ht="17.25" customHeight="1" x14ac:dyDescent="0.25">
      <c r="A142" s="8" t="s">
        <v>164</v>
      </c>
      <c r="B142" s="9" t="s">
        <v>165</v>
      </c>
      <c r="C142" s="15">
        <v>33361998</v>
      </c>
      <c r="D142" s="15">
        <v>68226000</v>
      </c>
      <c r="E142" s="15">
        <v>37214184</v>
      </c>
      <c r="F142" s="11">
        <f t="shared" si="39"/>
        <v>54.545457743382286</v>
      </c>
      <c r="G142" s="11">
        <f t="shared" si="40"/>
        <v>111.54662859220841</v>
      </c>
      <c r="H142" s="7"/>
    </row>
    <row r="143" spans="1:8" hidden="1" x14ac:dyDescent="0.25">
      <c r="A143" s="8" t="s">
        <v>166</v>
      </c>
      <c r="B143" s="9" t="s">
        <v>167</v>
      </c>
      <c r="C143" s="15" t="s">
        <v>12</v>
      </c>
      <c r="D143" s="15" t="s">
        <v>12</v>
      </c>
      <c r="E143" s="15" t="s">
        <v>12</v>
      </c>
      <c r="F143" s="11" t="e">
        <f t="shared" si="39"/>
        <v>#VALUE!</v>
      </c>
      <c r="G143" s="11" t="e">
        <f t="shared" si="40"/>
        <v>#VALUE!</v>
      </c>
      <c r="H143" s="7"/>
    </row>
    <row r="144" spans="1:8" ht="15" customHeight="1" x14ac:dyDescent="0.25">
      <c r="A144" s="8" t="s">
        <v>168</v>
      </c>
      <c r="B144" s="9" t="s">
        <v>169</v>
      </c>
      <c r="C144" s="10">
        <f t="shared" ref="C144:E144" si="54">C145</f>
        <v>1710111</v>
      </c>
      <c r="D144" s="10">
        <f t="shared" si="54"/>
        <v>5081640</v>
      </c>
      <c r="E144" s="10">
        <f t="shared" si="54"/>
        <v>2771802</v>
      </c>
      <c r="F144" s="11">
        <f t="shared" si="39"/>
        <v>54.545422343967701</v>
      </c>
      <c r="G144" s="11">
        <f t="shared" si="40"/>
        <v>162.08316302275117</v>
      </c>
      <c r="H144" s="7"/>
    </row>
    <row r="145" spans="1:8" ht="15" customHeight="1" x14ac:dyDescent="0.25">
      <c r="A145" s="8" t="s">
        <v>170</v>
      </c>
      <c r="B145" s="9" t="s">
        <v>171</v>
      </c>
      <c r="C145" s="15">
        <v>1710111</v>
      </c>
      <c r="D145" s="15">
        <v>5081640</v>
      </c>
      <c r="E145" s="15">
        <v>2771802</v>
      </c>
      <c r="F145" s="11">
        <f t="shared" si="39"/>
        <v>54.545422343967701</v>
      </c>
      <c r="G145" s="11">
        <f t="shared" si="40"/>
        <v>162.08316302275117</v>
      </c>
      <c r="H145" s="7"/>
    </row>
    <row r="146" spans="1:8" ht="25.5" hidden="1" x14ac:dyDescent="0.25">
      <c r="A146" s="8" t="s">
        <v>172</v>
      </c>
      <c r="B146" s="9" t="s">
        <v>173</v>
      </c>
      <c r="C146" s="15" t="s">
        <v>12</v>
      </c>
      <c r="D146" s="15" t="s">
        <v>12</v>
      </c>
      <c r="E146" s="15" t="s">
        <v>12</v>
      </c>
      <c r="F146" s="11" t="e">
        <f t="shared" si="39"/>
        <v>#VALUE!</v>
      </c>
      <c r="G146" s="11" t="e">
        <f t="shared" si="40"/>
        <v>#VALUE!</v>
      </c>
      <c r="H146" s="7"/>
    </row>
    <row r="147" spans="1:8" s="14" customFormat="1" x14ac:dyDescent="0.25">
      <c r="A147" s="8" t="s">
        <v>174</v>
      </c>
      <c r="B147" s="9" t="s">
        <v>175</v>
      </c>
      <c r="C147" s="10">
        <f>C148+C153+C162+C164+C166+C168+C170+C155+C158+C160+C151</f>
        <v>15931462.919999998</v>
      </c>
      <c r="D147" s="10">
        <f>D148+D153+D162+D164+D166+D168+D170+D155+D158+D160+D151</f>
        <v>76079673.99000001</v>
      </c>
      <c r="E147" s="10">
        <f>E148+E153+E162+E164+E166+E168+E170+E155+E158+E160+E151</f>
        <v>33343718.450000003</v>
      </c>
      <c r="F147" s="11">
        <f t="shared" ref="F147:F197" si="55">E147/D147*100</f>
        <v>43.827367680864057</v>
      </c>
      <c r="G147" s="11">
        <v>0</v>
      </c>
      <c r="H147" s="18"/>
    </row>
    <row r="148" spans="1:8" ht="17.25" customHeight="1" x14ac:dyDescent="0.25">
      <c r="A148" s="8" t="s">
        <v>176</v>
      </c>
      <c r="B148" s="9" t="s">
        <v>177</v>
      </c>
      <c r="C148" s="15">
        <f>C149+C150</f>
        <v>0</v>
      </c>
      <c r="D148" s="15">
        <f>D149+D150</f>
        <v>7170504</v>
      </c>
      <c r="E148" s="15">
        <f>E149+E150</f>
        <v>0</v>
      </c>
      <c r="F148" s="11">
        <f t="shared" si="55"/>
        <v>0</v>
      </c>
      <c r="G148" s="11">
        <v>0</v>
      </c>
      <c r="H148" s="7"/>
    </row>
    <row r="149" spans="1:8" ht="27" customHeight="1" x14ac:dyDescent="0.25">
      <c r="A149" s="8" t="s">
        <v>305</v>
      </c>
      <c r="B149" s="40" t="s">
        <v>306</v>
      </c>
      <c r="C149" s="15">
        <v>0</v>
      </c>
      <c r="D149" s="15">
        <v>7170504</v>
      </c>
      <c r="E149" s="15">
        <v>0</v>
      </c>
      <c r="F149" s="11">
        <f t="shared" si="55"/>
        <v>0</v>
      </c>
      <c r="G149" s="11">
        <v>0</v>
      </c>
      <c r="H149" s="7"/>
    </row>
    <row r="150" spans="1:8" ht="48" hidden="1" customHeight="1" x14ac:dyDescent="0.25">
      <c r="A150" s="8" t="s">
        <v>358</v>
      </c>
      <c r="B150" s="37" t="s">
        <v>178</v>
      </c>
      <c r="C150" s="15">
        <v>0</v>
      </c>
      <c r="D150" s="15">
        <v>0</v>
      </c>
      <c r="E150" s="15">
        <v>0</v>
      </c>
      <c r="F150" s="11" t="e">
        <f t="shared" si="55"/>
        <v>#DIV/0!</v>
      </c>
      <c r="G150" s="11">
        <v>0</v>
      </c>
      <c r="H150" s="7"/>
    </row>
    <row r="151" spans="1:8" ht="38.25" customHeight="1" x14ac:dyDescent="0.25">
      <c r="A151" s="8" t="s">
        <v>359</v>
      </c>
      <c r="B151" s="37" t="s">
        <v>179</v>
      </c>
      <c r="C151" s="15">
        <f>C152</f>
        <v>0</v>
      </c>
      <c r="D151" s="15">
        <f>D152</f>
        <v>9617529</v>
      </c>
      <c r="E151" s="15">
        <f>E152</f>
        <v>0</v>
      </c>
      <c r="F151" s="11">
        <f t="shared" si="55"/>
        <v>0</v>
      </c>
      <c r="G151" s="11">
        <v>0</v>
      </c>
      <c r="H151" s="7"/>
    </row>
    <row r="152" spans="1:8" ht="39" customHeight="1" x14ac:dyDescent="0.25">
      <c r="A152" s="8" t="s">
        <v>360</v>
      </c>
      <c r="B152" s="37" t="s">
        <v>180</v>
      </c>
      <c r="C152" s="15">
        <v>0</v>
      </c>
      <c r="D152" s="15">
        <v>9617529</v>
      </c>
      <c r="E152" s="15">
        <v>0</v>
      </c>
      <c r="F152" s="11">
        <f t="shared" si="55"/>
        <v>0</v>
      </c>
      <c r="G152" s="11">
        <v>0</v>
      </c>
      <c r="H152" s="7"/>
    </row>
    <row r="153" spans="1:8" ht="47.25" hidden="1" customHeight="1" x14ac:dyDescent="0.25">
      <c r="A153" s="42" t="s">
        <v>337</v>
      </c>
      <c r="B153" s="37" t="s">
        <v>338</v>
      </c>
      <c r="C153" s="15">
        <f>C154</f>
        <v>0</v>
      </c>
      <c r="D153" s="15">
        <f>D154</f>
        <v>0</v>
      </c>
      <c r="E153" s="15">
        <f>E154</f>
        <v>0</v>
      </c>
      <c r="F153" s="11" t="e">
        <f t="shared" si="55"/>
        <v>#DIV/0!</v>
      </c>
      <c r="G153" s="11" t="e">
        <f t="shared" ref="G153:G208" si="56">E153/C153*100</f>
        <v>#DIV/0!</v>
      </c>
      <c r="H153" s="7"/>
    </row>
    <row r="154" spans="1:8" ht="47.25" hidden="1" customHeight="1" x14ac:dyDescent="0.25">
      <c r="A154" s="42" t="s">
        <v>339</v>
      </c>
      <c r="B154" s="37" t="s">
        <v>340</v>
      </c>
      <c r="C154" s="15">
        <v>0</v>
      </c>
      <c r="D154" s="15">
        <v>0</v>
      </c>
      <c r="E154" s="15">
        <v>0</v>
      </c>
      <c r="F154" s="11" t="e">
        <f t="shared" si="55"/>
        <v>#DIV/0!</v>
      </c>
      <c r="G154" s="11" t="e">
        <f t="shared" si="56"/>
        <v>#DIV/0!</v>
      </c>
      <c r="H154" s="7"/>
    </row>
    <row r="155" spans="1:8" ht="14.25" customHeight="1" x14ac:dyDescent="0.25">
      <c r="A155" s="8" t="s">
        <v>341</v>
      </c>
      <c r="B155" s="37" t="s">
        <v>342</v>
      </c>
      <c r="C155" s="15">
        <f>C156+C157</f>
        <v>4812333.09</v>
      </c>
      <c r="D155" s="15">
        <f>D156+D157</f>
        <v>44180192.810000002</v>
      </c>
      <c r="E155" s="15">
        <f>E156+E157</f>
        <v>25138337.620000001</v>
      </c>
      <c r="F155" s="11">
        <f t="shared" si="55"/>
        <v>56.899565214912428</v>
      </c>
      <c r="G155" s="11">
        <f t="shared" si="56"/>
        <v>522.3731846874299</v>
      </c>
      <c r="H155" s="7"/>
    </row>
    <row r="156" spans="1:8" ht="27" customHeight="1" x14ac:dyDescent="0.25">
      <c r="A156" s="8" t="s">
        <v>343</v>
      </c>
      <c r="B156" s="37" t="s">
        <v>344</v>
      </c>
      <c r="C156" s="15">
        <v>3437352.94</v>
      </c>
      <c r="D156" s="15">
        <v>9924257.8200000003</v>
      </c>
      <c r="E156" s="15">
        <v>5970225.4100000001</v>
      </c>
      <c r="F156" s="11">
        <f t="shared" si="55"/>
        <v>60.157903173055615</v>
      </c>
      <c r="G156" s="11">
        <f t="shared" si="56"/>
        <v>173.6867151616965</v>
      </c>
      <c r="H156" s="7"/>
    </row>
    <row r="157" spans="1:8" ht="27" customHeight="1" x14ac:dyDescent="0.25">
      <c r="A157" s="42" t="s">
        <v>388</v>
      </c>
      <c r="B157" s="37" t="s">
        <v>389</v>
      </c>
      <c r="C157" s="15">
        <v>1374980.15</v>
      </c>
      <c r="D157" s="15">
        <v>34255934.990000002</v>
      </c>
      <c r="E157" s="15">
        <v>19168112.210000001</v>
      </c>
      <c r="F157" s="11">
        <f t="shared" si="55"/>
        <v>55.955594893543434</v>
      </c>
      <c r="G157" s="11">
        <f t="shared" si="56"/>
        <v>1394.0646495878505</v>
      </c>
      <c r="H157" s="7"/>
    </row>
    <row r="158" spans="1:8" ht="30.75" customHeight="1" x14ac:dyDescent="0.25">
      <c r="A158" s="8" t="s">
        <v>345</v>
      </c>
      <c r="B158" s="37" t="s">
        <v>346</v>
      </c>
      <c r="C158" s="15">
        <f>C159</f>
        <v>0</v>
      </c>
      <c r="D158" s="15">
        <f>D159</f>
        <v>3721873.77</v>
      </c>
      <c r="E158" s="15">
        <f>E159</f>
        <v>0</v>
      </c>
      <c r="F158" s="11">
        <f t="shared" si="55"/>
        <v>0</v>
      </c>
      <c r="G158" s="11">
        <v>0</v>
      </c>
      <c r="H158" s="7"/>
    </row>
    <row r="159" spans="1:8" ht="38.25" customHeight="1" x14ac:dyDescent="0.25">
      <c r="A159" s="8" t="s">
        <v>347</v>
      </c>
      <c r="B159" s="37" t="s">
        <v>348</v>
      </c>
      <c r="C159" s="15">
        <v>0</v>
      </c>
      <c r="D159" s="15">
        <v>3721873.77</v>
      </c>
      <c r="E159" s="15">
        <v>0</v>
      </c>
      <c r="F159" s="11">
        <f t="shared" si="55"/>
        <v>0</v>
      </c>
      <c r="G159" s="11">
        <v>0</v>
      </c>
      <c r="H159" s="7"/>
    </row>
    <row r="160" spans="1:8" ht="30.75" customHeight="1" x14ac:dyDescent="0.25">
      <c r="A160" s="8" t="s">
        <v>349</v>
      </c>
      <c r="B160" s="37" t="s">
        <v>350</v>
      </c>
      <c r="C160" s="15">
        <f>C161</f>
        <v>1956214.29</v>
      </c>
      <c r="D160" s="15">
        <f>D161</f>
        <v>4644944.1100000003</v>
      </c>
      <c r="E160" s="15">
        <f>E161</f>
        <v>1865426.25</v>
      </c>
      <c r="F160" s="11">
        <f t="shared" si="55"/>
        <v>40.160359432182702</v>
      </c>
      <c r="G160" s="11">
        <f t="shared" si="56"/>
        <v>95.358993109083158</v>
      </c>
      <c r="H160" s="7"/>
    </row>
    <row r="161" spans="1:8" ht="26.25" customHeight="1" x14ac:dyDescent="0.25">
      <c r="A161" s="8" t="s">
        <v>351</v>
      </c>
      <c r="B161" s="37" t="s">
        <v>352</v>
      </c>
      <c r="C161" s="15">
        <v>1956214.29</v>
      </c>
      <c r="D161" s="15">
        <v>4644944.1100000003</v>
      </c>
      <c r="E161" s="15">
        <v>1865426.25</v>
      </c>
      <c r="F161" s="11">
        <f t="shared" si="55"/>
        <v>40.160359432182702</v>
      </c>
      <c r="G161" s="11">
        <f t="shared" si="56"/>
        <v>95.358993109083158</v>
      </c>
      <c r="H161" s="7"/>
    </row>
    <row r="162" spans="1:8" ht="30.75" hidden="1" customHeight="1" x14ac:dyDescent="0.25">
      <c r="A162" s="8" t="s">
        <v>181</v>
      </c>
      <c r="B162" s="9" t="s">
        <v>182</v>
      </c>
      <c r="C162" s="15">
        <f>C163</f>
        <v>0</v>
      </c>
      <c r="D162" s="15">
        <f>D163</f>
        <v>0</v>
      </c>
      <c r="E162" s="15">
        <f>E163</f>
        <v>0</v>
      </c>
      <c r="F162" s="11" t="e">
        <f t="shared" si="55"/>
        <v>#DIV/0!</v>
      </c>
      <c r="G162" s="11">
        <v>0</v>
      </c>
      <c r="H162" s="7"/>
    </row>
    <row r="163" spans="1:8" ht="33.75" hidden="1" customHeight="1" x14ac:dyDescent="0.25">
      <c r="A163" s="8" t="s">
        <v>183</v>
      </c>
      <c r="B163" s="9" t="s">
        <v>184</v>
      </c>
      <c r="C163" s="15">
        <v>0</v>
      </c>
      <c r="D163" s="15">
        <v>0</v>
      </c>
      <c r="E163" s="15">
        <v>0</v>
      </c>
      <c r="F163" s="11" t="e">
        <f t="shared" si="55"/>
        <v>#DIV/0!</v>
      </c>
      <c r="G163" s="11">
        <v>0</v>
      </c>
      <c r="H163" s="7"/>
    </row>
    <row r="164" spans="1:8" ht="14.25" customHeight="1" x14ac:dyDescent="0.25">
      <c r="A164" s="8" t="s">
        <v>185</v>
      </c>
      <c r="B164" s="9" t="s">
        <v>186</v>
      </c>
      <c r="C164" s="15">
        <f>C165</f>
        <v>2250927</v>
      </c>
      <c r="D164" s="15">
        <f>D165</f>
        <v>2815730.2</v>
      </c>
      <c r="E164" s="15">
        <f>E165</f>
        <v>2815730.2</v>
      </c>
      <c r="F164" s="11">
        <f t="shared" si="55"/>
        <v>100</v>
      </c>
      <c r="G164" s="11">
        <v>0</v>
      </c>
      <c r="H164" s="7"/>
    </row>
    <row r="165" spans="1:8" ht="16.5" customHeight="1" x14ac:dyDescent="0.25">
      <c r="A165" s="8" t="s">
        <v>187</v>
      </c>
      <c r="B165" s="9" t="s">
        <v>188</v>
      </c>
      <c r="C165" s="15">
        <v>2250927</v>
      </c>
      <c r="D165" s="15">
        <v>2815730.2</v>
      </c>
      <c r="E165" s="15">
        <v>2815730.2</v>
      </c>
      <c r="F165" s="11">
        <f t="shared" si="55"/>
        <v>100</v>
      </c>
      <c r="G165" s="11">
        <v>0</v>
      </c>
      <c r="H165" s="7"/>
    </row>
    <row r="166" spans="1:8" ht="15.75" customHeight="1" x14ac:dyDescent="0.25">
      <c r="A166" s="8" t="s">
        <v>189</v>
      </c>
      <c r="B166" s="9" t="s">
        <v>190</v>
      </c>
      <c r="C166" s="15">
        <f>C167</f>
        <v>5332027</v>
      </c>
      <c r="D166" s="15">
        <f>D167</f>
        <v>179605</v>
      </c>
      <c r="E166" s="15">
        <f>E167</f>
        <v>179605</v>
      </c>
      <c r="F166" s="11">
        <f t="shared" si="55"/>
        <v>100</v>
      </c>
      <c r="G166" s="11">
        <v>0</v>
      </c>
      <c r="H166" s="7"/>
    </row>
    <row r="167" spans="1:8" s="14" customFormat="1" ht="15.75" customHeight="1" x14ac:dyDescent="0.25">
      <c r="A167" s="8" t="s">
        <v>191</v>
      </c>
      <c r="B167" s="9" t="s">
        <v>192</v>
      </c>
      <c r="C167" s="15">
        <v>5332027</v>
      </c>
      <c r="D167" s="15">
        <v>179605</v>
      </c>
      <c r="E167" s="15">
        <v>179605</v>
      </c>
      <c r="F167" s="11">
        <f t="shared" si="55"/>
        <v>100</v>
      </c>
      <c r="G167" s="11">
        <v>0</v>
      </c>
      <c r="H167" s="18"/>
    </row>
    <row r="168" spans="1:8" ht="15.75" customHeight="1" x14ac:dyDescent="0.25">
      <c r="A168" s="8" t="s">
        <v>193</v>
      </c>
      <c r="B168" s="9" t="s">
        <v>194</v>
      </c>
      <c r="C168" s="15">
        <f>C169</f>
        <v>1192125.54</v>
      </c>
      <c r="D168" s="15">
        <f>D169</f>
        <v>2753510.22</v>
      </c>
      <c r="E168" s="15">
        <f>E169</f>
        <v>2753510.22</v>
      </c>
      <c r="F168" s="11">
        <f t="shared" si="55"/>
        <v>100</v>
      </c>
      <c r="G168" s="11">
        <f t="shared" si="56"/>
        <v>230.9748535376568</v>
      </c>
      <c r="H168" s="7"/>
    </row>
    <row r="169" spans="1:8" ht="13.5" customHeight="1" x14ac:dyDescent="0.25">
      <c r="A169" s="8" t="s">
        <v>195</v>
      </c>
      <c r="B169" s="9" t="s">
        <v>196</v>
      </c>
      <c r="C169" s="15">
        <v>1192125.54</v>
      </c>
      <c r="D169" s="15">
        <v>2753510.22</v>
      </c>
      <c r="E169" s="15">
        <v>2753510.22</v>
      </c>
      <c r="F169" s="11">
        <f t="shared" si="55"/>
        <v>100</v>
      </c>
      <c r="G169" s="11">
        <f t="shared" si="56"/>
        <v>230.9748535376568</v>
      </c>
      <c r="H169" s="7"/>
    </row>
    <row r="170" spans="1:8" ht="13.5" customHeight="1" x14ac:dyDescent="0.25">
      <c r="A170" s="8" t="s">
        <v>197</v>
      </c>
      <c r="B170" s="9" t="s">
        <v>198</v>
      </c>
      <c r="C170" s="15">
        <f>C171+C172</f>
        <v>387836</v>
      </c>
      <c r="D170" s="15">
        <f>D171+D172</f>
        <v>995784.88</v>
      </c>
      <c r="E170" s="15">
        <f>E171+E172</f>
        <v>591109.16</v>
      </c>
      <c r="F170" s="11">
        <f t="shared" si="55"/>
        <v>59.361130287497446</v>
      </c>
      <c r="G170" s="11">
        <v>0</v>
      </c>
      <c r="H170" s="7"/>
    </row>
    <row r="171" spans="1:8" ht="13.5" customHeight="1" x14ac:dyDescent="0.25">
      <c r="A171" s="8" t="s">
        <v>199</v>
      </c>
      <c r="B171" s="9" t="s">
        <v>200</v>
      </c>
      <c r="C171" s="15">
        <v>387836</v>
      </c>
      <c r="D171" s="15">
        <v>995784.88</v>
      </c>
      <c r="E171" s="15">
        <v>591109.16</v>
      </c>
      <c r="F171" s="11">
        <f t="shared" si="55"/>
        <v>59.361130287497446</v>
      </c>
      <c r="G171" s="11">
        <v>0</v>
      </c>
      <c r="H171" s="7"/>
    </row>
    <row r="172" spans="1:8" hidden="1" x14ac:dyDescent="0.25">
      <c r="A172" s="8" t="s">
        <v>390</v>
      </c>
      <c r="B172" s="37" t="s">
        <v>391</v>
      </c>
      <c r="C172" s="15">
        <v>0</v>
      </c>
      <c r="D172" s="15">
        <v>0</v>
      </c>
      <c r="E172" s="15">
        <v>0</v>
      </c>
      <c r="F172" s="11" t="e">
        <f t="shared" si="55"/>
        <v>#DIV/0!</v>
      </c>
      <c r="G172" s="11">
        <v>0</v>
      </c>
      <c r="H172" s="7"/>
    </row>
    <row r="173" spans="1:8" ht="13.5" customHeight="1" x14ac:dyDescent="0.25">
      <c r="A173" s="8" t="s">
        <v>201</v>
      </c>
      <c r="B173" s="9" t="s">
        <v>202</v>
      </c>
      <c r="C173" s="10">
        <f>C174+C177+C179+C181+C185+C187+C189</f>
        <v>73931575.560000002</v>
      </c>
      <c r="D173" s="10">
        <f>D174+D177+D179+D181+D185+D187+D189</f>
        <v>142392451.55000001</v>
      </c>
      <c r="E173" s="10">
        <f>E174+E177+E179+E181+E185+E187+E189</f>
        <v>71745910.50999999</v>
      </c>
      <c r="F173" s="11">
        <f t="shared" si="55"/>
        <v>50.386035024340437</v>
      </c>
      <c r="G173" s="11">
        <f t="shared" si="56"/>
        <v>97.043664992333063</v>
      </c>
      <c r="H173" s="7"/>
    </row>
    <row r="174" spans="1:8" ht="14.25" customHeight="1" x14ac:dyDescent="0.25">
      <c r="A174" s="8" t="s">
        <v>203</v>
      </c>
      <c r="B174" s="9" t="s">
        <v>204</v>
      </c>
      <c r="C174" s="10">
        <f>C175+C176</f>
        <v>64270337.960000001</v>
      </c>
      <c r="D174" s="10">
        <f>D175</f>
        <v>136083685.55000001</v>
      </c>
      <c r="E174" s="10">
        <f>E175+E176</f>
        <v>68230896.489999995</v>
      </c>
      <c r="F174" s="11">
        <f t="shared" si="55"/>
        <v>50.13892459940066</v>
      </c>
      <c r="G174" s="11">
        <f t="shared" si="56"/>
        <v>106.16234277850683</v>
      </c>
      <c r="H174" s="7"/>
    </row>
    <row r="175" spans="1:8" ht="14.25" customHeight="1" x14ac:dyDescent="0.25">
      <c r="A175" s="8" t="s">
        <v>205</v>
      </c>
      <c r="B175" s="9" t="s">
        <v>206</v>
      </c>
      <c r="C175" s="15">
        <v>64270337.960000001</v>
      </c>
      <c r="D175" s="15">
        <v>136083685.55000001</v>
      </c>
      <c r="E175" s="15">
        <v>68230896.489999995</v>
      </c>
      <c r="F175" s="11">
        <f t="shared" si="55"/>
        <v>50.13892459940066</v>
      </c>
      <c r="G175" s="11">
        <f t="shared" si="56"/>
        <v>106.16234277850683</v>
      </c>
      <c r="H175" s="7"/>
    </row>
    <row r="176" spans="1:8" ht="33.75" hidden="1" customHeight="1" x14ac:dyDescent="0.25">
      <c r="A176" s="8" t="s">
        <v>207</v>
      </c>
      <c r="B176" s="9" t="s">
        <v>208</v>
      </c>
      <c r="C176" s="15"/>
      <c r="D176" s="15"/>
      <c r="E176" s="15"/>
      <c r="F176" s="11" t="e">
        <f t="shared" si="55"/>
        <v>#DIV/0!</v>
      </c>
      <c r="G176" s="11" t="e">
        <f t="shared" si="56"/>
        <v>#DIV/0!</v>
      </c>
      <c r="H176" s="7"/>
    </row>
    <row r="177" spans="1:8" ht="26.25" customHeight="1" x14ac:dyDescent="0.25">
      <c r="A177" s="8" t="s">
        <v>209</v>
      </c>
      <c r="B177" s="9" t="s">
        <v>210</v>
      </c>
      <c r="C177" s="15">
        <f>C178</f>
        <v>355274.44</v>
      </c>
      <c r="D177" s="15">
        <f>D178</f>
        <v>929430</v>
      </c>
      <c r="E177" s="15">
        <f>E178</f>
        <v>378910.02</v>
      </c>
      <c r="F177" s="11">
        <f t="shared" si="55"/>
        <v>40.767999741777224</v>
      </c>
      <c r="G177" s="11">
        <f t="shared" si="56"/>
        <v>106.65276680191236</v>
      </c>
      <c r="H177" s="7"/>
    </row>
    <row r="178" spans="1:8" ht="39" customHeight="1" x14ac:dyDescent="0.25">
      <c r="A178" s="8" t="s">
        <v>211</v>
      </c>
      <c r="B178" s="9" t="s">
        <v>212</v>
      </c>
      <c r="C178" s="15">
        <v>355274.44</v>
      </c>
      <c r="D178" s="15">
        <v>929430</v>
      </c>
      <c r="E178" s="15">
        <v>378910.02</v>
      </c>
      <c r="F178" s="11">
        <f t="shared" si="55"/>
        <v>40.767999741777224</v>
      </c>
      <c r="G178" s="11">
        <f t="shared" si="56"/>
        <v>106.65276680191236</v>
      </c>
      <c r="H178" s="7"/>
    </row>
    <row r="179" spans="1:8" ht="25.5" customHeight="1" x14ac:dyDescent="0.25">
      <c r="A179" s="8" t="s">
        <v>213</v>
      </c>
      <c r="B179" s="9" t="s">
        <v>214</v>
      </c>
      <c r="C179" s="15">
        <f>C180</f>
        <v>8660023.6600000001</v>
      </c>
      <c r="D179" s="15">
        <f>D180</f>
        <v>4228488</v>
      </c>
      <c r="E179" s="15">
        <f>E180</f>
        <v>2560000</v>
      </c>
      <c r="F179" s="11">
        <f t="shared" si="55"/>
        <v>60.541735012609706</v>
      </c>
      <c r="G179" s="11">
        <v>0</v>
      </c>
      <c r="H179" s="7"/>
    </row>
    <row r="180" spans="1:8" ht="26.25" customHeight="1" x14ac:dyDescent="0.25">
      <c r="A180" s="8" t="s">
        <v>215</v>
      </c>
      <c r="B180" s="9" t="s">
        <v>216</v>
      </c>
      <c r="C180" s="15">
        <v>8660023.6600000001</v>
      </c>
      <c r="D180" s="15">
        <v>4228488</v>
      </c>
      <c r="E180" s="15">
        <v>2560000</v>
      </c>
      <c r="F180" s="11">
        <f t="shared" si="55"/>
        <v>60.541735012609706</v>
      </c>
      <c r="G180" s="11">
        <v>0</v>
      </c>
      <c r="H180" s="7"/>
    </row>
    <row r="181" spans="1:8" ht="15" customHeight="1" x14ac:dyDescent="0.25">
      <c r="A181" s="8" t="s">
        <v>217</v>
      </c>
      <c r="B181" s="9" t="s">
        <v>218</v>
      </c>
      <c r="C181" s="15">
        <f>C182</f>
        <v>594354.5</v>
      </c>
      <c r="D181" s="15">
        <f>D182</f>
        <v>1149489</v>
      </c>
      <c r="E181" s="15">
        <f>E182</f>
        <v>574745</v>
      </c>
      <c r="F181" s="11">
        <f t="shared" si="55"/>
        <v>50.000043497588933</v>
      </c>
      <c r="G181" s="11">
        <f t="shared" si="56"/>
        <v>96.70070639660338</v>
      </c>
      <c r="H181" s="7"/>
    </row>
    <row r="182" spans="1:8" ht="27.75" customHeight="1" x14ac:dyDescent="0.25">
      <c r="A182" s="8" t="s">
        <v>219</v>
      </c>
      <c r="B182" s="9" t="s">
        <v>220</v>
      </c>
      <c r="C182" s="15">
        <v>594354.5</v>
      </c>
      <c r="D182" s="15">
        <v>1149489</v>
      </c>
      <c r="E182" s="15">
        <v>574745</v>
      </c>
      <c r="F182" s="11">
        <f t="shared" si="55"/>
        <v>50.000043497588933</v>
      </c>
      <c r="G182" s="11">
        <f t="shared" si="56"/>
        <v>96.70070639660338</v>
      </c>
      <c r="H182" s="7"/>
    </row>
    <row r="183" spans="1:8" ht="48.75" hidden="1" customHeight="1" x14ac:dyDescent="0.25">
      <c r="A183" s="8" t="s">
        <v>221</v>
      </c>
      <c r="B183" s="9" t="s">
        <v>222</v>
      </c>
      <c r="C183" s="15"/>
      <c r="D183" s="15"/>
      <c r="E183" s="15"/>
      <c r="F183" s="11" t="e">
        <f t="shared" si="55"/>
        <v>#DIV/0!</v>
      </c>
      <c r="G183" s="11" t="e">
        <f t="shared" si="56"/>
        <v>#DIV/0!</v>
      </c>
      <c r="H183" s="7"/>
    </row>
    <row r="184" spans="1:8" ht="25.5" hidden="1" x14ac:dyDescent="0.25">
      <c r="A184" s="8" t="s">
        <v>223</v>
      </c>
      <c r="B184" s="9" t="s">
        <v>224</v>
      </c>
      <c r="C184" s="15"/>
      <c r="D184" s="15"/>
      <c r="E184" s="15"/>
      <c r="F184" s="11" t="e">
        <f t="shared" si="55"/>
        <v>#DIV/0!</v>
      </c>
      <c r="G184" s="11" t="e">
        <f t="shared" si="56"/>
        <v>#DIV/0!</v>
      </c>
      <c r="H184" s="7"/>
    </row>
    <row r="185" spans="1:8" ht="28.5" customHeight="1" x14ac:dyDescent="0.25">
      <c r="A185" s="8" t="s">
        <v>225</v>
      </c>
      <c r="B185" s="9" t="s">
        <v>226</v>
      </c>
      <c r="C185" s="15">
        <f>C186</f>
        <v>51585</v>
      </c>
      <c r="D185" s="15">
        <f>D186</f>
        <v>1359</v>
      </c>
      <c r="E185" s="15">
        <f>E186</f>
        <v>1359</v>
      </c>
      <c r="F185" s="11">
        <f t="shared" si="55"/>
        <v>100</v>
      </c>
      <c r="G185" s="11">
        <v>0</v>
      </c>
      <c r="H185" s="7"/>
    </row>
    <row r="186" spans="1:8" s="14" customFormat="1" ht="28.5" customHeight="1" x14ac:dyDescent="0.25">
      <c r="A186" s="8" t="s">
        <v>227</v>
      </c>
      <c r="B186" s="9" t="s">
        <v>228</v>
      </c>
      <c r="C186" s="15">
        <v>51585</v>
      </c>
      <c r="D186" s="15">
        <v>1359</v>
      </c>
      <c r="E186" s="15">
        <v>1359</v>
      </c>
      <c r="F186" s="11">
        <f t="shared" si="55"/>
        <v>100</v>
      </c>
      <c r="G186" s="11">
        <v>0</v>
      </c>
      <c r="H186" s="25"/>
    </row>
    <row r="187" spans="1:8" ht="52.5" hidden="1" customHeight="1" x14ac:dyDescent="0.25">
      <c r="A187" s="8" t="s">
        <v>229</v>
      </c>
      <c r="B187" s="9" t="s">
        <v>230</v>
      </c>
      <c r="C187" s="15">
        <f>C188</f>
        <v>0</v>
      </c>
      <c r="D187" s="15">
        <f>D188</f>
        <v>0</v>
      </c>
      <c r="E187" s="15">
        <f>E188</f>
        <v>0</v>
      </c>
      <c r="F187" s="11" t="e">
        <f t="shared" si="55"/>
        <v>#DIV/0!</v>
      </c>
      <c r="G187" s="11">
        <v>0</v>
      </c>
      <c r="H187" s="7"/>
    </row>
    <row r="188" spans="1:8" ht="25.5" hidden="1" x14ac:dyDescent="0.25">
      <c r="A188" s="8" t="s">
        <v>231</v>
      </c>
      <c r="B188" s="9" t="s">
        <v>232</v>
      </c>
      <c r="C188" s="15">
        <v>0</v>
      </c>
      <c r="D188" s="15">
        <v>0</v>
      </c>
      <c r="E188" s="15">
        <v>0</v>
      </c>
      <c r="F188" s="11" t="e">
        <f t="shared" si="55"/>
        <v>#DIV/0!</v>
      </c>
      <c r="G188" s="11">
        <v>0</v>
      </c>
      <c r="H188" s="7"/>
    </row>
    <row r="189" spans="1:8" hidden="1" x14ac:dyDescent="0.25">
      <c r="A189" s="8" t="s">
        <v>307</v>
      </c>
      <c r="B189" s="37" t="s">
        <v>309</v>
      </c>
      <c r="C189" s="15">
        <f>C190</f>
        <v>0</v>
      </c>
      <c r="D189" s="15">
        <f>D190</f>
        <v>0</v>
      </c>
      <c r="E189" s="15">
        <f>E190</f>
        <v>0</v>
      </c>
      <c r="F189" s="11" t="e">
        <f t="shared" si="55"/>
        <v>#DIV/0!</v>
      </c>
      <c r="G189" s="11">
        <v>0</v>
      </c>
      <c r="H189" s="7"/>
    </row>
    <row r="190" spans="1:8" ht="17.25" hidden="1" customHeight="1" x14ac:dyDescent="0.25">
      <c r="A190" s="8" t="s">
        <v>308</v>
      </c>
      <c r="B190" s="37" t="s">
        <v>310</v>
      </c>
      <c r="C190" s="15">
        <v>0</v>
      </c>
      <c r="D190" s="15">
        <v>0</v>
      </c>
      <c r="E190" s="15">
        <v>0</v>
      </c>
      <c r="F190" s="11" t="e">
        <f t="shared" si="55"/>
        <v>#DIV/0!</v>
      </c>
      <c r="G190" s="11">
        <v>0</v>
      </c>
      <c r="H190" s="7"/>
    </row>
    <row r="191" spans="1:8" ht="17.25" customHeight="1" x14ac:dyDescent="0.25">
      <c r="A191" s="8" t="s">
        <v>233</v>
      </c>
      <c r="B191" s="9" t="s">
        <v>234</v>
      </c>
      <c r="C191" s="10">
        <f>C192+C198+C199</f>
        <v>4525298.3899999997</v>
      </c>
      <c r="D191" s="10">
        <f>D192+D198+D199+D194</f>
        <v>8870908.7899999991</v>
      </c>
      <c r="E191" s="10">
        <f>E192+E198+E194</f>
        <v>5626099.4800000004</v>
      </c>
      <c r="F191" s="11">
        <f t="shared" si="55"/>
        <v>63.421906516975938</v>
      </c>
      <c r="G191" s="11">
        <f t="shared" si="56"/>
        <v>124.32549182684947</v>
      </c>
      <c r="H191" s="7"/>
    </row>
    <row r="192" spans="1:8" s="14" customFormat="1" ht="31.5" customHeight="1" x14ac:dyDescent="0.25">
      <c r="A192" s="8" t="s">
        <v>235</v>
      </c>
      <c r="B192" s="9" t="s">
        <v>236</v>
      </c>
      <c r="C192" s="10">
        <v>4525298.3899999997</v>
      </c>
      <c r="D192" s="10">
        <f>D193+D197</f>
        <v>7812000</v>
      </c>
      <c r="E192" s="10">
        <f>E193+E197</f>
        <v>4419698.5</v>
      </c>
      <c r="F192" s="11">
        <f t="shared" si="55"/>
        <v>56.575761648745512</v>
      </c>
      <c r="G192" s="11">
        <f t="shared" si="56"/>
        <v>97.666454653391384</v>
      </c>
      <c r="H192" s="25"/>
    </row>
    <row r="193" spans="1:8" ht="27" hidden="1" customHeight="1" x14ac:dyDescent="0.25">
      <c r="A193" s="8" t="s">
        <v>237</v>
      </c>
      <c r="B193" s="9" t="s">
        <v>238</v>
      </c>
      <c r="C193" s="15">
        <v>0</v>
      </c>
      <c r="D193" s="15">
        <v>0</v>
      </c>
      <c r="E193" s="15">
        <v>0</v>
      </c>
      <c r="F193" s="15">
        <v>0</v>
      </c>
      <c r="G193" s="15">
        <v>0</v>
      </c>
      <c r="H193" s="7"/>
    </row>
    <row r="194" spans="1:8" ht="31.5" customHeight="1" x14ac:dyDescent="0.25">
      <c r="A194" s="26" t="s">
        <v>396</v>
      </c>
      <c r="B194" s="1" t="s">
        <v>397</v>
      </c>
      <c r="C194" s="15">
        <f>C195</f>
        <v>0</v>
      </c>
      <c r="D194" s="15">
        <f>D195</f>
        <v>1058908.79</v>
      </c>
      <c r="E194" s="15">
        <f>E195</f>
        <v>508150.98</v>
      </c>
      <c r="F194" s="11">
        <f t="shared" ref="F194:F195" si="57">E194/D194*100</f>
        <v>47.988172805705013</v>
      </c>
      <c r="G194" s="11">
        <v>0</v>
      </c>
      <c r="H194" s="7"/>
    </row>
    <row r="195" spans="1:8" ht="40.5" customHeight="1" x14ac:dyDescent="0.25">
      <c r="A195" s="27" t="s">
        <v>398</v>
      </c>
      <c r="B195" s="1" t="s">
        <v>399</v>
      </c>
      <c r="C195" s="15">
        <v>0</v>
      </c>
      <c r="D195" s="15">
        <v>1058908.79</v>
      </c>
      <c r="E195" s="15">
        <v>508150.98</v>
      </c>
      <c r="F195" s="11">
        <f t="shared" si="57"/>
        <v>47.988172805705013</v>
      </c>
      <c r="G195" s="11">
        <v>0</v>
      </c>
      <c r="H195" s="7"/>
    </row>
    <row r="196" spans="1:8" ht="31.5" customHeight="1" x14ac:dyDescent="0.25">
      <c r="A196" s="8" t="s">
        <v>353</v>
      </c>
      <c r="B196" s="37" t="s">
        <v>336</v>
      </c>
      <c r="C196" s="15">
        <f>C197</f>
        <v>4525298.3899999997</v>
      </c>
      <c r="D196" s="15">
        <f>D197</f>
        <v>7812000</v>
      </c>
      <c r="E196" s="15">
        <f>E197</f>
        <v>4419698.5</v>
      </c>
      <c r="F196" s="11">
        <f t="shared" si="55"/>
        <v>56.575761648745512</v>
      </c>
      <c r="G196" s="11">
        <f t="shared" si="56"/>
        <v>97.666454653391384</v>
      </c>
      <c r="H196" s="7"/>
    </row>
    <row r="197" spans="1:8" ht="26.25" customHeight="1" x14ac:dyDescent="0.25">
      <c r="A197" s="8" t="s">
        <v>354</v>
      </c>
      <c r="B197" s="37" t="s">
        <v>355</v>
      </c>
      <c r="C197" s="15">
        <v>4525298.3899999997</v>
      </c>
      <c r="D197" s="15">
        <v>7812000</v>
      </c>
      <c r="E197" s="15">
        <v>4419698.5</v>
      </c>
      <c r="F197" s="11">
        <f t="shared" si="55"/>
        <v>56.575761648745512</v>
      </c>
      <c r="G197" s="11">
        <f t="shared" si="56"/>
        <v>97.666454653391384</v>
      </c>
      <c r="H197" s="7"/>
    </row>
    <row r="198" spans="1:8" ht="14.25" customHeight="1" x14ac:dyDescent="0.25">
      <c r="A198" s="8" t="s">
        <v>239</v>
      </c>
      <c r="B198" s="9" t="s">
        <v>240</v>
      </c>
      <c r="C198" s="10">
        <f t="shared" ref="C198:E198" si="58">C199</f>
        <v>0</v>
      </c>
      <c r="D198" s="10">
        <f t="shared" si="58"/>
        <v>0</v>
      </c>
      <c r="E198" s="10">
        <f t="shared" si="58"/>
        <v>698250</v>
      </c>
      <c r="F198" s="11">
        <v>0</v>
      </c>
      <c r="G198" s="11">
        <v>0</v>
      </c>
      <c r="H198" s="7"/>
    </row>
    <row r="199" spans="1:8" s="14" customFormat="1" ht="14.25" customHeight="1" x14ac:dyDescent="0.25">
      <c r="A199" s="8" t="s">
        <v>241</v>
      </c>
      <c r="B199" s="9" t="s">
        <v>242</v>
      </c>
      <c r="C199" s="15">
        <v>0</v>
      </c>
      <c r="D199" s="15">
        <v>0</v>
      </c>
      <c r="E199" s="15">
        <v>698250</v>
      </c>
      <c r="F199" s="11">
        <v>0</v>
      </c>
      <c r="G199" s="11">
        <v>0</v>
      </c>
      <c r="H199" s="25"/>
    </row>
    <row r="200" spans="1:8" ht="48.75" hidden="1" customHeight="1" x14ac:dyDescent="0.25">
      <c r="A200" s="8" t="s">
        <v>243</v>
      </c>
      <c r="B200" s="9" t="s">
        <v>244</v>
      </c>
      <c r="C200" s="15">
        <v>0</v>
      </c>
      <c r="D200" s="15">
        <f>D201</f>
        <v>0</v>
      </c>
      <c r="E200" s="15">
        <v>0</v>
      </c>
      <c r="F200" s="11">
        <v>0</v>
      </c>
      <c r="G200" s="11">
        <v>0</v>
      </c>
      <c r="H200" s="7"/>
    </row>
    <row r="201" spans="1:8" ht="48.75" hidden="1" customHeight="1" x14ac:dyDescent="0.25">
      <c r="A201" s="8" t="s">
        <v>245</v>
      </c>
      <c r="B201" s="9" t="s">
        <v>246</v>
      </c>
      <c r="C201" s="15"/>
      <c r="D201" s="15">
        <v>0</v>
      </c>
      <c r="E201" s="15"/>
      <c r="F201" s="11">
        <v>0</v>
      </c>
      <c r="G201" s="11">
        <v>0</v>
      </c>
      <c r="H201" s="7"/>
    </row>
    <row r="202" spans="1:8" hidden="1" x14ac:dyDescent="0.25">
      <c r="A202" s="8" t="s">
        <v>247</v>
      </c>
      <c r="B202" s="9" t="s">
        <v>248</v>
      </c>
      <c r="C202" s="15"/>
      <c r="D202" s="15"/>
      <c r="E202" s="15"/>
      <c r="F202" s="11">
        <v>0</v>
      </c>
      <c r="G202" s="11">
        <v>0</v>
      </c>
      <c r="H202" s="7"/>
    </row>
    <row r="203" spans="1:8" hidden="1" x14ac:dyDescent="0.25">
      <c r="A203" s="8" t="s">
        <v>245</v>
      </c>
      <c r="B203" s="9" t="s">
        <v>249</v>
      </c>
      <c r="C203" s="15"/>
      <c r="D203" s="15">
        <v>0</v>
      </c>
      <c r="E203" s="15"/>
      <c r="F203" s="11">
        <v>0</v>
      </c>
      <c r="G203" s="11">
        <v>0</v>
      </c>
      <c r="H203" s="7"/>
    </row>
    <row r="204" spans="1:8" hidden="1" x14ac:dyDescent="0.25">
      <c r="A204" s="8" t="s">
        <v>247</v>
      </c>
      <c r="B204" s="9" t="s">
        <v>250</v>
      </c>
      <c r="C204" s="15"/>
      <c r="D204" s="15"/>
      <c r="E204" s="15"/>
      <c r="F204" s="11">
        <v>0</v>
      </c>
      <c r="G204" s="11">
        <v>0</v>
      </c>
      <c r="H204" s="7"/>
    </row>
    <row r="205" spans="1:8" ht="25.5" x14ac:dyDescent="0.25">
      <c r="A205" s="8" t="s">
        <v>251</v>
      </c>
      <c r="B205" s="9" t="s">
        <v>252</v>
      </c>
      <c r="C205" s="15">
        <f>C206</f>
        <v>0</v>
      </c>
      <c r="D205" s="15">
        <f t="shared" ref="D205" si="59">D206</f>
        <v>0</v>
      </c>
      <c r="E205" s="15">
        <f>E206</f>
        <v>-355136.4</v>
      </c>
      <c r="F205" s="11">
        <v>0</v>
      </c>
      <c r="G205" s="11">
        <v>0</v>
      </c>
      <c r="H205" s="7"/>
    </row>
    <row r="206" spans="1:8" ht="25.5" x14ac:dyDescent="0.25">
      <c r="A206" s="8" t="s">
        <v>7</v>
      </c>
      <c r="B206" s="9" t="s">
        <v>253</v>
      </c>
      <c r="C206" s="15">
        <f>C207+C208</f>
        <v>0</v>
      </c>
      <c r="D206" s="15">
        <f t="shared" ref="D206" si="60">D207+D208</f>
        <v>0</v>
      </c>
      <c r="E206" s="15">
        <f>E207+E208</f>
        <v>-355136.4</v>
      </c>
      <c r="F206" s="11">
        <v>0</v>
      </c>
      <c r="G206" s="11">
        <v>0</v>
      </c>
      <c r="H206" s="7"/>
    </row>
    <row r="207" spans="1:8" ht="25.5" x14ac:dyDescent="0.25">
      <c r="A207" s="8" t="s">
        <v>8</v>
      </c>
      <c r="B207" s="9" t="s">
        <v>254</v>
      </c>
      <c r="C207" s="15"/>
      <c r="D207" s="15"/>
      <c r="E207" s="15">
        <v>-355136.4</v>
      </c>
      <c r="F207" s="11">
        <v>0</v>
      </c>
      <c r="G207" s="11">
        <v>0</v>
      </c>
      <c r="H207" s="7"/>
    </row>
    <row r="208" spans="1:8" ht="75.75" hidden="1" customHeight="1" x14ac:dyDescent="0.25">
      <c r="A208" s="8" t="s">
        <v>356</v>
      </c>
      <c r="B208" s="37" t="s">
        <v>357</v>
      </c>
      <c r="C208" s="15">
        <v>0</v>
      </c>
      <c r="D208" s="15">
        <v>0</v>
      </c>
      <c r="E208" s="15">
        <v>0</v>
      </c>
      <c r="F208" s="11">
        <v>0</v>
      </c>
      <c r="G208" s="11" t="e">
        <f t="shared" si="56"/>
        <v>#DIV/0!</v>
      </c>
      <c r="H208" s="7"/>
    </row>
    <row r="209" spans="1:9" s="30" customFormat="1" ht="21.75" customHeight="1" x14ac:dyDescent="0.25">
      <c r="A209" s="1" t="s">
        <v>3</v>
      </c>
      <c r="B209" s="1"/>
      <c r="C209" s="28">
        <f>C4+C138</f>
        <v>178769462.70000002</v>
      </c>
      <c r="D209" s="28">
        <f>D4+D138</f>
        <v>415321474.33000004</v>
      </c>
      <c r="E209" s="28">
        <f>E4+E138</f>
        <v>202453818.04999995</v>
      </c>
      <c r="F209" s="11">
        <f t="shared" ref="F209" si="61">E209/D209*100</f>
        <v>48.746291863814676</v>
      </c>
      <c r="G209" s="11">
        <f t="shared" ref="G209" si="62">E209/C209*100</f>
        <v>113.24854647560561</v>
      </c>
      <c r="H209" s="29"/>
      <c r="I209" s="29"/>
    </row>
    <row r="210" spans="1:9" hidden="1" x14ac:dyDescent="0.25">
      <c r="A210" s="31"/>
      <c r="B210" s="31"/>
      <c r="C210" s="32"/>
      <c r="D210" s="32"/>
      <c r="E210" s="32"/>
    </row>
    <row r="212" spans="1:9" s="7" customFormat="1" x14ac:dyDescent="0.25">
      <c r="A212" s="7" t="s">
        <v>4</v>
      </c>
      <c r="C212" s="33"/>
      <c r="D212" s="33"/>
      <c r="E212" s="33"/>
      <c r="F212" s="7" t="s">
        <v>5</v>
      </c>
    </row>
    <row r="213" spans="1:9" s="7" customFormat="1" x14ac:dyDescent="0.25">
      <c r="C213" s="33"/>
      <c r="D213" s="33"/>
      <c r="E213" s="33"/>
    </row>
    <row r="214" spans="1:9" s="7" customFormat="1" x14ac:dyDescent="0.25">
      <c r="A214" s="7" t="s">
        <v>394</v>
      </c>
      <c r="C214" s="33"/>
      <c r="D214" s="33"/>
      <c r="E214" s="33"/>
    </row>
    <row r="215" spans="1:9" s="7" customFormat="1" x14ac:dyDescent="0.25">
      <c r="A215" s="7" t="s">
        <v>395</v>
      </c>
      <c r="C215" s="33"/>
      <c r="D215" s="33"/>
      <c r="E215" s="33"/>
    </row>
    <row r="216" spans="1:9" s="7" customFormat="1" x14ac:dyDescent="0.25">
      <c r="C216" s="33"/>
      <c r="D216" s="33"/>
      <c r="E216" s="33"/>
    </row>
  </sheetData>
  <mergeCells count="1">
    <mergeCell ref="A1:G1"/>
  </mergeCells>
  <pageMargins left="0.11811023622047245" right="0.11811023622047245" top="0.74803149606299213" bottom="0.35433070866141736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2023-07-26T07:50:05Z</dcterms:modified>
</cp:coreProperties>
</file>