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720" yWindow="345" windowWidth="17955" windowHeight="11040"/>
  </bookViews>
  <sheets>
    <sheet name="5.ПС" sheetId="1" r:id="rId1"/>
  </sheets>
  <externalReferences>
    <externalReference r:id="rId2"/>
  </externalReferences>
  <definedNames>
    <definedName name="_xlnm.Print_Titles" localSheetId="0">'5.ПС'!$3:$3</definedName>
  </definedNames>
  <calcPr calcId="145621"/>
</workbook>
</file>

<file path=xl/calcChain.xml><?xml version="1.0" encoding="utf-8"?>
<calcChain xmlns="http://schemas.openxmlformats.org/spreadsheetml/2006/main">
  <c r="J396" i="1" l="1"/>
  <c r="I396" i="1"/>
  <c r="I395" i="1" s="1"/>
  <c r="I394" i="1" s="1"/>
  <c r="H396" i="1"/>
  <c r="H395" i="1" s="1"/>
  <c r="H394" i="1" s="1"/>
  <c r="J393" i="1"/>
  <c r="I393" i="1"/>
  <c r="I392" i="1" s="1"/>
  <c r="I391" i="1" s="1"/>
  <c r="H393" i="1"/>
  <c r="H392" i="1" s="1"/>
  <c r="H391" i="1" s="1"/>
  <c r="J390" i="1"/>
  <c r="I390" i="1"/>
  <c r="I389" i="1" s="1"/>
  <c r="I388" i="1" s="1"/>
  <c r="H390" i="1"/>
  <c r="H389" i="1" s="1"/>
  <c r="H388" i="1" s="1"/>
  <c r="J386" i="1"/>
  <c r="J385" i="1" s="1"/>
  <c r="I386" i="1"/>
  <c r="I385" i="1" s="1"/>
  <c r="H386" i="1"/>
  <c r="H385" i="1" s="1"/>
  <c r="J384" i="1"/>
  <c r="J383" i="1" s="1"/>
  <c r="I384" i="1"/>
  <c r="I383" i="1" s="1"/>
  <c r="H384" i="1"/>
  <c r="H383" i="1" s="1"/>
  <c r="J380" i="1"/>
  <c r="I380" i="1"/>
  <c r="I379" i="1" s="1"/>
  <c r="I378" i="1" s="1"/>
  <c r="I377" i="1" s="1"/>
  <c r="H380" i="1"/>
  <c r="H379" i="1" s="1"/>
  <c r="H378" i="1" s="1"/>
  <c r="H377" i="1" s="1"/>
  <c r="J375" i="1"/>
  <c r="I375" i="1"/>
  <c r="I374" i="1" s="1"/>
  <c r="I373" i="1" s="1"/>
  <c r="H375" i="1"/>
  <c r="H374" i="1" s="1"/>
  <c r="H373" i="1" s="1"/>
  <c r="J372" i="1"/>
  <c r="I372" i="1"/>
  <c r="I371" i="1" s="1"/>
  <c r="I370" i="1" s="1"/>
  <c r="H372" i="1"/>
  <c r="H371" i="1" s="1"/>
  <c r="H370" i="1" s="1"/>
  <c r="J367" i="1"/>
  <c r="J366" i="1" s="1"/>
  <c r="J365" i="1" s="1"/>
  <c r="I367" i="1"/>
  <c r="I366" i="1" s="1"/>
  <c r="I365" i="1" s="1"/>
  <c r="H367" i="1"/>
  <c r="H366" i="1" s="1"/>
  <c r="H365" i="1" s="1"/>
  <c r="J364" i="1"/>
  <c r="J363" i="1" s="1"/>
  <c r="I364" i="1"/>
  <c r="I363" i="1" s="1"/>
  <c r="H364" i="1"/>
  <c r="J362" i="1"/>
  <c r="I362" i="1"/>
  <c r="I361" i="1" s="1"/>
  <c r="H362" i="1"/>
  <c r="H361" i="1" s="1"/>
  <c r="J356" i="1"/>
  <c r="I356" i="1"/>
  <c r="H356" i="1"/>
  <c r="J355" i="1"/>
  <c r="I355" i="1"/>
  <c r="H355" i="1"/>
  <c r="J352" i="1"/>
  <c r="I352" i="1"/>
  <c r="I351" i="1" s="1"/>
  <c r="I350" i="1" s="1"/>
  <c r="H352" i="1"/>
  <c r="H351" i="1" s="1"/>
  <c r="H350" i="1" s="1"/>
  <c r="J349" i="1"/>
  <c r="I349" i="1"/>
  <c r="I348" i="1" s="1"/>
  <c r="I347" i="1" s="1"/>
  <c r="H349" i="1"/>
  <c r="H348" i="1" s="1"/>
  <c r="H347" i="1" s="1"/>
  <c r="J344" i="1"/>
  <c r="I344" i="1"/>
  <c r="I343" i="1" s="1"/>
  <c r="H344" i="1"/>
  <c r="H343" i="1" s="1"/>
  <c r="J342" i="1"/>
  <c r="I342" i="1"/>
  <c r="I341" i="1" s="1"/>
  <c r="H342" i="1"/>
  <c r="H341" i="1" s="1"/>
  <c r="J337" i="1"/>
  <c r="J336" i="1" s="1"/>
  <c r="I337" i="1"/>
  <c r="I336" i="1" s="1"/>
  <c r="I335" i="1" s="1"/>
  <c r="I334" i="1" s="1"/>
  <c r="I333" i="1" s="1"/>
  <c r="H337" i="1"/>
  <c r="J332" i="1"/>
  <c r="I332" i="1"/>
  <c r="I331" i="1" s="1"/>
  <c r="I330" i="1" s="1"/>
  <c r="I329" i="1" s="1"/>
  <c r="I328" i="1" s="1"/>
  <c r="H332" i="1"/>
  <c r="H331" i="1" s="1"/>
  <c r="H330" i="1" s="1"/>
  <c r="H329" i="1" s="1"/>
  <c r="H328" i="1" s="1"/>
  <c r="J327" i="1"/>
  <c r="J326" i="1" s="1"/>
  <c r="I327" i="1"/>
  <c r="I326" i="1" s="1"/>
  <c r="H327" i="1"/>
  <c r="H326" i="1" s="1"/>
  <c r="J325" i="1"/>
  <c r="I325" i="1"/>
  <c r="I324" i="1" s="1"/>
  <c r="H325" i="1"/>
  <c r="H324" i="1" s="1"/>
  <c r="J320" i="1"/>
  <c r="I320" i="1"/>
  <c r="I319" i="1" s="1"/>
  <c r="I318" i="1" s="1"/>
  <c r="H320" i="1"/>
  <c r="H319" i="1" s="1"/>
  <c r="H318" i="1" s="1"/>
  <c r="J317" i="1"/>
  <c r="I317" i="1"/>
  <c r="I316" i="1" s="1"/>
  <c r="I315" i="1" s="1"/>
  <c r="H317" i="1"/>
  <c r="H316" i="1" s="1"/>
  <c r="H315" i="1" s="1"/>
  <c r="J314" i="1"/>
  <c r="I314" i="1"/>
  <c r="I313" i="1" s="1"/>
  <c r="I312" i="1" s="1"/>
  <c r="H314" i="1"/>
  <c r="H313" i="1" s="1"/>
  <c r="H312" i="1" s="1"/>
  <c r="J311" i="1"/>
  <c r="I311" i="1"/>
  <c r="I310" i="1" s="1"/>
  <c r="I309" i="1" s="1"/>
  <c r="H311" i="1"/>
  <c r="H310" i="1" s="1"/>
  <c r="H309" i="1" s="1"/>
  <c r="J308" i="1"/>
  <c r="I308" i="1"/>
  <c r="I307" i="1" s="1"/>
  <c r="I306" i="1" s="1"/>
  <c r="H308" i="1"/>
  <c r="H307" i="1" s="1"/>
  <c r="H306" i="1" s="1"/>
  <c r="J305" i="1"/>
  <c r="I305" i="1"/>
  <c r="I304" i="1" s="1"/>
  <c r="I303" i="1" s="1"/>
  <c r="H305" i="1"/>
  <c r="H304" i="1" s="1"/>
  <c r="H303" i="1" s="1"/>
  <c r="J302" i="1"/>
  <c r="I302" i="1"/>
  <c r="I301" i="1" s="1"/>
  <c r="I300" i="1" s="1"/>
  <c r="H302" i="1"/>
  <c r="H301" i="1" s="1"/>
  <c r="H300" i="1" s="1"/>
  <c r="J299" i="1"/>
  <c r="I299" i="1"/>
  <c r="I298" i="1" s="1"/>
  <c r="I297" i="1" s="1"/>
  <c r="H299" i="1"/>
  <c r="H298" i="1" s="1"/>
  <c r="H297" i="1" s="1"/>
  <c r="J296" i="1"/>
  <c r="I296" i="1"/>
  <c r="I295" i="1" s="1"/>
  <c r="I294" i="1" s="1"/>
  <c r="H296" i="1"/>
  <c r="H295" i="1" s="1"/>
  <c r="H294" i="1" s="1"/>
  <c r="J293" i="1"/>
  <c r="I293" i="1"/>
  <c r="I292" i="1" s="1"/>
  <c r="I291" i="1" s="1"/>
  <c r="H293" i="1"/>
  <c r="H292" i="1" s="1"/>
  <c r="H291" i="1" s="1"/>
  <c r="J290" i="1"/>
  <c r="J289" i="1" s="1"/>
  <c r="I290" i="1"/>
  <c r="I289" i="1" s="1"/>
  <c r="I288" i="1" s="1"/>
  <c r="H290" i="1"/>
  <c r="H289" i="1" s="1"/>
  <c r="H288" i="1" s="1"/>
  <c r="J285" i="1"/>
  <c r="I285" i="1"/>
  <c r="I284" i="1" s="1"/>
  <c r="H285" i="1"/>
  <c r="H284" i="1" s="1"/>
  <c r="J283" i="1"/>
  <c r="I283" i="1"/>
  <c r="I282" i="1" s="1"/>
  <c r="H283" i="1"/>
  <c r="H282" i="1" s="1"/>
  <c r="J281" i="1"/>
  <c r="I281" i="1"/>
  <c r="I280" i="1" s="1"/>
  <c r="H281" i="1"/>
  <c r="H280" i="1" s="1"/>
  <c r="J278" i="1"/>
  <c r="J277" i="1" s="1"/>
  <c r="I278" i="1"/>
  <c r="I277" i="1" s="1"/>
  <c r="I276" i="1" s="1"/>
  <c r="H278" i="1"/>
  <c r="H277" i="1" s="1"/>
  <c r="H276" i="1" s="1"/>
  <c r="J275" i="1"/>
  <c r="I275" i="1"/>
  <c r="I274" i="1" s="1"/>
  <c r="H275" i="1"/>
  <c r="H274" i="1" s="1"/>
  <c r="J273" i="1"/>
  <c r="I273" i="1"/>
  <c r="I272" i="1" s="1"/>
  <c r="H273" i="1"/>
  <c r="H272" i="1" s="1"/>
  <c r="J268" i="1"/>
  <c r="I268" i="1"/>
  <c r="I267" i="1" s="1"/>
  <c r="I266" i="1" s="1"/>
  <c r="I265" i="1" s="1"/>
  <c r="I264" i="1" s="1"/>
  <c r="H268" i="1"/>
  <c r="H267" i="1" s="1"/>
  <c r="H266" i="1" s="1"/>
  <c r="H265" i="1" s="1"/>
  <c r="H264" i="1" s="1"/>
  <c r="J262" i="1"/>
  <c r="J261" i="1" s="1"/>
  <c r="I262" i="1"/>
  <c r="I261" i="1" s="1"/>
  <c r="I260" i="1" s="1"/>
  <c r="I259" i="1" s="1"/>
  <c r="I258" i="1" s="1"/>
  <c r="I257" i="1" s="1"/>
  <c r="H262" i="1"/>
  <c r="H261" i="1" s="1"/>
  <c r="H260" i="1" s="1"/>
  <c r="H259" i="1" s="1"/>
  <c r="H258" i="1" s="1"/>
  <c r="H257" i="1" s="1"/>
  <c r="J256" i="1"/>
  <c r="I256" i="1"/>
  <c r="I255" i="1" s="1"/>
  <c r="I254" i="1" s="1"/>
  <c r="I253" i="1" s="1"/>
  <c r="H256" i="1"/>
  <c r="H255" i="1" s="1"/>
  <c r="H254" i="1" s="1"/>
  <c r="H253" i="1" s="1"/>
  <c r="H251" i="1" s="1"/>
  <c r="J250" i="1"/>
  <c r="I250" i="1"/>
  <c r="I249" i="1" s="1"/>
  <c r="I248" i="1" s="1"/>
  <c r="I247" i="1" s="1"/>
  <c r="H250" i="1"/>
  <c r="H249" i="1" s="1"/>
  <c r="H248" i="1" s="1"/>
  <c r="H247" i="1" s="1"/>
  <c r="J245" i="1"/>
  <c r="I245" i="1"/>
  <c r="I244" i="1" s="1"/>
  <c r="I243" i="1" s="1"/>
  <c r="I242" i="1" s="1"/>
  <c r="I241" i="1" s="1"/>
  <c r="H245" i="1"/>
  <c r="H244" i="1" s="1"/>
  <c r="H243" i="1" s="1"/>
  <c r="H242" i="1" s="1"/>
  <c r="H241" i="1" s="1"/>
  <c r="J239" i="1"/>
  <c r="I239" i="1"/>
  <c r="I238" i="1" s="1"/>
  <c r="H239" i="1"/>
  <c r="H238" i="1" s="1"/>
  <c r="J237" i="1"/>
  <c r="I237" i="1"/>
  <c r="I236" i="1" s="1"/>
  <c r="H237" i="1"/>
  <c r="H236" i="1" s="1"/>
  <c r="J234" i="1"/>
  <c r="I234" i="1"/>
  <c r="I233" i="1" s="1"/>
  <c r="I232" i="1" s="1"/>
  <c r="H234" i="1"/>
  <c r="H233" i="1" s="1"/>
  <c r="H232" i="1" s="1"/>
  <c r="J231" i="1"/>
  <c r="I231" i="1"/>
  <c r="I230" i="1" s="1"/>
  <c r="H231" i="1"/>
  <c r="H230" i="1" s="1"/>
  <c r="J229" i="1"/>
  <c r="J228" i="1" s="1"/>
  <c r="I229" i="1"/>
  <c r="I228" i="1" s="1"/>
  <c r="H229" i="1"/>
  <c r="H228" i="1" s="1"/>
  <c r="J223" i="1"/>
  <c r="J222" i="1" s="1"/>
  <c r="I223" i="1"/>
  <c r="I222" i="1" s="1"/>
  <c r="I221" i="1" s="1"/>
  <c r="I220" i="1" s="1"/>
  <c r="H223" i="1"/>
  <c r="H222" i="1" s="1"/>
  <c r="H221" i="1" s="1"/>
  <c r="H220" i="1" s="1"/>
  <c r="H218" i="1" s="1"/>
  <c r="J217" i="1"/>
  <c r="J216" i="1" s="1"/>
  <c r="I217" i="1"/>
  <c r="I216" i="1" s="1"/>
  <c r="I215" i="1" s="1"/>
  <c r="I214" i="1" s="1"/>
  <c r="I213" i="1" s="1"/>
  <c r="H217" i="1"/>
  <c r="H216" i="1" s="1"/>
  <c r="H215" i="1" s="1"/>
  <c r="H214" i="1" s="1"/>
  <c r="H213" i="1" s="1"/>
  <c r="J212" i="1"/>
  <c r="I212" i="1"/>
  <c r="I211" i="1" s="1"/>
  <c r="I210" i="1" s="1"/>
  <c r="H212" i="1"/>
  <c r="H211" i="1" s="1"/>
  <c r="H210" i="1" s="1"/>
  <c r="J209" i="1"/>
  <c r="J208" i="1" s="1"/>
  <c r="I209" i="1"/>
  <c r="I208" i="1" s="1"/>
  <c r="H209" i="1"/>
  <c r="H208" i="1" s="1"/>
  <c r="J207" i="1"/>
  <c r="J206" i="1" s="1"/>
  <c r="I207" i="1"/>
  <c r="I206" i="1" s="1"/>
  <c r="H207" i="1"/>
  <c r="H206" i="1" s="1"/>
  <c r="J204" i="1"/>
  <c r="I204" i="1"/>
  <c r="I203" i="1" s="1"/>
  <c r="I202" i="1" s="1"/>
  <c r="H204" i="1"/>
  <c r="H203" i="1" s="1"/>
  <c r="H202" i="1" s="1"/>
  <c r="J201" i="1"/>
  <c r="J200" i="1" s="1"/>
  <c r="I201" i="1"/>
  <c r="I200" i="1" s="1"/>
  <c r="H201" i="1"/>
  <c r="H200" i="1" s="1"/>
  <c r="J199" i="1"/>
  <c r="J198" i="1" s="1"/>
  <c r="I199" i="1"/>
  <c r="I198" i="1" s="1"/>
  <c r="H199" i="1"/>
  <c r="H198" i="1" s="1"/>
  <c r="J196" i="1"/>
  <c r="I196" i="1"/>
  <c r="I195" i="1" s="1"/>
  <c r="I194" i="1" s="1"/>
  <c r="H196" i="1"/>
  <c r="H195" i="1" s="1"/>
  <c r="H194" i="1" s="1"/>
  <c r="J193" i="1"/>
  <c r="J192" i="1" s="1"/>
  <c r="I193" i="1"/>
  <c r="I192" i="1" s="1"/>
  <c r="I191" i="1" s="1"/>
  <c r="H193" i="1"/>
  <c r="H192" i="1" s="1"/>
  <c r="H191" i="1" s="1"/>
  <c r="J188" i="1"/>
  <c r="I188" i="1"/>
  <c r="I187" i="1" s="1"/>
  <c r="I186" i="1" s="1"/>
  <c r="I185" i="1" s="1"/>
  <c r="I184" i="1" s="1"/>
  <c r="H188" i="1"/>
  <c r="H187" i="1" s="1"/>
  <c r="H186" i="1" s="1"/>
  <c r="H185" i="1" s="1"/>
  <c r="H184" i="1" s="1"/>
  <c r="J183" i="1"/>
  <c r="J182" i="1" s="1"/>
  <c r="I183" i="1"/>
  <c r="I182" i="1" s="1"/>
  <c r="I181" i="1" s="1"/>
  <c r="I180" i="1" s="1"/>
  <c r="I179" i="1" s="1"/>
  <c r="H183" i="1"/>
  <c r="H182" i="1" s="1"/>
  <c r="H181" i="1" s="1"/>
  <c r="H180" i="1" s="1"/>
  <c r="H179" i="1" s="1"/>
  <c r="J177" i="1"/>
  <c r="I177" i="1"/>
  <c r="I176" i="1" s="1"/>
  <c r="I175" i="1" s="1"/>
  <c r="I174" i="1" s="1"/>
  <c r="I173" i="1" s="1"/>
  <c r="H177" i="1"/>
  <c r="H176" i="1" s="1"/>
  <c r="H175" i="1" s="1"/>
  <c r="H174" i="1" s="1"/>
  <c r="H173" i="1" s="1"/>
  <c r="J172" i="1"/>
  <c r="J171" i="1" s="1"/>
  <c r="I172" i="1"/>
  <c r="I171" i="1" s="1"/>
  <c r="I170" i="1" s="1"/>
  <c r="I169" i="1" s="1"/>
  <c r="I168" i="1" s="1"/>
  <c r="H172" i="1"/>
  <c r="H171" i="1" s="1"/>
  <c r="H170" i="1" s="1"/>
  <c r="H169" i="1" s="1"/>
  <c r="H168" i="1" s="1"/>
  <c r="J167" i="1"/>
  <c r="I167" i="1"/>
  <c r="I166" i="1" s="1"/>
  <c r="I165" i="1" s="1"/>
  <c r="H167" i="1"/>
  <c r="H166" i="1" s="1"/>
  <c r="H165" i="1" s="1"/>
  <c r="J164" i="1"/>
  <c r="J163" i="1" s="1"/>
  <c r="I164" i="1"/>
  <c r="I163" i="1" s="1"/>
  <c r="I162" i="1" s="1"/>
  <c r="H164" i="1"/>
  <c r="H163" i="1" s="1"/>
  <c r="H162" i="1" s="1"/>
  <c r="J161" i="1"/>
  <c r="I161" i="1"/>
  <c r="I160" i="1" s="1"/>
  <c r="I159" i="1" s="1"/>
  <c r="H161" i="1"/>
  <c r="H160" i="1" s="1"/>
  <c r="H159" i="1" s="1"/>
  <c r="J156" i="1"/>
  <c r="J155" i="1" s="1"/>
  <c r="I156" i="1"/>
  <c r="I155" i="1" s="1"/>
  <c r="I154" i="1" s="1"/>
  <c r="I153" i="1" s="1"/>
  <c r="I152" i="1" s="1"/>
  <c r="H156" i="1"/>
  <c r="H155" i="1" s="1"/>
  <c r="H154" i="1" s="1"/>
  <c r="H153" i="1" s="1"/>
  <c r="H152" i="1" s="1"/>
  <c r="J151" i="1"/>
  <c r="I151" i="1"/>
  <c r="I150" i="1" s="1"/>
  <c r="I149" i="1" s="1"/>
  <c r="H151" i="1"/>
  <c r="H150" i="1" s="1"/>
  <c r="H149" i="1" s="1"/>
  <c r="J148" i="1"/>
  <c r="J147" i="1" s="1"/>
  <c r="I148" i="1"/>
  <c r="I147" i="1" s="1"/>
  <c r="I146" i="1" s="1"/>
  <c r="H148" i="1"/>
  <c r="H147" i="1" s="1"/>
  <c r="H146" i="1" s="1"/>
  <c r="J145" i="1"/>
  <c r="I145" i="1"/>
  <c r="I144" i="1" s="1"/>
  <c r="I143" i="1" s="1"/>
  <c r="H145" i="1"/>
  <c r="H144" i="1" s="1"/>
  <c r="H143" i="1" s="1"/>
  <c r="J142" i="1"/>
  <c r="I142" i="1"/>
  <c r="I141" i="1" s="1"/>
  <c r="I140" i="1" s="1"/>
  <c r="H142" i="1"/>
  <c r="H141" i="1" s="1"/>
  <c r="H140" i="1" s="1"/>
  <c r="J139" i="1"/>
  <c r="J138" i="1" s="1"/>
  <c r="I139" i="1"/>
  <c r="I138" i="1" s="1"/>
  <c r="I137" i="1" s="1"/>
  <c r="H139" i="1"/>
  <c r="H138" i="1" s="1"/>
  <c r="H137" i="1" s="1"/>
  <c r="J134" i="1"/>
  <c r="I134" i="1"/>
  <c r="I133" i="1" s="1"/>
  <c r="I132" i="1" s="1"/>
  <c r="I131" i="1" s="1"/>
  <c r="I130" i="1" s="1"/>
  <c r="H134" i="1"/>
  <c r="H133" i="1" s="1"/>
  <c r="H132" i="1" s="1"/>
  <c r="H131" i="1" s="1"/>
  <c r="H130" i="1" s="1"/>
  <c r="J129" i="1"/>
  <c r="I129" i="1"/>
  <c r="I128" i="1" s="1"/>
  <c r="I127" i="1" s="1"/>
  <c r="H129" i="1"/>
  <c r="H128" i="1" s="1"/>
  <c r="H127" i="1" s="1"/>
  <c r="J126" i="1"/>
  <c r="I126" i="1"/>
  <c r="I125" i="1" s="1"/>
  <c r="I124" i="1" s="1"/>
  <c r="H126" i="1"/>
  <c r="H125" i="1" s="1"/>
  <c r="H124" i="1" s="1"/>
  <c r="J123" i="1"/>
  <c r="J122" i="1" s="1"/>
  <c r="I123" i="1"/>
  <c r="I122" i="1" s="1"/>
  <c r="I121" i="1" s="1"/>
  <c r="H123" i="1"/>
  <c r="H122" i="1" s="1"/>
  <c r="H121" i="1" s="1"/>
  <c r="J118" i="1"/>
  <c r="I118" i="1"/>
  <c r="I117" i="1" s="1"/>
  <c r="I116" i="1" s="1"/>
  <c r="I115" i="1" s="1"/>
  <c r="I114" i="1" s="1"/>
  <c r="H118" i="1"/>
  <c r="H117" i="1" s="1"/>
  <c r="H116" i="1" s="1"/>
  <c r="H115" i="1" s="1"/>
  <c r="H114" i="1" s="1"/>
  <c r="J113" i="1"/>
  <c r="J112" i="1" s="1"/>
  <c r="I113" i="1"/>
  <c r="I112" i="1" s="1"/>
  <c r="I111" i="1" s="1"/>
  <c r="H113" i="1"/>
  <c r="H112" i="1" s="1"/>
  <c r="H111" i="1" s="1"/>
  <c r="J110" i="1"/>
  <c r="I110" i="1"/>
  <c r="I109" i="1" s="1"/>
  <c r="H110" i="1"/>
  <c r="H109" i="1" s="1"/>
  <c r="J108" i="1"/>
  <c r="I108" i="1"/>
  <c r="I107" i="1" s="1"/>
  <c r="H108" i="1"/>
  <c r="H107" i="1" s="1"/>
  <c r="J106" i="1"/>
  <c r="I106" i="1"/>
  <c r="I105" i="1" s="1"/>
  <c r="H106" i="1"/>
  <c r="H105" i="1" s="1"/>
  <c r="J101" i="1"/>
  <c r="J100" i="1" s="1"/>
  <c r="I101" i="1"/>
  <c r="I100" i="1" s="1"/>
  <c r="I99" i="1" s="1"/>
  <c r="H101" i="1"/>
  <c r="H100" i="1" s="1"/>
  <c r="H99" i="1" s="1"/>
  <c r="J98" i="1"/>
  <c r="I98" i="1"/>
  <c r="I97" i="1" s="1"/>
  <c r="H98" i="1"/>
  <c r="H97" i="1" s="1"/>
  <c r="J96" i="1"/>
  <c r="I96" i="1"/>
  <c r="I95" i="1" s="1"/>
  <c r="H96" i="1"/>
  <c r="H95" i="1" s="1"/>
  <c r="J94" i="1"/>
  <c r="I94" i="1"/>
  <c r="I93" i="1" s="1"/>
  <c r="H94" i="1"/>
  <c r="H93" i="1" s="1"/>
  <c r="J89" i="1"/>
  <c r="I89" i="1"/>
  <c r="I88" i="1" s="1"/>
  <c r="I87" i="1" s="1"/>
  <c r="I86" i="1" s="1"/>
  <c r="I85" i="1" s="1"/>
  <c r="H89" i="1"/>
  <c r="H88" i="1" s="1"/>
  <c r="H87" i="1" s="1"/>
  <c r="H86" i="1" s="1"/>
  <c r="H85" i="1" s="1"/>
  <c r="J84" i="1"/>
  <c r="I84" i="1"/>
  <c r="I83" i="1" s="1"/>
  <c r="I82" i="1" s="1"/>
  <c r="H84" i="1"/>
  <c r="H83" i="1" s="1"/>
  <c r="H82" i="1" s="1"/>
  <c r="J81" i="1"/>
  <c r="I81" i="1"/>
  <c r="I80" i="1" s="1"/>
  <c r="I79" i="1" s="1"/>
  <c r="H81" i="1"/>
  <c r="H80" i="1" s="1"/>
  <c r="H79" i="1" s="1"/>
  <c r="J78" i="1"/>
  <c r="J77" i="1" s="1"/>
  <c r="I78" i="1"/>
  <c r="I77" i="1" s="1"/>
  <c r="I76" i="1" s="1"/>
  <c r="H78" i="1"/>
  <c r="H77" i="1" s="1"/>
  <c r="H76" i="1" s="1"/>
  <c r="H75" i="1" s="1"/>
  <c r="J73" i="1"/>
  <c r="I73" i="1"/>
  <c r="I72" i="1" s="1"/>
  <c r="I71" i="1" s="1"/>
  <c r="H73" i="1"/>
  <c r="H72" i="1" s="1"/>
  <c r="H71" i="1" s="1"/>
  <c r="J70" i="1"/>
  <c r="I70" i="1"/>
  <c r="I69" i="1" s="1"/>
  <c r="I68" i="1" s="1"/>
  <c r="H70" i="1"/>
  <c r="H69" i="1" s="1"/>
  <c r="H68" i="1" s="1"/>
  <c r="J67" i="1"/>
  <c r="I67" i="1"/>
  <c r="I66" i="1" s="1"/>
  <c r="I65" i="1" s="1"/>
  <c r="H67" i="1"/>
  <c r="H66" i="1" s="1"/>
  <c r="H65" i="1" s="1"/>
  <c r="J64" i="1"/>
  <c r="I64" i="1"/>
  <c r="I63" i="1" s="1"/>
  <c r="I62" i="1" s="1"/>
  <c r="H64" i="1"/>
  <c r="H63" i="1" s="1"/>
  <c r="H62" i="1" s="1"/>
  <c r="J61" i="1"/>
  <c r="I61" i="1"/>
  <c r="I60" i="1" s="1"/>
  <c r="I59" i="1" s="1"/>
  <c r="H61" i="1"/>
  <c r="H60" i="1" s="1"/>
  <c r="H59" i="1" s="1"/>
  <c r="J58" i="1"/>
  <c r="J57" i="1" s="1"/>
  <c r="I58" i="1"/>
  <c r="I57" i="1" s="1"/>
  <c r="I56" i="1" s="1"/>
  <c r="H58" i="1"/>
  <c r="H57" i="1" s="1"/>
  <c r="H56" i="1" s="1"/>
  <c r="J55" i="1"/>
  <c r="I55" i="1"/>
  <c r="I54" i="1" s="1"/>
  <c r="I53" i="1" s="1"/>
  <c r="H55" i="1"/>
  <c r="H54" i="1" s="1"/>
  <c r="H53" i="1" s="1"/>
  <c r="J52" i="1"/>
  <c r="I52" i="1"/>
  <c r="I51" i="1" s="1"/>
  <c r="I50" i="1" s="1"/>
  <c r="H52" i="1"/>
  <c r="H51" i="1" s="1"/>
  <c r="H50" i="1" s="1"/>
  <c r="J49" i="1"/>
  <c r="I49" i="1"/>
  <c r="I48" i="1" s="1"/>
  <c r="I47" i="1" s="1"/>
  <c r="H49" i="1"/>
  <c r="H48" i="1" s="1"/>
  <c r="H47" i="1" s="1"/>
  <c r="J46" i="1"/>
  <c r="I46" i="1"/>
  <c r="I45" i="1" s="1"/>
  <c r="H46" i="1"/>
  <c r="H45" i="1" s="1"/>
  <c r="J44" i="1"/>
  <c r="J43" i="1" s="1"/>
  <c r="I44" i="1"/>
  <c r="I43" i="1" s="1"/>
  <c r="H44" i="1"/>
  <c r="H43" i="1" s="1"/>
  <c r="J42" i="1"/>
  <c r="J41" i="1" s="1"/>
  <c r="I42" i="1"/>
  <c r="I41" i="1" s="1"/>
  <c r="H42" i="1"/>
  <c r="H41" i="1" s="1"/>
  <c r="J39" i="1"/>
  <c r="I39" i="1"/>
  <c r="I38" i="1" s="1"/>
  <c r="I37" i="1" s="1"/>
  <c r="H39" i="1"/>
  <c r="H38" i="1" s="1"/>
  <c r="H37" i="1" s="1"/>
  <c r="J36" i="1"/>
  <c r="J35" i="1" s="1"/>
  <c r="I36" i="1"/>
  <c r="I35" i="1" s="1"/>
  <c r="H36" i="1"/>
  <c r="H35" i="1" s="1"/>
  <c r="J34" i="1"/>
  <c r="I34" i="1"/>
  <c r="I33" i="1" s="1"/>
  <c r="H34" i="1"/>
  <c r="H33" i="1" s="1"/>
  <c r="J31" i="1"/>
  <c r="I31" i="1"/>
  <c r="I30" i="1" s="1"/>
  <c r="H31" i="1"/>
  <c r="H30" i="1" s="1"/>
  <c r="J29" i="1"/>
  <c r="I29" i="1"/>
  <c r="I28" i="1" s="1"/>
  <c r="H29" i="1"/>
  <c r="H28" i="1" s="1"/>
  <c r="J26" i="1"/>
  <c r="I26" i="1"/>
  <c r="I25" i="1" s="1"/>
  <c r="H26" i="1"/>
  <c r="H25" i="1" s="1"/>
  <c r="J24" i="1"/>
  <c r="J23" i="1" s="1"/>
  <c r="I24" i="1"/>
  <c r="I23" i="1" s="1"/>
  <c r="H24" i="1"/>
  <c r="H23" i="1" s="1"/>
  <c r="J21" i="1"/>
  <c r="I21" i="1"/>
  <c r="I20" i="1" s="1"/>
  <c r="H21" i="1"/>
  <c r="H20" i="1" s="1"/>
  <c r="J19" i="1"/>
  <c r="I19" i="1"/>
  <c r="I18" i="1" s="1"/>
  <c r="H19" i="1"/>
  <c r="H18" i="1" s="1"/>
  <c r="J16" i="1"/>
  <c r="J15" i="1" s="1"/>
  <c r="I16" i="1"/>
  <c r="I15" i="1" s="1"/>
  <c r="H16" i="1"/>
  <c r="H15" i="1" s="1"/>
  <c r="J14" i="1"/>
  <c r="J13" i="1" s="1"/>
  <c r="I14" i="1"/>
  <c r="I13" i="1" s="1"/>
  <c r="H14" i="1"/>
  <c r="H13" i="1" s="1"/>
  <c r="J9" i="1"/>
  <c r="I9" i="1"/>
  <c r="I8" i="1" s="1"/>
  <c r="I7" i="1" s="1"/>
  <c r="I6" i="1" s="1"/>
  <c r="I5" i="1" s="1"/>
  <c r="H9" i="1"/>
  <c r="H8" i="1" s="1"/>
  <c r="H7" i="1" s="1"/>
  <c r="H6" i="1" s="1"/>
  <c r="H5" i="1" s="1"/>
  <c r="H382" i="1" l="1"/>
  <c r="H381" i="1" s="1"/>
  <c r="I75" i="1"/>
  <c r="I197" i="1"/>
  <c r="H287" i="1"/>
  <c r="H286" i="1" s="1"/>
  <c r="I287" i="1"/>
  <c r="H12" i="1"/>
  <c r="L356" i="1"/>
  <c r="K385" i="1"/>
  <c r="L314" i="1"/>
  <c r="K356" i="1"/>
  <c r="L363" i="1"/>
  <c r="L383" i="1"/>
  <c r="L385" i="1"/>
  <c r="I104" i="1"/>
  <c r="H205" i="1"/>
  <c r="J313" i="1"/>
  <c r="J312" i="1" s="1"/>
  <c r="I40" i="1"/>
  <c r="K396" i="1"/>
  <c r="K386" i="1"/>
  <c r="J12" i="1"/>
  <c r="K13" i="1"/>
  <c r="L13" i="1"/>
  <c r="J154" i="1"/>
  <c r="K155" i="1"/>
  <c r="L155" i="1"/>
  <c r="J76" i="1"/>
  <c r="L77" i="1"/>
  <c r="K77" i="1"/>
  <c r="J99" i="1"/>
  <c r="L100" i="1"/>
  <c r="K100" i="1"/>
  <c r="J162" i="1"/>
  <c r="K163" i="1"/>
  <c r="L163" i="1"/>
  <c r="K15" i="1"/>
  <c r="L15" i="1"/>
  <c r="J121" i="1"/>
  <c r="L122" i="1"/>
  <c r="K122" i="1"/>
  <c r="J191" i="1"/>
  <c r="K192" i="1"/>
  <c r="L192" i="1"/>
  <c r="I22" i="1"/>
  <c r="J38" i="1"/>
  <c r="K39" i="1"/>
  <c r="L39" i="1"/>
  <c r="K42" i="1"/>
  <c r="L42" i="1"/>
  <c r="J45" i="1"/>
  <c r="K46" i="1"/>
  <c r="L46" i="1"/>
  <c r="J48" i="1"/>
  <c r="L49" i="1"/>
  <c r="K49" i="1"/>
  <c r="J54" i="1"/>
  <c r="L55" i="1"/>
  <c r="K55" i="1"/>
  <c r="L58" i="1"/>
  <c r="K58" i="1"/>
  <c r="J88" i="1"/>
  <c r="K89" i="1"/>
  <c r="L89" i="1"/>
  <c r="J93" i="1"/>
  <c r="L94" i="1"/>
  <c r="K94" i="1"/>
  <c r="J95" i="1"/>
  <c r="L96" i="1"/>
  <c r="K96" i="1"/>
  <c r="K183" i="1"/>
  <c r="L183" i="1"/>
  <c r="J195" i="1"/>
  <c r="K196" i="1"/>
  <c r="L196" i="1"/>
  <c r="K199" i="1"/>
  <c r="L199" i="1"/>
  <c r="K201" i="1"/>
  <c r="L201" i="1"/>
  <c r="J211" i="1"/>
  <c r="K212" i="1"/>
  <c r="L212" i="1"/>
  <c r="L256" i="1"/>
  <c r="K256" i="1"/>
  <c r="J255" i="1"/>
  <c r="K278" i="1"/>
  <c r="J304" i="1"/>
  <c r="L305" i="1"/>
  <c r="K305" i="1"/>
  <c r="J307" i="1"/>
  <c r="K308" i="1"/>
  <c r="L308" i="1"/>
  <c r="L327" i="1"/>
  <c r="K327" i="1"/>
  <c r="J331" i="1"/>
  <c r="L332" i="1"/>
  <c r="K332" i="1"/>
  <c r="J351" i="1"/>
  <c r="K352" i="1"/>
  <c r="L352" i="1"/>
  <c r="H363" i="1"/>
  <c r="K363" i="1" s="1"/>
  <c r="K364" i="1"/>
  <c r="J395" i="1"/>
  <c r="L396" i="1"/>
  <c r="J20" i="1"/>
  <c r="K21" i="1"/>
  <c r="L21" i="1"/>
  <c r="K24" i="1"/>
  <c r="L24" i="1"/>
  <c r="J25" i="1"/>
  <c r="J22" i="1" s="1"/>
  <c r="K26" i="1"/>
  <c r="L26" i="1"/>
  <c r="J28" i="1"/>
  <c r="K29" i="1"/>
  <c r="L29" i="1"/>
  <c r="J30" i="1"/>
  <c r="K31" i="1"/>
  <c r="L31" i="1"/>
  <c r="J33" i="1"/>
  <c r="J32" i="1" s="1"/>
  <c r="K34" i="1"/>
  <c r="L34" i="1"/>
  <c r="K36" i="1"/>
  <c r="L36" i="1"/>
  <c r="K41" i="1"/>
  <c r="L41" i="1"/>
  <c r="K44" i="1"/>
  <c r="L44" i="1"/>
  <c r="J56" i="1"/>
  <c r="L57" i="1"/>
  <c r="K57" i="1"/>
  <c r="K84" i="1"/>
  <c r="L84" i="1"/>
  <c r="I103" i="1"/>
  <c r="I102" i="1" s="1"/>
  <c r="J107" i="1"/>
  <c r="L108" i="1"/>
  <c r="K108" i="1"/>
  <c r="J109" i="1"/>
  <c r="L110" i="1"/>
  <c r="K110" i="1"/>
  <c r="L172" i="1"/>
  <c r="K172" i="1"/>
  <c r="J181" i="1"/>
  <c r="K182" i="1"/>
  <c r="L182" i="1"/>
  <c r="J197" i="1"/>
  <c r="K198" i="1"/>
  <c r="L198" i="1"/>
  <c r="K200" i="1"/>
  <c r="L200" i="1"/>
  <c r="J203" i="1"/>
  <c r="K204" i="1"/>
  <c r="L204" i="1"/>
  <c r="K207" i="1"/>
  <c r="L207" i="1"/>
  <c r="K217" i="1"/>
  <c r="L217" i="1"/>
  <c r="K223" i="1"/>
  <c r="L223" i="1"/>
  <c r="K229" i="1"/>
  <c r="L229" i="1"/>
  <c r="J230" i="1"/>
  <c r="J227" i="1" s="1"/>
  <c r="K231" i="1"/>
  <c r="L231" i="1"/>
  <c r="J238" i="1"/>
  <c r="L239" i="1"/>
  <c r="K239" i="1"/>
  <c r="J244" i="1"/>
  <c r="L245" i="1"/>
  <c r="K245" i="1"/>
  <c r="L250" i="1"/>
  <c r="K250" i="1"/>
  <c r="J249" i="1"/>
  <c r="J260" i="1"/>
  <c r="K261" i="1"/>
  <c r="L261" i="1"/>
  <c r="J267" i="1"/>
  <c r="K268" i="1"/>
  <c r="L268" i="1"/>
  <c r="J272" i="1"/>
  <c r="L273" i="1"/>
  <c r="K273" i="1"/>
  <c r="J276" i="1"/>
  <c r="L277" i="1"/>
  <c r="K277" i="1"/>
  <c r="J284" i="1"/>
  <c r="L285" i="1"/>
  <c r="K285" i="1"/>
  <c r="L290" i="1"/>
  <c r="K290" i="1"/>
  <c r="J292" i="1"/>
  <c r="L293" i="1"/>
  <c r="K293" i="1"/>
  <c r="J298" i="1"/>
  <c r="L299" i="1"/>
  <c r="K299" i="1"/>
  <c r="K302" i="1"/>
  <c r="L302" i="1"/>
  <c r="J301" i="1"/>
  <c r="K320" i="1"/>
  <c r="L320" i="1"/>
  <c r="J319" i="1"/>
  <c r="L326" i="1"/>
  <c r="K326" i="1"/>
  <c r="J335" i="1"/>
  <c r="L336" i="1"/>
  <c r="K349" i="1"/>
  <c r="K365" i="1"/>
  <c r="J389" i="1"/>
  <c r="K390" i="1"/>
  <c r="L390" i="1"/>
  <c r="J392" i="1"/>
  <c r="K393" i="1"/>
  <c r="L393" i="1"/>
  <c r="J8" i="1"/>
  <c r="K9" i="1"/>
  <c r="L9" i="1"/>
  <c r="J18" i="1"/>
  <c r="K19" i="1"/>
  <c r="L19" i="1"/>
  <c r="K23" i="1"/>
  <c r="L23" i="1"/>
  <c r="K35" i="1"/>
  <c r="L35" i="1"/>
  <c r="K43" i="1"/>
  <c r="L43" i="1"/>
  <c r="J63" i="1"/>
  <c r="K64" i="1"/>
  <c r="L64" i="1"/>
  <c r="J66" i="1"/>
  <c r="L67" i="1"/>
  <c r="K67" i="1"/>
  <c r="J69" i="1"/>
  <c r="K70" i="1"/>
  <c r="L70" i="1"/>
  <c r="J72" i="1"/>
  <c r="L73" i="1"/>
  <c r="K73" i="1"/>
  <c r="J83" i="1"/>
  <c r="J105" i="1"/>
  <c r="L106" i="1"/>
  <c r="K106" i="1"/>
  <c r="K113" i="1"/>
  <c r="L113" i="1"/>
  <c r="J117" i="1"/>
  <c r="L118" i="1"/>
  <c r="K118" i="1"/>
  <c r="J133" i="1"/>
  <c r="L134" i="1"/>
  <c r="K134" i="1"/>
  <c r="K139" i="1"/>
  <c r="L139" i="1"/>
  <c r="J141" i="1"/>
  <c r="L142" i="1"/>
  <c r="K142" i="1"/>
  <c r="J144" i="1"/>
  <c r="K145" i="1"/>
  <c r="L145" i="1"/>
  <c r="L148" i="1"/>
  <c r="K148" i="1"/>
  <c r="J150" i="1"/>
  <c r="L151" i="1"/>
  <c r="K151" i="1"/>
  <c r="J170" i="1"/>
  <c r="K171" i="1"/>
  <c r="L171" i="1"/>
  <c r="K206" i="1"/>
  <c r="L206" i="1"/>
  <c r="K209" i="1"/>
  <c r="L209" i="1"/>
  <c r="J215" i="1"/>
  <c r="K216" i="1"/>
  <c r="L216" i="1"/>
  <c r="J221" i="1"/>
  <c r="K222" i="1"/>
  <c r="L222" i="1"/>
  <c r="K228" i="1"/>
  <c r="L228" i="1"/>
  <c r="J233" i="1"/>
  <c r="K234" i="1"/>
  <c r="L234" i="1"/>
  <c r="J236" i="1"/>
  <c r="L237" i="1"/>
  <c r="K237" i="1"/>
  <c r="J282" i="1"/>
  <c r="L283" i="1"/>
  <c r="K283" i="1"/>
  <c r="J288" i="1"/>
  <c r="L289" i="1"/>
  <c r="K289" i="1"/>
  <c r="K296" i="1"/>
  <c r="L296" i="1"/>
  <c r="J295" i="1"/>
  <c r="J316" i="1"/>
  <c r="L317" i="1"/>
  <c r="K317" i="1"/>
  <c r="H336" i="1"/>
  <c r="H335" i="1" s="1"/>
  <c r="H334" i="1" s="1"/>
  <c r="H333" i="1" s="1"/>
  <c r="K337" i="1"/>
  <c r="J343" i="1"/>
  <c r="K344" i="1"/>
  <c r="L344" i="1"/>
  <c r="I369" i="1"/>
  <c r="I368" i="1" s="1"/>
  <c r="K372" i="1"/>
  <c r="L372" i="1"/>
  <c r="J379" i="1"/>
  <c r="K380" i="1"/>
  <c r="L380" i="1"/>
  <c r="K14" i="1"/>
  <c r="L14" i="1"/>
  <c r="K16" i="1"/>
  <c r="L16" i="1"/>
  <c r="H40" i="1"/>
  <c r="J51" i="1"/>
  <c r="K52" i="1"/>
  <c r="L52" i="1"/>
  <c r="J60" i="1"/>
  <c r="L61" i="1"/>
  <c r="K61" i="1"/>
  <c r="K78" i="1"/>
  <c r="L78" i="1"/>
  <c r="J80" i="1"/>
  <c r="L81" i="1"/>
  <c r="K81" i="1"/>
  <c r="J97" i="1"/>
  <c r="L98" i="1"/>
  <c r="K98" i="1"/>
  <c r="K101" i="1"/>
  <c r="L101" i="1"/>
  <c r="J111" i="1"/>
  <c r="L112" i="1"/>
  <c r="K112" i="1"/>
  <c r="I120" i="1"/>
  <c r="I119" i="1" s="1"/>
  <c r="K123" i="1"/>
  <c r="L123" i="1"/>
  <c r="J125" i="1"/>
  <c r="L126" i="1"/>
  <c r="K126" i="1"/>
  <c r="J128" i="1"/>
  <c r="K129" i="1"/>
  <c r="L129" i="1"/>
  <c r="J137" i="1"/>
  <c r="L138" i="1"/>
  <c r="K138" i="1"/>
  <c r="J146" i="1"/>
  <c r="K147" i="1"/>
  <c r="L147" i="1"/>
  <c r="L156" i="1"/>
  <c r="K156" i="1"/>
  <c r="J160" i="1"/>
  <c r="K161" i="1"/>
  <c r="L161" i="1"/>
  <c r="L164" i="1"/>
  <c r="K164" i="1"/>
  <c r="J166" i="1"/>
  <c r="L167" i="1"/>
  <c r="K167" i="1"/>
  <c r="J176" i="1"/>
  <c r="K177" i="1"/>
  <c r="L177" i="1"/>
  <c r="J187" i="1"/>
  <c r="K188" i="1"/>
  <c r="L188" i="1"/>
  <c r="K193" i="1"/>
  <c r="L193" i="1"/>
  <c r="K208" i="1"/>
  <c r="L208" i="1"/>
  <c r="J280" i="1"/>
  <c r="L281" i="1"/>
  <c r="K281" i="1"/>
  <c r="J310" i="1"/>
  <c r="L311" i="1"/>
  <c r="K311" i="1"/>
  <c r="J324" i="1"/>
  <c r="K325" i="1"/>
  <c r="L325" i="1"/>
  <c r="J341" i="1"/>
  <c r="L342" i="1"/>
  <c r="K342" i="1"/>
  <c r="J354" i="1"/>
  <c r="L355" i="1"/>
  <c r="K355" i="1"/>
  <c r="J361" i="1"/>
  <c r="K362" i="1"/>
  <c r="L362" i="1"/>
  <c r="J371" i="1"/>
  <c r="J374" i="1"/>
  <c r="K375" i="1"/>
  <c r="L375" i="1"/>
  <c r="L262" i="1"/>
  <c r="J274" i="1"/>
  <c r="L275" i="1"/>
  <c r="I286" i="1"/>
  <c r="I323" i="1"/>
  <c r="I322" i="1" s="1"/>
  <c r="I321" i="1" s="1"/>
  <c r="L337" i="1"/>
  <c r="I354" i="1"/>
  <c r="I353" i="1" s="1"/>
  <c r="I346" i="1" s="1"/>
  <c r="I345" i="1" s="1"/>
  <c r="L386" i="1"/>
  <c r="L384" i="1"/>
  <c r="L366" i="1"/>
  <c r="L364" i="1"/>
  <c r="K314" i="1"/>
  <c r="K384" i="1"/>
  <c r="K366" i="1"/>
  <c r="L278" i="1"/>
  <c r="L367" i="1"/>
  <c r="L365" i="1"/>
  <c r="K275" i="1"/>
  <c r="J348" i="1"/>
  <c r="L349" i="1"/>
  <c r="I360" i="1"/>
  <c r="I359" i="1" s="1"/>
  <c r="I358" i="1" s="1"/>
  <c r="I357" i="1" s="1"/>
  <c r="K383" i="1"/>
  <c r="K367" i="1"/>
  <c r="K262" i="1"/>
  <c r="I340" i="1"/>
  <c r="I339" i="1" s="1"/>
  <c r="I338" i="1" s="1"/>
  <c r="I17" i="1"/>
  <c r="H32" i="1"/>
  <c r="H227" i="1"/>
  <c r="I246" i="1"/>
  <c r="I240" i="1" s="1"/>
  <c r="I271" i="1"/>
  <c r="H354" i="1"/>
  <c r="H353" i="1" s="1"/>
  <c r="H346" i="1" s="1"/>
  <c r="H345" i="1" s="1"/>
  <c r="J40" i="1"/>
  <c r="I387" i="1"/>
  <c r="H17" i="1"/>
  <c r="H104" i="1"/>
  <c r="H103" i="1" s="1"/>
  <c r="H102" i="1" s="1"/>
  <c r="I136" i="1"/>
  <c r="I135" i="1" s="1"/>
  <c r="H246" i="1"/>
  <c r="H240" i="1" s="1"/>
  <c r="H271" i="1"/>
  <c r="H279" i="1"/>
  <c r="H22" i="1"/>
  <c r="H120" i="1"/>
  <c r="H119" i="1" s="1"/>
  <c r="I235" i="1"/>
  <c r="I279" i="1"/>
  <c r="H158" i="1"/>
  <c r="H157" i="1" s="1"/>
  <c r="I205" i="1"/>
  <c r="H323" i="1"/>
  <c r="H322" i="1" s="1"/>
  <c r="H321" i="1" s="1"/>
  <c r="H369" i="1"/>
  <c r="H368" i="1" s="1"/>
  <c r="J382" i="1"/>
  <c r="H387" i="1"/>
  <c r="H376" i="1" s="1"/>
  <c r="I12" i="1"/>
  <c r="H27" i="1"/>
  <c r="I27" i="1"/>
  <c r="I92" i="1"/>
  <c r="I91" i="1" s="1"/>
  <c r="I90" i="1" s="1"/>
  <c r="I158" i="1"/>
  <c r="I157" i="1" s="1"/>
  <c r="J205" i="1"/>
  <c r="I227" i="1"/>
  <c r="H235" i="1"/>
  <c r="I74" i="1"/>
  <c r="I32" i="1"/>
  <c r="H74" i="1"/>
  <c r="H92" i="1"/>
  <c r="H91" i="1" s="1"/>
  <c r="H90" i="1" s="1"/>
  <c r="H136" i="1"/>
  <c r="H135" i="1" s="1"/>
  <c r="H197" i="1"/>
  <c r="I219" i="1"/>
  <c r="I218" i="1"/>
  <c r="I252" i="1"/>
  <c r="I251" i="1"/>
  <c r="H219" i="1"/>
  <c r="H252" i="1"/>
  <c r="H340" i="1"/>
  <c r="H339" i="1" s="1"/>
  <c r="H338" i="1" s="1"/>
  <c r="I382" i="1"/>
  <c r="I381" i="1" s="1"/>
  <c r="J340" i="1" l="1"/>
  <c r="J104" i="1"/>
  <c r="L104" i="1" s="1"/>
  <c r="I226" i="1"/>
  <c r="I225" i="1" s="1"/>
  <c r="I224" i="1" s="1"/>
  <c r="I190" i="1"/>
  <c r="I189" i="1" s="1"/>
  <c r="I178" i="1" s="1"/>
  <c r="H226" i="1"/>
  <c r="H190" i="1"/>
  <c r="H189" i="1" s="1"/>
  <c r="H178" i="1" s="1"/>
  <c r="L313" i="1"/>
  <c r="I376" i="1"/>
  <c r="H360" i="1"/>
  <c r="H359" i="1" s="1"/>
  <c r="H358" i="1" s="1"/>
  <c r="J279" i="1"/>
  <c r="L279" i="1" s="1"/>
  <c r="J17" i="1"/>
  <c r="K17" i="1" s="1"/>
  <c r="K313" i="1"/>
  <c r="I270" i="1"/>
  <c r="I269" i="1" s="1"/>
  <c r="I263" i="1" s="1"/>
  <c r="H225" i="1"/>
  <c r="H224" i="1" s="1"/>
  <c r="H11" i="1"/>
  <c r="H10" i="1" s="1"/>
  <c r="K104" i="1"/>
  <c r="L341" i="1"/>
  <c r="K341" i="1"/>
  <c r="J175" i="1"/>
  <c r="K176" i="1"/>
  <c r="L176" i="1"/>
  <c r="J159" i="1"/>
  <c r="L160" i="1"/>
  <c r="K160" i="1"/>
  <c r="K137" i="1"/>
  <c r="L137" i="1"/>
  <c r="L111" i="1"/>
  <c r="K111" i="1"/>
  <c r="J79" i="1"/>
  <c r="K80" i="1"/>
  <c r="L80" i="1"/>
  <c r="J50" i="1"/>
  <c r="L51" i="1"/>
  <c r="K51" i="1"/>
  <c r="J378" i="1"/>
  <c r="J377" i="1" s="1"/>
  <c r="K379" i="1"/>
  <c r="L379" i="1"/>
  <c r="K288" i="1"/>
  <c r="L288" i="1"/>
  <c r="J220" i="1"/>
  <c r="K221" i="1"/>
  <c r="L221" i="1"/>
  <c r="J65" i="1"/>
  <c r="L66" i="1"/>
  <c r="K66" i="1"/>
  <c r="K18" i="1"/>
  <c r="L18" i="1"/>
  <c r="J300" i="1"/>
  <c r="L301" i="1"/>
  <c r="K301" i="1"/>
  <c r="J291" i="1"/>
  <c r="K292" i="1"/>
  <c r="L292" i="1"/>
  <c r="K276" i="1"/>
  <c r="L276" i="1"/>
  <c r="L230" i="1"/>
  <c r="K230" i="1"/>
  <c r="K197" i="1"/>
  <c r="L197" i="1"/>
  <c r="K109" i="1"/>
  <c r="L109" i="1"/>
  <c r="J27" i="1"/>
  <c r="K28" i="1"/>
  <c r="L28" i="1"/>
  <c r="K20" i="1"/>
  <c r="L20" i="1"/>
  <c r="J303" i="1"/>
  <c r="K304" i="1"/>
  <c r="L304" i="1"/>
  <c r="J47" i="1"/>
  <c r="K48" i="1"/>
  <c r="L48" i="1"/>
  <c r="J37" i="1"/>
  <c r="K38" i="1"/>
  <c r="L38" i="1"/>
  <c r="J153" i="1"/>
  <c r="L154" i="1"/>
  <c r="K154" i="1"/>
  <c r="K227" i="1"/>
  <c r="L227" i="1"/>
  <c r="J347" i="1"/>
  <c r="K348" i="1"/>
  <c r="L348" i="1"/>
  <c r="J353" i="1"/>
  <c r="K354" i="1"/>
  <c r="L354" i="1"/>
  <c r="K280" i="1"/>
  <c r="L280" i="1"/>
  <c r="L146" i="1"/>
  <c r="K146" i="1"/>
  <c r="K97" i="1"/>
  <c r="L97" i="1"/>
  <c r="J59" i="1"/>
  <c r="K60" i="1"/>
  <c r="L60" i="1"/>
  <c r="L343" i="1"/>
  <c r="K343" i="1"/>
  <c r="J232" i="1"/>
  <c r="L233" i="1"/>
  <c r="K233" i="1"/>
  <c r="J149" i="1"/>
  <c r="L150" i="1"/>
  <c r="K150" i="1"/>
  <c r="J140" i="1"/>
  <c r="K141" i="1"/>
  <c r="L141" i="1"/>
  <c r="J116" i="1"/>
  <c r="K117" i="1"/>
  <c r="L117" i="1"/>
  <c r="J68" i="1"/>
  <c r="L69" i="1"/>
  <c r="K69" i="1"/>
  <c r="J388" i="1"/>
  <c r="K389" i="1"/>
  <c r="L389" i="1"/>
  <c r="K336" i="1"/>
  <c r="J318" i="1"/>
  <c r="L319" i="1"/>
  <c r="K319" i="1"/>
  <c r="J297" i="1"/>
  <c r="L298" i="1"/>
  <c r="K298" i="1"/>
  <c r="K284" i="1"/>
  <c r="L284" i="1"/>
  <c r="J259" i="1"/>
  <c r="L260" i="1"/>
  <c r="K260" i="1"/>
  <c r="L238" i="1"/>
  <c r="K238" i="1"/>
  <c r="K56" i="1"/>
  <c r="L56" i="1"/>
  <c r="K30" i="1"/>
  <c r="L30" i="1"/>
  <c r="J306" i="1"/>
  <c r="L307" i="1"/>
  <c r="K307" i="1"/>
  <c r="J87" i="1"/>
  <c r="L88" i="1"/>
  <c r="K88" i="1"/>
  <c r="J53" i="1"/>
  <c r="K54" i="1"/>
  <c r="L54" i="1"/>
  <c r="K76" i="1"/>
  <c r="L76" i="1"/>
  <c r="J381" i="1"/>
  <c r="K382" i="1"/>
  <c r="L382" i="1"/>
  <c r="K40" i="1"/>
  <c r="L40" i="1"/>
  <c r="L274" i="1"/>
  <c r="K274" i="1"/>
  <c r="J373" i="1"/>
  <c r="K374" i="1"/>
  <c r="L374" i="1"/>
  <c r="J360" i="1"/>
  <c r="K361" i="1"/>
  <c r="L361" i="1"/>
  <c r="J309" i="1"/>
  <c r="K310" i="1"/>
  <c r="L310" i="1"/>
  <c r="J186" i="1"/>
  <c r="K187" i="1"/>
  <c r="L187" i="1"/>
  <c r="J124" i="1"/>
  <c r="K125" i="1"/>
  <c r="L125" i="1"/>
  <c r="J315" i="1"/>
  <c r="K316" i="1"/>
  <c r="L316" i="1"/>
  <c r="J235" i="1"/>
  <c r="K236" i="1"/>
  <c r="L236" i="1"/>
  <c r="L170" i="1"/>
  <c r="K170" i="1"/>
  <c r="J169" i="1"/>
  <c r="J143" i="1"/>
  <c r="L144" i="1"/>
  <c r="K144" i="1"/>
  <c r="J132" i="1"/>
  <c r="K133" i="1"/>
  <c r="L133" i="1"/>
  <c r="K105" i="1"/>
  <c r="L105" i="1"/>
  <c r="J71" i="1"/>
  <c r="K72" i="1"/>
  <c r="L72" i="1"/>
  <c r="J391" i="1"/>
  <c r="L392" i="1"/>
  <c r="K392" i="1"/>
  <c r="J334" i="1"/>
  <c r="L335" i="1"/>
  <c r="K335" i="1"/>
  <c r="J266" i="1"/>
  <c r="L267" i="1"/>
  <c r="K267" i="1"/>
  <c r="J248" i="1"/>
  <c r="J247" i="1" s="1"/>
  <c r="K249" i="1"/>
  <c r="L249" i="1"/>
  <c r="K244" i="1"/>
  <c r="L244" i="1"/>
  <c r="J243" i="1"/>
  <c r="K33" i="1"/>
  <c r="L33" i="1"/>
  <c r="J394" i="1"/>
  <c r="K395" i="1"/>
  <c r="L395" i="1"/>
  <c r="J330" i="1"/>
  <c r="K331" i="1"/>
  <c r="L331" i="1"/>
  <c r="K312" i="1"/>
  <c r="L312" i="1"/>
  <c r="J254" i="1"/>
  <c r="K255" i="1"/>
  <c r="L255" i="1"/>
  <c r="J194" i="1"/>
  <c r="K195" i="1"/>
  <c r="L195" i="1"/>
  <c r="J92" i="1"/>
  <c r="K93" i="1"/>
  <c r="L93" i="1"/>
  <c r="K121" i="1"/>
  <c r="L121" i="1"/>
  <c r="K99" i="1"/>
  <c r="L99" i="1"/>
  <c r="K32" i="1"/>
  <c r="L32" i="1"/>
  <c r="J339" i="1"/>
  <c r="K340" i="1"/>
  <c r="L340" i="1"/>
  <c r="K205" i="1"/>
  <c r="L205" i="1"/>
  <c r="K22" i="1"/>
  <c r="L22" i="1"/>
  <c r="J370" i="1"/>
  <c r="K371" i="1"/>
  <c r="L371" i="1"/>
  <c r="J323" i="1"/>
  <c r="L324" i="1"/>
  <c r="K324" i="1"/>
  <c r="J165" i="1"/>
  <c r="L166" i="1"/>
  <c r="K166" i="1"/>
  <c r="J127" i="1"/>
  <c r="L128" i="1"/>
  <c r="K128" i="1"/>
  <c r="L295" i="1"/>
  <c r="K295" i="1"/>
  <c r="J294" i="1"/>
  <c r="L282" i="1"/>
  <c r="K282" i="1"/>
  <c r="K215" i="1"/>
  <c r="L215" i="1"/>
  <c r="J214" i="1"/>
  <c r="J82" i="1"/>
  <c r="L83" i="1"/>
  <c r="K83" i="1"/>
  <c r="J62" i="1"/>
  <c r="L63" i="1"/>
  <c r="K63" i="1"/>
  <c r="J7" i="1"/>
  <c r="K8" i="1"/>
  <c r="L8" i="1"/>
  <c r="J271" i="1"/>
  <c r="K272" i="1"/>
  <c r="L272" i="1"/>
  <c r="J202" i="1"/>
  <c r="K203" i="1"/>
  <c r="L203" i="1"/>
  <c r="K181" i="1"/>
  <c r="L181" i="1"/>
  <c r="J180" i="1"/>
  <c r="K107" i="1"/>
  <c r="L107" i="1"/>
  <c r="K25" i="1"/>
  <c r="L25" i="1"/>
  <c r="J350" i="1"/>
  <c r="L351" i="1"/>
  <c r="K351" i="1"/>
  <c r="J210" i="1"/>
  <c r="K211" i="1"/>
  <c r="L211" i="1"/>
  <c r="L95" i="1"/>
  <c r="K95" i="1"/>
  <c r="K45" i="1"/>
  <c r="L45" i="1"/>
  <c r="K191" i="1"/>
  <c r="L191" i="1"/>
  <c r="L162" i="1"/>
  <c r="K162" i="1"/>
  <c r="K12" i="1"/>
  <c r="L12" i="1"/>
  <c r="I11" i="1"/>
  <c r="I10" i="1" s="1"/>
  <c r="H270" i="1"/>
  <c r="H269" i="1" s="1"/>
  <c r="H263" i="1" s="1"/>
  <c r="H357" i="1"/>
  <c r="J103" i="1" l="1"/>
  <c r="L103" i="1" s="1"/>
  <c r="J75" i="1"/>
  <c r="J226" i="1"/>
  <c r="K226" i="1" s="1"/>
  <c r="J190" i="1"/>
  <c r="J287" i="1"/>
  <c r="L17" i="1"/>
  <c r="K279" i="1"/>
  <c r="H4" i="1"/>
  <c r="H397" i="1" s="1"/>
  <c r="J11" i="1"/>
  <c r="J10" i="1" s="1"/>
  <c r="J246" i="1"/>
  <c r="L247" i="1"/>
  <c r="K247" i="1"/>
  <c r="J213" i="1"/>
  <c r="K214" i="1"/>
  <c r="L214" i="1"/>
  <c r="J322" i="1"/>
  <c r="K323" i="1"/>
  <c r="L323" i="1"/>
  <c r="J265" i="1"/>
  <c r="L266" i="1"/>
  <c r="K266" i="1"/>
  <c r="K381" i="1"/>
  <c r="L381" i="1"/>
  <c r="J86" i="1"/>
  <c r="L87" i="1"/>
  <c r="K87" i="1"/>
  <c r="L59" i="1"/>
  <c r="K59" i="1"/>
  <c r="L350" i="1"/>
  <c r="K350" i="1"/>
  <c r="J179" i="1"/>
  <c r="K180" i="1"/>
  <c r="L180" i="1"/>
  <c r="L82" i="1"/>
  <c r="K82" i="1"/>
  <c r="K294" i="1"/>
  <c r="L294" i="1"/>
  <c r="L127" i="1"/>
  <c r="K127" i="1"/>
  <c r="J338" i="1"/>
  <c r="L339" i="1"/>
  <c r="K339" i="1"/>
  <c r="K194" i="1"/>
  <c r="L194" i="1"/>
  <c r="J329" i="1"/>
  <c r="L330" i="1"/>
  <c r="K330" i="1"/>
  <c r="K391" i="1"/>
  <c r="L391" i="1"/>
  <c r="J131" i="1"/>
  <c r="L132" i="1"/>
  <c r="K132" i="1"/>
  <c r="J168" i="1"/>
  <c r="K169" i="1"/>
  <c r="L169" i="1"/>
  <c r="L315" i="1"/>
  <c r="K315" i="1"/>
  <c r="K360" i="1"/>
  <c r="L360" i="1"/>
  <c r="J359" i="1"/>
  <c r="J115" i="1"/>
  <c r="L116" i="1"/>
  <c r="K116" i="1"/>
  <c r="L303" i="1"/>
  <c r="K303" i="1"/>
  <c r="L291" i="1"/>
  <c r="K291" i="1"/>
  <c r="L65" i="1"/>
  <c r="K65" i="1"/>
  <c r="L79" i="1"/>
  <c r="K79" i="1"/>
  <c r="K210" i="1"/>
  <c r="L210" i="1"/>
  <c r="J369" i="1"/>
  <c r="K370" i="1"/>
  <c r="L370" i="1"/>
  <c r="L92" i="1"/>
  <c r="K92" i="1"/>
  <c r="J91" i="1"/>
  <c r="J333" i="1"/>
  <c r="L334" i="1"/>
  <c r="K334" i="1"/>
  <c r="L235" i="1"/>
  <c r="K235" i="1"/>
  <c r="L309" i="1"/>
  <c r="K309" i="1"/>
  <c r="L306" i="1"/>
  <c r="K306" i="1"/>
  <c r="K68" i="1"/>
  <c r="L68" i="1"/>
  <c r="K232" i="1"/>
  <c r="L232" i="1"/>
  <c r="L347" i="1"/>
  <c r="K347" i="1"/>
  <c r="J346" i="1"/>
  <c r="K27" i="1"/>
  <c r="L27" i="1"/>
  <c r="L50" i="1"/>
  <c r="K50" i="1"/>
  <c r="K202" i="1"/>
  <c r="L202" i="1"/>
  <c r="J6" i="1"/>
  <c r="K7" i="1"/>
  <c r="L7" i="1"/>
  <c r="J185" i="1"/>
  <c r="K186" i="1"/>
  <c r="L186" i="1"/>
  <c r="J258" i="1"/>
  <c r="L259" i="1"/>
  <c r="K259" i="1"/>
  <c r="K318" i="1"/>
  <c r="L318" i="1"/>
  <c r="K149" i="1"/>
  <c r="L149" i="1"/>
  <c r="L353" i="1"/>
  <c r="K353" i="1"/>
  <c r="J152" i="1"/>
  <c r="K153" i="1"/>
  <c r="L153" i="1"/>
  <c r="K47" i="1"/>
  <c r="L47" i="1"/>
  <c r="K378" i="1"/>
  <c r="L378" i="1"/>
  <c r="J174" i="1"/>
  <c r="K175" i="1"/>
  <c r="L175" i="1"/>
  <c r="K62" i="1"/>
  <c r="L62" i="1"/>
  <c r="J242" i="1"/>
  <c r="L243" i="1"/>
  <c r="K243" i="1"/>
  <c r="K388" i="1"/>
  <c r="L388" i="1"/>
  <c r="J387" i="1"/>
  <c r="J376" i="1" s="1"/>
  <c r="L271" i="1"/>
  <c r="K271" i="1"/>
  <c r="K165" i="1"/>
  <c r="L165" i="1"/>
  <c r="J253" i="1"/>
  <c r="L254" i="1"/>
  <c r="K254" i="1"/>
  <c r="L394" i="1"/>
  <c r="K394" i="1"/>
  <c r="L248" i="1"/>
  <c r="K248" i="1"/>
  <c r="L71" i="1"/>
  <c r="K71" i="1"/>
  <c r="L143" i="1"/>
  <c r="K143" i="1"/>
  <c r="J136" i="1"/>
  <c r="L124" i="1"/>
  <c r="K124" i="1"/>
  <c r="J120" i="1"/>
  <c r="K373" i="1"/>
  <c r="L373" i="1"/>
  <c r="L53" i="1"/>
  <c r="K53" i="1"/>
  <c r="L297" i="1"/>
  <c r="K297" i="1"/>
  <c r="L140" i="1"/>
  <c r="K140" i="1"/>
  <c r="J270" i="1"/>
  <c r="K37" i="1"/>
  <c r="L37" i="1"/>
  <c r="K300" i="1"/>
  <c r="L300" i="1"/>
  <c r="K220" i="1"/>
  <c r="L220" i="1"/>
  <c r="J219" i="1"/>
  <c r="J218" i="1"/>
  <c r="L159" i="1"/>
  <c r="K159" i="1"/>
  <c r="J158" i="1"/>
  <c r="J102" i="1"/>
  <c r="I4" i="1"/>
  <c r="I397" i="1" s="1"/>
  <c r="K103" i="1" l="1"/>
  <c r="J225" i="1"/>
  <c r="J224" i="1" s="1"/>
  <c r="L226" i="1"/>
  <c r="L11" i="1"/>
  <c r="K11" i="1"/>
  <c r="L102" i="1"/>
  <c r="K102" i="1"/>
  <c r="J269" i="1"/>
  <c r="K270" i="1"/>
  <c r="L270" i="1"/>
  <c r="K219" i="1"/>
  <c r="L219" i="1"/>
  <c r="J119" i="1"/>
  <c r="L120" i="1"/>
  <c r="K120" i="1"/>
  <c r="J241" i="1"/>
  <c r="K242" i="1"/>
  <c r="L242" i="1"/>
  <c r="J5" i="1"/>
  <c r="K6" i="1"/>
  <c r="L6" i="1"/>
  <c r="J90" i="1"/>
  <c r="K91" i="1"/>
  <c r="L91" i="1"/>
  <c r="J286" i="1"/>
  <c r="L287" i="1"/>
  <c r="K287" i="1"/>
  <c r="J358" i="1"/>
  <c r="K359" i="1"/>
  <c r="L359" i="1"/>
  <c r="J189" i="1"/>
  <c r="K190" i="1"/>
  <c r="L190" i="1"/>
  <c r="J264" i="1"/>
  <c r="L265" i="1"/>
  <c r="K265" i="1"/>
  <c r="K10" i="1"/>
  <c r="L10" i="1"/>
  <c r="K377" i="1"/>
  <c r="L377" i="1"/>
  <c r="J135" i="1"/>
  <c r="L136" i="1"/>
  <c r="K136" i="1"/>
  <c r="J157" i="1"/>
  <c r="L158" i="1"/>
  <c r="K158" i="1"/>
  <c r="J173" i="1"/>
  <c r="K174" i="1"/>
  <c r="L174" i="1"/>
  <c r="L152" i="1"/>
  <c r="K152" i="1"/>
  <c r="J184" i="1"/>
  <c r="K185" i="1"/>
  <c r="L185" i="1"/>
  <c r="J345" i="1"/>
  <c r="K346" i="1"/>
  <c r="L346" i="1"/>
  <c r="J368" i="1"/>
  <c r="K369" i="1"/>
  <c r="L369" i="1"/>
  <c r="K338" i="1"/>
  <c r="L338" i="1"/>
  <c r="J130" i="1"/>
  <c r="K131" i="1"/>
  <c r="L131" i="1"/>
  <c r="K179" i="1"/>
  <c r="L179" i="1"/>
  <c r="K213" i="1"/>
  <c r="L213" i="1"/>
  <c r="K253" i="1"/>
  <c r="L253" i="1"/>
  <c r="J252" i="1"/>
  <c r="J251" i="1"/>
  <c r="J257" i="1"/>
  <c r="L258" i="1"/>
  <c r="K258" i="1"/>
  <c r="K218" i="1"/>
  <c r="L218" i="1"/>
  <c r="K387" i="1"/>
  <c r="L387" i="1"/>
  <c r="L333" i="1"/>
  <c r="K333" i="1"/>
  <c r="J74" i="1"/>
  <c r="L75" i="1"/>
  <c r="K75" i="1"/>
  <c r="J114" i="1"/>
  <c r="K115" i="1"/>
  <c r="L115" i="1"/>
  <c r="L168" i="1"/>
  <c r="K168" i="1"/>
  <c r="J328" i="1"/>
  <c r="K329" i="1"/>
  <c r="L329" i="1"/>
  <c r="J85" i="1"/>
  <c r="L86" i="1"/>
  <c r="K86" i="1"/>
  <c r="J321" i="1"/>
  <c r="L322" i="1"/>
  <c r="K322" i="1"/>
  <c r="L246" i="1"/>
  <c r="K246" i="1"/>
  <c r="K225" i="1" l="1"/>
  <c r="J178" i="1"/>
  <c r="L225" i="1"/>
  <c r="J263" i="1"/>
  <c r="K85" i="1"/>
  <c r="L85" i="1"/>
  <c r="L114" i="1"/>
  <c r="K114" i="1"/>
  <c r="L251" i="1"/>
  <c r="K251" i="1"/>
  <c r="K184" i="1"/>
  <c r="L184" i="1"/>
  <c r="K157" i="1"/>
  <c r="L157" i="1"/>
  <c r="K286" i="1"/>
  <c r="L286" i="1"/>
  <c r="L241" i="1"/>
  <c r="K241" i="1"/>
  <c r="J240" i="1"/>
  <c r="L269" i="1"/>
  <c r="K269" i="1"/>
  <c r="K321" i="1"/>
  <c r="L321" i="1"/>
  <c r="L252" i="1"/>
  <c r="K252" i="1"/>
  <c r="K224" i="1"/>
  <c r="L224" i="1"/>
  <c r="L345" i="1"/>
  <c r="K345" i="1"/>
  <c r="K173" i="1"/>
  <c r="L173" i="1"/>
  <c r="J357" i="1"/>
  <c r="K358" i="1"/>
  <c r="L358" i="1"/>
  <c r="K376" i="1"/>
  <c r="L376" i="1"/>
  <c r="L5" i="1"/>
  <c r="K5" i="1"/>
  <c r="L130" i="1"/>
  <c r="K130" i="1"/>
  <c r="K368" i="1"/>
  <c r="L368" i="1"/>
  <c r="K189" i="1"/>
  <c r="L189" i="1"/>
  <c r="L90" i="1"/>
  <c r="K90" i="1"/>
  <c r="L328" i="1"/>
  <c r="K328" i="1"/>
  <c r="L74" i="1"/>
  <c r="K74" i="1"/>
  <c r="K257" i="1"/>
  <c r="L257" i="1"/>
  <c r="L135" i="1"/>
  <c r="K135" i="1"/>
  <c r="K264" i="1"/>
  <c r="L264" i="1"/>
  <c r="L119" i="1"/>
  <c r="K119" i="1"/>
  <c r="K178" i="1" l="1"/>
  <c r="L178" i="1"/>
  <c r="K357" i="1"/>
  <c r="L357" i="1"/>
  <c r="L263" i="1"/>
  <c r="K263" i="1"/>
  <c r="J4" i="1"/>
  <c r="K240" i="1"/>
  <c r="L240" i="1"/>
  <c r="L4" i="1" l="1"/>
  <c r="K4" i="1"/>
  <c r="J397" i="1"/>
  <c r="K397" i="1" l="1"/>
  <c r="L397" i="1"/>
</calcChain>
</file>

<file path=xl/sharedStrings.xml><?xml version="1.0" encoding="utf-8"?>
<sst xmlns="http://schemas.openxmlformats.org/spreadsheetml/2006/main" count="1309" uniqueCount="293">
  <si>
    <t>Наименование</t>
  </si>
  <si>
    <t>МП</t>
  </si>
  <si>
    <t>ППМП</t>
  </si>
  <si>
    <t>ОМ</t>
  </si>
  <si>
    <t>ГРБС</t>
  </si>
  <si>
    <t>НР</t>
  </si>
  <si>
    <t>ВР</t>
  </si>
  <si>
    <t xml:space="preserve">Обеспечение реализации полномочий Клетнянского муниципального района </t>
  </si>
  <si>
    <t>Региональный проект "Чистая вода (Брянская область)"</t>
  </si>
  <si>
    <t>F5</t>
  </si>
  <si>
    <t>Администрация Клетнянского района</t>
  </si>
  <si>
    <t>Строительство и реконструкция (модернизация) объектов питьевого водоснабжения</t>
  </si>
  <si>
    <t>52430</t>
  </si>
  <si>
    <t>Капитальные вложения в объекты государственной (муниципальной) собственности</t>
  </si>
  <si>
    <t>400</t>
  </si>
  <si>
    <t>Бюджетные инвестиции</t>
  </si>
  <si>
    <t>410</t>
  </si>
  <si>
    <t xml:space="preserve">Обеспечение эффективной деятельности главы и аппарата исполнительно-распорядительного органа муниципального образования </t>
  </si>
  <si>
    <t>01</t>
  </si>
  <si>
    <t>Осуществление отдельных государственных полномочий Брянской области в сфере деятельности по профилактике безнадзорности и  правонарушений несовершеннолетних, организации  деятельности  административных комиссий и определения перечня должностных лиц  органов местного самоуправления, уполномоченных составлять протоколы об административных правонарушениях (осуществление отдельных государственных полномочий Брянской области в сфере деятельности по профилактике безнадзорности и  правонарушений несовершеннолетних)</t>
  </si>
  <si>
    <t>12021</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</si>
  <si>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</si>
  <si>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100</t>
  </si>
  <si>
    <t>Расходы на выплаты персоналу государственных (муниципальных) органов</t>
  </si>
  <si>
    <t>120</t>
  </si>
  <si>
    <t>Закупка товаров, работ и услуг для обеспечения государственных (муниципальных) нужд</t>
  </si>
  <si>
    <t>200</t>
  </si>
  <si>
    <t>Иные закупки товаров, работ и услуг для обеспечения государственных (муниципальных) нужд</t>
  </si>
  <si>
    <t>240</t>
  </si>
  <si>
    <t>Осуществление отдельных государственных полномочий Брянской области в сфере деятельности по профилактике безнадзорности и  правонарушений несовершеннолетних, организации  деятельности  административных комиссий и определения перечня должностных лиц  органов местного самоуправления, уполномоченных составлять протоколы об административных правонарушениях (осуществление отдельных государственных полномочий Брянской области по организации  деятельности  административных комиссий )</t>
  </si>
  <si>
    <t>12022</t>
  </si>
  <si>
    <t>13</t>
  </si>
  <si>
    <t xml:space="preserve">Расходы на выплаты персоналу государственных (муниципальных) органов </t>
  </si>
  <si>
    <t>Осуществление отдельных государственных полномочий Брянской области в сфере деятельности по профилактике безнадзорности и  правонарушений несовершеннолетних, организации  деятельности  административных комиссий и определения перечня должностных лиц  органов местного самоуправления, уполномоченных составлять протоколы об административных правонарушениях (осуществление отдельных государственных полномочий Брянской области по определению перечня должностных лиц  органов местного самоуправления, уполномоченных составлять протоколы об административных правонарушениях)</t>
  </si>
  <si>
    <t>12023</t>
  </si>
  <si>
    <t>Межбюджетные трансферты</t>
  </si>
  <si>
    <t>500</t>
  </si>
  <si>
    <t>Субвенции</t>
  </si>
  <si>
    <t>530</t>
  </si>
  <si>
    <t>Установление регулируемых тарифов на регулярные перевозки пассажиров и багажа автомобильным транспортом и городским наземным электрическим транспортом по муниципальным маршрутам регулярных перевозок</t>
  </si>
  <si>
    <t>04</t>
  </si>
  <si>
    <t>12</t>
  </si>
  <si>
    <t>17390</t>
  </si>
  <si>
    <t>Осуществление отдельных полномочий в области охраны труда и уведомительной регистрации территориальных соглашений и коллективных договоров</t>
  </si>
  <si>
    <t>17900</t>
  </si>
  <si>
    <t xml:space="preserve">Обеспечение деятельности главы местной администрации (исполнительно-распорядительного органа муниципального образования) </t>
  </si>
  <si>
    <t>80020</t>
  </si>
  <si>
    <t>Руководство и управление в сфере установленных функций органов местного самоуправления</t>
  </si>
  <si>
    <t>80040</t>
  </si>
  <si>
    <t>Иные бюджетные ассигнования</t>
  </si>
  <si>
    <t>800</t>
  </si>
  <si>
    <t>Уплата налогов, сборов и иных платежей</t>
  </si>
  <si>
    <t>850</t>
  </si>
  <si>
    <t>Информационное освещение деятельности органов местного самоуправления</t>
  </si>
  <si>
    <t>80070</t>
  </si>
  <si>
    <t>Опубликование нормативных правовых актов муниципальных образований и иной официальной информации</t>
  </si>
  <si>
    <t>80100</t>
  </si>
  <si>
    <t>Членские взносы некоммерческим организациям</t>
  </si>
  <si>
    <t>81410</t>
  </si>
  <si>
    <t>Повышение энергетической эффективности и обеспечения энергосбережения</t>
  </si>
  <si>
    <t>83260</t>
  </si>
  <si>
    <t>Реализация переданных полномочий по решению отдельных вопросов местного значения поселений в соответствии с заключенными соглашениями в части формирования архивных фондов поселений</t>
  </si>
  <si>
    <t>84220</t>
  </si>
  <si>
    <t>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муниципального земельного контроля в границах поселений</t>
  </si>
  <si>
    <t>84230</t>
  </si>
  <si>
    <t>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муниципального жилищного контроля</t>
  </si>
  <si>
    <t>84440</t>
  </si>
  <si>
    <t>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муниципального контроля на автомобильном транспорте, городском наземном электрическом транспорте и в дорожном хозяйстве в границах населенных пунктов поселения</t>
  </si>
  <si>
    <t>84450</t>
  </si>
  <si>
    <t>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муниципального контроля в сфере благоустройства</t>
  </si>
  <si>
    <t>84460</t>
  </si>
  <si>
    <t>Обеспечение эффективного управления муниципальным имуществом</t>
  </si>
  <si>
    <t>02</t>
  </si>
  <si>
    <t>Оценка имущества, признание прав и регулирование отношений муниципальной собственности</t>
  </si>
  <si>
    <t>80900</t>
  </si>
  <si>
    <t>Эксплуатация и содержание имущества, находящегося в муниципальной собственности, арендованного недвижимого имущества</t>
  </si>
  <si>
    <t>80930</t>
  </si>
  <si>
    <t>Уплата взносов на капитальный ремонт многоквартирных домов за объекты муниципальной казны и имущества, закрепленного за органами местного самоуправления</t>
  </si>
  <si>
    <t>05</t>
  </si>
  <si>
    <t>81830</t>
  </si>
  <si>
    <t>Повышение качества и доступности предоставления муниципальных услуг в Клетнянском районе</t>
  </si>
  <si>
    <t>03</t>
  </si>
  <si>
    <t>Многофункциональные центры предоставления государственных и муниципальных услуг</t>
  </si>
  <si>
    <t>80710</t>
  </si>
  <si>
    <t>Предоставление субсидий бюджетным, автономным учреждениям и иным некоммерческим организациям</t>
  </si>
  <si>
    <t>600</t>
  </si>
  <si>
    <t xml:space="preserve">Субсидии бюджетным учреждениям </t>
  </si>
  <si>
    <t>610</t>
  </si>
  <si>
    <t>Обеспечение реализации отдельных государственных полномочий Брянской области, включая переданные на муниципальный уровень полномочия</t>
  </si>
  <si>
    <t>Осуществление первичного воинского учета органами местного самоуправления поселений, муниципальных и городских округов</t>
  </si>
  <si>
    <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</si>
  <si>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</si>
  <si>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51200</t>
  </si>
  <si>
    <t xml:space="preserve">Повышение защиты населения и территории Клетнянского района от чрезвычайных ситуаций природного и техногенного характера </t>
  </si>
  <si>
    <t>Единые дежурно-диспетчерские службы</t>
  </si>
  <si>
    <t>09</t>
  </si>
  <si>
    <t>80700</t>
  </si>
  <si>
    <t>Расходы на выплаты персоналу казенных учреждений</t>
  </si>
  <si>
    <t>110</t>
  </si>
  <si>
    <t>Оповещение населения об опасностях, возникающих при ведении военных действий и возникновении чрезвычайных ситуаций</t>
  </si>
  <si>
    <t>81200</t>
  </si>
  <si>
    <t>Предупреждение и ликвидация заразных и иных болезней</t>
  </si>
  <si>
    <t>06</t>
  </si>
  <si>
    <t>Организация проведения на территории Брянской области мероприятий по предупреждению и ликвидации болезней животных, их лечению, защите населения от болезней, общих для человека и животных, в части оборудования и содержания скотомогильников (биотермических ям) и по организации мероприятий при осуществлении деятельности по обращению с животными без владельцев</t>
  </si>
  <si>
    <t>12510</t>
  </si>
  <si>
    <t>Обеспечение устойчивой работы и развития автотранспортного комплекса</t>
  </si>
  <si>
    <t>07</t>
  </si>
  <si>
    <t>Мероприятия по обеспечению функционирования комплекса "Безопасный город"</t>
  </si>
  <si>
    <t>81190</t>
  </si>
  <si>
    <t>Компенсация транспортным организациям части потерь в доходах и (или) возмещение затрат, возникающих в результате регулирования тарифов на перевозку пассажиров  пассажирским транспортом по муниципальным маршрутам регулярных перевозок</t>
  </si>
  <si>
    <t>08</t>
  </si>
  <si>
    <t>81630</t>
  </si>
  <si>
    <t xml:space="preserve">Субсидии юридическим лицам (кроме некоммерческих организаций), индивидуальным предпринимателям, физическим лицам </t>
  </si>
  <si>
    <t>810</t>
  </si>
  <si>
    <t>Уплата налогв, сборов и иных обязательных платежей</t>
  </si>
  <si>
    <t>83360</t>
  </si>
  <si>
    <t>Повышение эффективности и безопасности функционирования автомобильных дорог общего пользования местного значения</t>
  </si>
  <si>
    <t xml:space="preserve">Реализация переданных полномочий по решению отдельных вопросов местного значения муниципальных районов в соответствии с заключенными соглашениями на дорожную деятельность в отношении автомобильных дорог местного значения в границах населенных пунктов поселения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населенных пунктов поселений, а также осуществление иных полномочий в области использования автомобильных дорог и осуществление дорожной деятельности </t>
  </si>
  <si>
    <t>83740</t>
  </si>
  <si>
    <t>Иные межбюджетные трансферты</t>
  </si>
  <si>
    <t>540</t>
  </si>
  <si>
    <t>Содействие реформированию жилищно-коммунального хозяйства; создание благоприятных условий проживания граждан</t>
  </si>
  <si>
    <t xml:space="preserve">Бюджетные инвестиции в объекты капитального строительства муниципальной собственности </t>
  </si>
  <si>
    <t>81680</t>
  </si>
  <si>
    <t>Мероприятия в сфере коммунального хозяйства</t>
  </si>
  <si>
    <t>81740</t>
  </si>
  <si>
    <t>Мероприятия в сфере жилищного хозяйства</t>
  </si>
  <si>
    <t>81750</t>
  </si>
  <si>
    <t>Реализация переданных полномочий по решению отдельных вопросов местного значения муниципальных районов в соответствии с заключенными соглашениями в части обеспечения проживающих в поселении и нуждающихся в жилых помещениях малоимущих граждан жилыми помещениями, организация содержания муниципального жилищного фонда</t>
  </si>
  <si>
    <t>83760</t>
  </si>
  <si>
    <t>Софинансирование объектов капитальных вложений муниципальной собственности</t>
  </si>
  <si>
    <t>S1270</t>
  </si>
  <si>
    <t>Реализация мероприятий по проведению работ по ремонту, реставрации, благоустройству воинских захоронений</t>
  </si>
  <si>
    <t>10</t>
  </si>
  <si>
    <t>Реализация федеральной целевой программы "Увековечение памяти погибших при защите Отечества на 2019 - 2024 годы"</t>
  </si>
  <si>
    <t>L2990</t>
  </si>
  <si>
    <t>Повышение доступности и качества предоставления дополнительного образования детей</t>
  </si>
  <si>
    <t>11</t>
  </si>
  <si>
    <t>Организации дополнительного образования</t>
  </si>
  <si>
    <t>80320</t>
  </si>
  <si>
    <t>Субсидии бюджетным учреждениям</t>
  </si>
  <si>
    <t>Мероприятия по развитию образования</t>
  </si>
  <si>
    <t>82330</t>
  </si>
  <si>
    <t>Мероприятия по комплексной безопасности муниципальных учреждений</t>
  </si>
  <si>
    <t>82430</t>
  </si>
  <si>
    <t>Реализация мер государственной поддержки работников образования</t>
  </si>
  <si>
    <t>Осуществление отдельных полномочий в сфере образования (предоставление мер социальной поддержки педагогическим работникам и специалистам образовательных организаций (за исключением педагогических работников), работающим в сельских населенных пунктах и поселках городского типа на территории Брянской области)</t>
  </si>
  <si>
    <t>14723</t>
  </si>
  <si>
    <t>Реализация мероприятий по улучшению экологической обстановки на территории Клетнянского района</t>
  </si>
  <si>
    <t>23</t>
  </si>
  <si>
    <t>Мероприятия в сфере охраны окружающей среды</t>
  </si>
  <si>
    <t>81210</t>
  </si>
  <si>
    <t>Подпрограмма "Культура Клетнянского района"</t>
  </si>
  <si>
    <t>851</t>
  </si>
  <si>
    <t>Региональный проект "Творческие люди (Брянская область)"</t>
  </si>
  <si>
    <t>А2</t>
  </si>
  <si>
    <t>Государственная поддержка отрасли культуры</t>
  </si>
  <si>
    <t>55190</t>
  </si>
  <si>
    <t>Реализация мер государственной поддержки работников культуры</t>
  </si>
  <si>
    <t>Предоставление мер социальной поддержки по оплате жилья и коммунальных услуг отдельным категориям граждан, работающих в учреждениях культуры, находящихся в сельской местности или поселках городского типа на территории Брянской области</t>
  </si>
  <si>
    <t>14210</t>
  </si>
  <si>
    <t>Обеспечение свободы творчества и прав граждан на участие в культурной жизни, на равный доступ к культурным ценностям</t>
  </si>
  <si>
    <t>14</t>
  </si>
  <si>
    <t>Библиотеки</t>
  </si>
  <si>
    <t>80450</t>
  </si>
  <si>
    <t>Дворцы и дома культуры, клубы, выставочные залы</t>
  </si>
  <si>
    <t>80480</t>
  </si>
  <si>
    <t>Мероприятия по развитию культуры</t>
  </si>
  <si>
    <t>82400</t>
  </si>
  <si>
    <t xml:space="preserve">Реализация переданных полномочий по решению отдельных вопросов местного значения поселений в соответствии с заключенными соглашениями по созданию условий для организации досуга и обеспечения жителей поселений услугами организаций культуры </t>
  </si>
  <si>
    <t>84260</t>
  </si>
  <si>
    <t xml:space="preserve">Государственная поддержка отрасли культуры </t>
  </si>
  <si>
    <t>L5190</t>
  </si>
  <si>
    <t>Обеспечение сохранности и использования объектов культурного наследия, популяризация объектов культурного наследия</t>
  </si>
  <si>
    <t>15</t>
  </si>
  <si>
    <t>Мероприятия по охране, сохранению и популяризации культурного наследия</t>
  </si>
  <si>
    <t>82410</t>
  </si>
  <si>
    <t>Подпрограмма "Комплексные меры противодействия злоупотреблению наркотиками и их незаконному обороту"</t>
  </si>
  <si>
    <t>Укрепление общественной безопасности, вовлечение в эту деятельность государственных и муниципальных органов, общественных формирований и населения</t>
  </si>
  <si>
    <t>16</t>
  </si>
  <si>
    <t>Противодействие злоупотреблению наркотиками и их незаконному обороту</t>
  </si>
  <si>
    <t>81150</t>
  </si>
  <si>
    <t>Подпрограмма "Развитие молодежной политики, физической культуры и спорта Клетнянского района"</t>
  </si>
  <si>
    <t>Развитие физической культуры и спорта на территории Клетнянского района</t>
  </si>
  <si>
    <t>20</t>
  </si>
  <si>
    <t>Мероприятия по развитию физической культуры и спорта</t>
  </si>
  <si>
    <t>82300</t>
  </si>
  <si>
    <t>Реализация мероприятий по поэтапному внедрению Всероссийского физкультурно-спортивного комплекса «Готов к труду и обороне» (ГТО)</t>
  </si>
  <si>
    <t>82320</t>
  </si>
  <si>
    <t>Реализация переданных полномочий по решению отдельных вопросов местного значения поселений в соответствии с заключенными соглашениями по обеспечению условий для развития на территории поселения физической культуры, школьного спорта и массового спорта, организации проведения официальных физкультурно-оздоровительных и спортивных мероприятий поселения</t>
  </si>
  <si>
    <t>84290</t>
  </si>
  <si>
    <t xml:space="preserve">Подпрограмма "Социальная политика Клетнянского района" </t>
  </si>
  <si>
    <t>Осуществление мер по улучшению положения отдельных категорий граждан</t>
  </si>
  <si>
    <t>17</t>
  </si>
  <si>
    <t>Выплата муниципальных пенсий (доплат к государственным пенсиям)</t>
  </si>
  <si>
    <t>82450</t>
  </si>
  <si>
    <t>Социальное обеспечение и иные выплаты населению</t>
  </si>
  <si>
    <t>300</t>
  </si>
  <si>
    <t>Публичные нормативные социальные выплаты гражданам</t>
  </si>
  <si>
    <t>310</t>
  </si>
  <si>
    <t>Защита прав и законных интересов несовершеннолетних, лиц из числа детей-сирот и детей, оставшихся без попечения родителей</t>
  </si>
  <si>
    <t>18</t>
  </si>
  <si>
    <t xml:space="preserve">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t>
  </si>
  <si>
    <t>R0820</t>
  </si>
  <si>
    <t>Подпрограмма "Обеспечение жильем молодых семей  Клетнянского района"</t>
  </si>
  <si>
    <t>Осуществление муниципальной поддержки молодых семей в улучшении жилищных условий</t>
  </si>
  <si>
    <t>19</t>
  </si>
  <si>
    <t>Реализация мероприятий по обеспечению жильем молодых семей</t>
  </si>
  <si>
    <t>L4970</t>
  </si>
  <si>
    <t>Социальные выплаты гражданам, кроме публичных нормативных социальных выплат</t>
  </si>
  <si>
    <t>320</t>
  </si>
  <si>
    <t>Подпрограмма "Обеспечение жильем тренеров, тренеров-преподавателей муниципальных учреждений физической культуры и спорта Клетнянского района"</t>
  </si>
  <si>
    <t>Формирование системы управления кадровым потенциалом в сфере физической культуры и спорта с учетом структуры муниципальной потребности в тренерских кадрах, их оптимального размещения и эффективного использования, достижение полноты укомплектованности учреждений физической культуры и спорта тренерами, тренерами-преподавателями</t>
  </si>
  <si>
    <t>21</t>
  </si>
  <si>
    <t>Обеспечение жильем тренеров, тренеров-преподавателей учреждений физической культуры и спорта Брянской области</t>
  </si>
  <si>
    <t>S7620</t>
  </si>
  <si>
    <t xml:space="preserve">Развитие системы образования Клетнянского муниципального  района </t>
  </si>
  <si>
    <t>Региональный проект "Патриотическое воспитание граждан Российской Федерации (Брянская область)"</t>
  </si>
  <si>
    <t>ЕВ</t>
  </si>
  <si>
    <t>Управление образования администрации Клетнянского района</t>
  </si>
  <si>
    <t>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t>
  </si>
  <si>
    <t>51790</t>
  </si>
  <si>
    <t>Реализация муниципальной политики в сфере образования на территории Клетнянского района</t>
  </si>
  <si>
    <t>Организация и осуществление деятельности по опеке и попечительству (содержание органов по опеке и попечительству)</t>
  </si>
  <si>
    <t>16721</t>
  </si>
  <si>
    <t>Учреждения, обеспечивающие деятельность органов местного самоуправления и муниципальных учреждений</t>
  </si>
  <si>
    <t>80720</t>
  </si>
  <si>
    <t>Повышение доступности и качества предоставления дошкольного, общего и дополнительного образования детей</t>
  </si>
  <si>
    <t>Осуществление отдельных полномочий в сфере образования (финансовое 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общеобразовательных организациях)</t>
  </si>
  <si>
    <t>14721</t>
  </si>
  <si>
    <t>Осуществление отдельных полномочий в сфере образования (финансовое обеспечение государственных гарантий реализации прав на получение общедоступного и бесплатного дошкольного образования в образовательных организациях (муниципальных дошкольных образовательных организациях, муниципальных общеобразовательных организациях, реализующих образовательные программы дошкольного образования, частных дошкольных образовательных организациях и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 и реализующих образовательные программы дошкольного образования)</t>
  </si>
  <si>
    <t>14722</t>
  </si>
  <si>
    <t>Компенсация части родительской платы за присмотр и уход за детьми в образовательных организациях, реализующих образовательную программу дошкольного образования</t>
  </si>
  <si>
    <t>14780</t>
  </si>
  <si>
    <t>Дошкольные образовательные организации</t>
  </si>
  <si>
    <t>80300</t>
  </si>
  <si>
    <t>Общеобразовательные организации</t>
  </si>
  <si>
    <t>80310</t>
  </si>
  <si>
    <t xml:space="preserve">Мероприятия по развитию образования </t>
  </si>
  <si>
    <t>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</si>
  <si>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L3040</t>
  </si>
  <si>
    <t>Создание цифровой образовательной среды в общеобразовательных организациях и профессиональных образовательных организациях Брянской области</t>
  </si>
  <si>
    <t>S4900</t>
  </si>
  <si>
    <t>Приведение в соответствии с брендбуком "Точка роста" помещений муниципальных общеобразовательных организаций</t>
  </si>
  <si>
    <t>S4910</t>
  </si>
  <si>
    <t>00</t>
  </si>
  <si>
    <t>Развитие кадрового потенциала сферы образования</t>
  </si>
  <si>
    <t>Ежемесячное денежное вознаграждение за классное руководство педагогическим работникам государственных и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t>
  </si>
  <si>
    <t>53030</t>
  </si>
  <si>
    <t>Проведение оздоровительной кампании детей и молодежи</t>
  </si>
  <si>
    <t>Мероприятия по проведению оздоровительной кампании детей</t>
  </si>
  <si>
    <t>S4790</t>
  </si>
  <si>
    <t>Создание условий эффективной самореализации молодежи</t>
  </si>
  <si>
    <t>Мероприятия по работе с семьей, детьми и молодежью</t>
  </si>
  <si>
    <t>82360</t>
  </si>
  <si>
    <t>Защита прав и законных интересов детей, в том числе детей-сирот и детей, оставшихся без попечения родителей</t>
  </si>
  <si>
    <t>Обеспечение сохранности жилых помещений, закрепленных за детьми-сиротами и детьми, оставшимися без попечения родителей</t>
  </si>
  <si>
    <t>16710</t>
  </si>
  <si>
    <t>Организация и осуществление деятельности по опеке и попечительству (подготовка лиц, желающих принять на воспитание в свою семью ребенка, оставшегося без попечения родителей; подготовка граждан выразивших желание стать опекунами или попечителями совершеннолетних недееспособных или не полностью дееспособных граждан)</t>
  </si>
  <si>
    <t>16722</t>
  </si>
  <si>
    <t>Организация и осуществление деятельности по опеке и попечительству (выплата ежемесячных денежных средств на содержание и проезд ребенка, переданного на воспитание в семью опекуна (попечителя), приемную семью, вознаграждения приемным родителям)</t>
  </si>
  <si>
    <t>16723</t>
  </si>
  <si>
    <t>Управление муниципальными финансами Клетнянского муниципального района</t>
  </si>
  <si>
    <t>Обеспечение долгосрочной устойчивости бюджета Клетнянского муниципального района и повышение эффективности управления муниципальными финансами</t>
  </si>
  <si>
    <t>Финансовое управление администрации Клетнянского района</t>
  </si>
  <si>
    <t>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внутреннего муниципального финансового контроля</t>
  </si>
  <si>
    <t>84400</t>
  </si>
  <si>
    <t xml:space="preserve">Выравнивание бюджетной обеспеченности, поддержка мер по обеспечению сбалансированности местных бюджетов </t>
  </si>
  <si>
    <t xml:space="preserve">Выравнивание бюджетной обеспеченности поселений </t>
  </si>
  <si>
    <t>15840</t>
  </si>
  <si>
    <t xml:space="preserve">Дотации             </t>
  </si>
  <si>
    <t>510</t>
  </si>
  <si>
    <t>Поддержка мер по обеспечению сбалансированности бюджетов поселений</t>
  </si>
  <si>
    <t>83020</t>
  </si>
  <si>
    <t xml:space="preserve">Непрограммная деятельность </t>
  </si>
  <si>
    <t xml:space="preserve">Резервный фонд местной администрации </t>
  </si>
  <si>
    <t>83030</t>
  </si>
  <si>
    <t>Резервные средства</t>
  </si>
  <si>
    <t>870</t>
  </si>
  <si>
    <t>Клетнянский районный Совет народных депутатов</t>
  </si>
  <si>
    <t>Контрольно-счетная палата Клетнянского муниципального района</t>
  </si>
  <si>
    <t>Обеспечение деятельности руководителя контрольно-счетного органа муниципального образования и его заместителей</t>
  </si>
  <si>
    <t>80050</t>
  </si>
  <si>
    <t>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внешнего муниципального финансового контроля</t>
  </si>
  <si>
    <t>84200</t>
  </si>
  <si>
    <t>ВСЕГО РАСХОДОВ</t>
  </si>
  <si>
    <t>План расходов
на 2023 год в соответствии с решением Клетнянского районного Совета народных депутатов от 14.12.2022 № 30-1"О бюджете Клетнянского муниципального района Брянской области на 2023 год и на плановый период 2024 и 2025 годов" (в редакции решения от 29.03.2023 № 33-3 по состоянию на конец отчетного периода)</t>
  </si>
  <si>
    <t xml:space="preserve">Бюджетные асигнования, утвержденные сводной бюджетной росписью с учетом изменений
</t>
  </si>
  <si>
    <t>Процент исполнения к плановым бюджетным назначениям, утвержденным решением о бюджете</t>
  </si>
  <si>
    <t>Процент исполнения к уточненным бюджетным назначениям, утвержденным бюджетной росписью</t>
  </si>
  <si>
    <t>Кассовое исполнение                                                               за первый квартал                                                                    2023 года</t>
  </si>
  <si>
    <t>(в рублях)</t>
  </si>
  <si>
    <t>Сведения об исполнении бюджета Клетнянского муниципального района Брянской области за первый квартал 2023 года по расходам в разрезе муниципальных программ и непрограммных направлений деятельности в сравнении с плановыми значениями, утвержденными решением о бюджете на 2023 год</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</si>
</sst>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3" x14ac:knownFonts="1">
    <font>
      <sz val="11"/>
      <color theme="1"/>
      <name val="Calibri"/>
      <family val="2"/>
      <scheme val="minor"/>
    </font>
    <font>
      <sz val="11"/>
      <name val="Times New Roman"/>
      <family val="1"/>
      <charset val="204"/>
    </font>
    <font>
      <b/>
      <u/>
      <sz val="11"/>
      <name val="Times New Roman"/>
      <family val="1"/>
      <charset val="204"/>
    </font>
    <font>
      <sz val="10"/>
      <name val="Times New Roman"/>
      <family val="1"/>
      <charset val="204"/>
    </font>
    <font>
      <sz val="11"/>
      <color rgb="FF000000"/>
      <name val="Times New Roman"/>
      <family val="1"/>
      <charset val="204"/>
    </font>
    <font>
      <b/>
      <u/>
      <sz val="10"/>
      <name val="Times New Roman"/>
      <family val="1"/>
      <charset val="204"/>
    </font>
    <font>
      <b/>
      <sz val="8"/>
      <color rgb="FF000000"/>
      <name val="Arial"/>
      <family val="2"/>
      <charset val="204"/>
    </font>
    <font>
      <sz val="8"/>
      <color rgb="FF000000"/>
      <name val="Arial"/>
      <family val="2"/>
      <charset val="204"/>
    </font>
    <font>
      <sz val="11"/>
      <name val="Calibri"/>
      <family val="2"/>
    </font>
    <font>
      <sz val="9"/>
      <color rgb="FF000000"/>
      <name val="Times New Roman"/>
      <family val="1"/>
      <charset val="204"/>
    </font>
    <font>
      <sz val="10"/>
      <color rgb="FF000000"/>
      <name val="Times New Roman"/>
      <family val="1"/>
      <charset val="204"/>
    </font>
    <font>
      <sz val="12"/>
      <color rgb="FF000000"/>
      <name val="Times New Roman"/>
      <family val="1"/>
      <charset val="204"/>
    </font>
    <font>
      <sz val="9"/>
      <name val="Times New Roman"/>
      <family val="1"/>
      <charset val="204"/>
    </font>
  </fonts>
  <fills count="3">
    <fill>
      <patternFill patternType="none"/>
    </fill>
    <fill>
      <patternFill patternType="gray125"/>
    </fill>
    <fill>
      <patternFill patternType="solid">
        <fgColor rgb="FFFFFFFF"/>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thin">
        <color rgb="FF000000"/>
      </left>
      <right style="thin">
        <color rgb="FF000000"/>
      </right>
      <top style="thin">
        <color rgb="FF000000"/>
      </top>
      <bottom style="medium">
        <color rgb="FF000000"/>
      </bottom>
      <diagonal/>
    </border>
    <border>
      <left style="thin">
        <color rgb="FF000000"/>
      </left>
      <right style="thin">
        <color indexed="64"/>
      </right>
      <top style="thin">
        <color rgb="FF000000"/>
      </top>
      <bottom/>
      <diagonal/>
    </border>
    <border>
      <left style="thin">
        <color indexed="64"/>
      </left>
      <right style="thin">
        <color indexed="64"/>
      </right>
      <top style="thin">
        <color indexed="64"/>
      </top>
      <bottom/>
      <diagonal/>
    </border>
  </borders>
  <cellStyleXfs count="13">
    <xf numFmtId="0" fontId="0" fillId="0" borderId="0"/>
    <xf numFmtId="0" fontId="6" fillId="0" borderId="0"/>
    <xf numFmtId="0" fontId="7" fillId="0" borderId="0">
      <alignment horizontal="left"/>
    </xf>
    <xf numFmtId="0" fontId="7" fillId="0" borderId="0"/>
    <xf numFmtId="0" fontId="7" fillId="0" borderId="3">
      <alignment horizontal="left" wrapText="1" indent="2"/>
    </xf>
    <xf numFmtId="49" fontId="7" fillId="0" borderId="0"/>
    <xf numFmtId="49" fontId="7" fillId="0" borderId="2">
      <alignment horizontal="center"/>
    </xf>
    <xf numFmtId="49" fontId="7" fillId="0" borderId="2">
      <alignment horizontal="center"/>
    </xf>
    <xf numFmtId="49" fontId="7" fillId="0" borderId="4">
      <alignment horizontal="center" vertical="center" wrapText="1"/>
    </xf>
    <xf numFmtId="4" fontId="7" fillId="0" borderId="2">
      <alignment horizontal="right"/>
    </xf>
    <xf numFmtId="0" fontId="7" fillId="2" borderId="0"/>
    <xf numFmtId="0" fontId="8" fillId="0" borderId="0"/>
    <xf numFmtId="0" fontId="10" fillId="0" borderId="0">
      <alignment vertical="top" wrapText="1"/>
    </xf>
  </cellStyleXfs>
  <cellXfs count="40">
    <xf numFmtId="0" fontId="0" fillId="0" borderId="0" xfId="0"/>
    <xf numFmtId="0" fontId="1" fillId="0" borderId="0" xfId="0" applyFont="1" applyFill="1" applyAlignment="1">
      <alignment vertical="top" wrapText="1"/>
    </xf>
    <xf numFmtId="0" fontId="1" fillId="0" borderId="0" xfId="0" applyFont="1" applyFill="1" applyAlignment="1">
      <alignment vertical="top"/>
    </xf>
    <xf numFmtId="0" fontId="1" fillId="0" borderId="0" xfId="0" applyFont="1" applyFill="1" applyAlignment="1">
      <alignment horizontal="center" vertical="top"/>
    </xf>
    <xf numFmtId="0" fontId="1" fillId="0" borderId="1" xfId="0" applyFont="1" applyFill="1" applyBorder="1" applyAlignment="1">
      <alignment horizontal="center" vertical="top" wrapText="1"/>
    </xf>
    <xf numFmtId="49" fontId="1" fillId="0" borderId="1" xfId="0" applyNumberFormat="1" applyFont="1" applyFill="1" applyBorder="1" applyAlignment="1">
      <alignment horizontal="center" vertical="top" wrapText="1"/>
    </xf>
    <xf numFmtId="0" fontId="2" fillId="0" borderId="1" xfId="0" applyFont="1" applyFill="1" applyBorder="1" applyAlignment="1">
      <alignment vertical="top" wrapText="1"/>
    </xf>
    <xf numFmtId="0" fontId="2" fillId="0" borderId="1" xfId="0" applyFont="1" applyFill="1" applyBorder="1" applyAlignment="1">
      <alignment horizontal="center" vertical="top" wrapText="1"/>
    </xf>
    <xf numFmtId="49" fontId="2" fillId="0" borderId="1" xfId="0" applyNumberFormat="1" applyFont="1" applyFill="1" applyBorder="1" applyAlignment="1">
      <alignment horizontal="center" vertical="top"/>
    </xf>
    <xf numFmtId="0" fontId="2" fillId="0" borderId="0" xfId="0" applyFont="1" applyFill="1" applyAlignment="1">
      <alignment vertical="top"/>
    </xf>
    <xf numFmtId="0" fontId="1" fillId="0" borderId="1" xfId="0" applyFont="1" applyFill="1" applyBorder="1" applyAlignment="1">
      <alignment horizontal="left" vertical="top" wrapText="1"/>
    </xf>
    <xf numFmtId="49" fontId="1" fillId="0" borderId="1" xfId="0" applyNumberFormat="1" applyFont="1" applyFill="1" applyBorder="1" applyAlignment="1">
      <alignment horizontal="center" vertical="top"/>
    </xf>
    <xf numFmtId="0" fontId="1" fillId="0" borderId="1" xfId="0" applyFont="1" applyFill="1" applyBorder="1" applyAlignment="1">
      <alignment vertical="top" wrapText="1"/>
    </xf>
    <xf numFmtId="0" fontId="1" fillId="0" borderId="1" xfId="0" applyFont="1" applyFill="1" applyBorder="1" applyAlignment="1">
      <alignment horizontal="center" vertical="top"/>
    </xf>
    <xf numFmtId="0" fontId="3" fillId="0" borderId="1" xfId="0" applyFont="1" applyFill="1" applyBorder="1" applyAlignment="1">
      <alignment horizontal="left" vertical="top" wrapText="1"/>
    </xf>
    <xf numFmtId="0" fontId="1" fillId="0" borderId="1" xfId="0" applyFont="1" applyFill="1" applyBorder="1" applyAlignment="1">
      <alignment vertical="center" wrapText="1"/>
    </xf>
    <xf numFmtId="0" fontId="1" fillId="0" borderId="1" xfId="0" applyFont="1" applyFill="1" applyBorder="1" applyAlignment="1">
      <alignment horizontal="left" vertical="center" wrapText="1"/>
    </xf>
    <xf numFmtId="0" fontId="1" fillId="0" borderId="1" xfId="0" applyFont="1" applyFill="1" applyBorder="1" applyAlignment="1">
      <alignment vertical="top"/>
    </xf>
    <xf numFmtId="0" fontId="2" fillId="0" borderId="1" xfId="0" applyFont="1" applyFill="1" applyBorder="1" applyAlignment="1">
      <alignment horizontal="center" vertical="top"/>
    </xf>
    <xf numFmtId="0" fontId="2" fillId="0" borderId="1" xfId="0" applyFont="1" applyFill="1" applyBorder="1" applyAlignment="1">
      <alignment vertical="top"/>
    </xf>
    <xf numFmtId="0" fontId="4" fillId="0" borderId="1" xfId="0" applyFont="1" applyFill="1" applyBorder="1" applyAlignment="1">
      <alignment horizontal="left" vertical="center" wrapText="1"/>
    </xf>
    <xf numFmtId="49" fontId="2" fillId="0" borderId="1" xfId="0" applyNumberFormat="1" applyFont="1" applyFill="1" applyBorder="1" applyAlignment="1">
      <alignment horizontal="center" vertical="top" wrapText="1"/>
    </xf>
    <xf numFmtId="4" fontId="1" fillId="0" borderId="1" xfId="0" applyNumberFormat="1" applyFont="1" applyFill="1" applyBorder="1" applyAlignment="1">
      <alignment horizontal="center" vertical="top"/>
    </xf>
    <xf numFmtId="4" fontId="1" fillId="0" borderId="1" xfId="0" applyNumberFormat="1" applyFont="1" applyFill="1" applyBorder="1" applyAlignment="1">
      <alignment horizontal="right" vertical="top" wrapText="1"/>
    </xf>
    <xf numFmtId="4" fontId="1" fillId="0" borderId="1" xfId="0" applyNumberFormat="1" applyFont="1" applyFill="1" applyBorder="1" applyAlignment="1">
      <alignment vertical="top"/>
    </xf>
    <xf numFmtId="4" fontId="1" fillId="0" borderId="1" xfId="0" applyNumberFormat="1" applyFont="1" applyFill="1" applyBorder="1" applyAlignment="1">
      <alignment vertical="top" wrapText="1"/>
    </xf>
    <xf numFmtId="4" fontId="2" fillId="0" borderId="1" xfId="0" applyNumberFormat="1" applyFont="1" applyFill="1" applyBorder="1" applyAlignment="1">
      <alignment vertical="top"/>
    </xf>
    <xf numFmtId="0" fontId="9" fillId="0" borderId="5" xfId="0" applyFont="1" applyFill="1" applyBorder="1" applyAlignment="1">
      <alignment horizontal="center" vertical="center" wrapText="1"/>
    </xf>
    <xf numFmtId="0" fontId="9" fillId="0" borderId="6" xfId="12" applyFont="1" applyFill="1" applyBorder="1" applyAlignment="1">
      <alignment horizontal="center" vertical="center" wrapText="1"/>
    </xf>
    <xf numFmtId="4" fontId="2" fillId="0" borderId="1" xfId="0" applyNumberFormat="1" applyFont="1" applyFill="1" applyBorder="1" applyAlignment="1">
      <alignment horizontal="right" vertical="top" wrapText="1"/>
    </xf>
    <xf numFmtId="4" fontId="3" fillId="0" borderId="1" xfId="0" applyNumberFormat="1" applyFont="1" applyFill="1" applyBorder="1" applyAlignment="1">
      <alignment vertical="top" wrapText="1"/>
    </xf>
    <xf numFmtId="4" fontId="3" fillId="0" borderId="1" xfId="0" applyNumberFormat="1" applyFont="1" applyFill="1" applyBorder="1" applyAlignment="1">
      <alignment vertical="top"/>
    </xf>
    <xf numFmtId="4" fontId="3" fillId="0" borderId="1" xfId="0" applyNumberFormat="1" applyFont="1" applyFill="1" applyBorder="1" applyAlignment="1">
      <alignment horizontal="right" vertical="top" wrapText="1"/>
    </xf>
    <xf numFmtId="4" fontId="5" fillId="0" borderId="1" xfId="0" applyNumberFormat="1" applyFont="1" applyFill="1" applyBorder="1" applyAlignment="1">
      <alignment vertical="top"/>
    </xf>
    <xf numFmtId="0" fontId="12" fillId="0" borderId="1" xfId="0" applyFont="1" applyFill="1" applyBorder="1" applyAlignment="1">
      <alignment horizontal="center" vertical="top" wrapText="1"/>
    </xf>
    <xf numFmtId="49" fontId="12" fillId="0" borderId="1" xfId="0" applyNumberFormat="1" applyFont="1" applyFill="1" applyBorder="1" applyAlignment="1">
      <alignment horizontal="center" vertical="top" wrapText="1"/>
    </xf>
    <xf numFmtId="0" fontId="11" fillId="0" borderId="0" xfId="0" applyFont="1" applyFill="1" applyAlignment="1">
      <alignment horizontal="center" vertical="top" wrapText="1"/>
    </xf>
    <xf numFmtId="164" fontId="3" fillId="0" borderId="1" xfId="0" applyNumberFormat="1" applyFont="1" applyFill="1" applyBorder="1" applyAlignment="1">
      <alignment horizontal="center" vertical="top" wrapText="1"/>
    </xf>
    <xf numFmtId="0" fontId="4" fillId="0" borderId="0" xfId="0" applyFont="1" applyFill="1" applyAlignment="1">
      <alignment horizontal="center" vertical="center" wrapText="1"/>
    </xf>
    <xf numFmtId="0" fontId="11" fillId="0" borderId="0" xfId="0" applyFont="1" applyFill="1" applyAlignment="1">
      <alignment horizontal="right" vertical="center" wrapText="1"/>
    </xf>
  </cellXfs>
  <cellStyles count="13">
    <cellStyle name="xl22" xfId="1"/>
    <cellStyle name="xl24" xfId="2"/>
    <cellStyle name="xl25" xfId="3"/>
    <cellStyle name="xl31" xfId="4"/>
    <cellStyle name="xl41" xfId="5"/>
    <cellStyle name="xl43" xfId="6"/>
    <cellStyle name="xl44" xfId="7"/>
    <cellStyle name="xl45" xfId="8"/>
    <cellStyle name="xl46" xfId="9"/>
    <cellStyle name="xl48" xfId="10"/>
    <cellStyle name="Обычный" xfId="0" builtinId="0"/>
    <cellStyle name="Обычный 2" xfId="11"/>
    <cellStyle name="Обычный 3 2" xfId="1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Irina/Documents/&#1040;&#1056;&#1061;&#1048;&#1042;/2003-2023%20&#1075;&#1086;&#1076;&#1099;/2023/1%20&#1082;&#1074;&#1072;&#1088;&#1090;&#1072;&#1083;%202023%20&#1075;&#1086;&#1076;&#1072;/&#1055;&#1088;&#1080;&#1083;_%202023-2025%20&#1089;%20&#1080;&#1079;&#108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Остатки"/>
      <sheetName val="От пос"/>
      <sheetName val="пос-м"/>
      <sheetName val="Публ"/>
      <sheetName val="Инвест "/>
      <sheetName val="Поясн.март"/>
      <sheetName val="1.Дох"/>
      <sheetName val="2.Норм"/>
      <sheetName val="3.ВС"/>
      <sheetName val="Лист5"/>
      <sheetName val="4.ФС"/>
      <sheetName val="5.ПС"/>
      <sheetName val="6.1.Выр"/>
      <sheetName val="6.2.ВУС"/>
      <sheetName val="6.3.Прот"/>
      <sheetName val="7.1.Сбал"/>
      <sheetName val="7.2.Дороги"/>
      <sheetName val="7.3.Жилье"/>
      <sheetName val="8.Ист"/>
      <sheetName val="Лист1"/>
      <sheetName val="Лист2"/>
      <sheetName val="Лист3"/>
      <sheetName val="Лист4"/>
    </sheetNames>
    <sheetDataSet>
      <sheetData sheetId="0"/>
      <sheetData sheetId="1"/>
      <sheetData sheetId="2"/>
      <sheetData sheetId="3"/>
      <sheetData sheetId="4"/>
      <sheetData sheetId="5"/>
      <sheetData sheetId="6"/>
      <sheetData sheetId="7"/>
      <sheetData sheetId="8">
        <row r="12">
          <cell r="N12">
            <v>566400</v>
          </cell>
          <cell r="O12">
            <v>566400</v>
          </cell>
          <cell r="P12">
            <v>104891.86</v>
          </cell>
        </row>
        <row r="14">
          <cell r="N14">
            <v>276080</v>
          </cell>
          <cell r="O14">
            <v>276080</v>
          </cell>
          <cell r="P14">
            <v>51988.75</v>
          </cell>
        </row>
        <row r="17">
          <cell r="N17">
            <v>380300</v>
          </cell>
          <cell r="O17">
            <v>380300</v>
          </cell>
          <cell r="P17">
            <v>66448.58</v>
          </cell>
        </row>
        <row r="19">
          <cell r="N19">
            <v>181353</v>
          </cell>
          <cell r="O19">
            <v>181353</v>
          </cell>
          <cell r="P19">
            <v>29923.81</v>
          </cell>
        </row>
        <row r="22">
          <cell r="N22">
            <v>400</v>
          </cell>
          <cell r="O22">
            <v>400</v>
          </cell>
        </row>
        <row r="24">
          <cell r="N24">
            <v>200</v>
          </cell>
          <cell r="O24">
            <v>200</v>
          </cell>
        </row>
        <row r="27">
          <cell r="N27">
            <v>33200</v>
          </cell>
          <cell r="O27">
            <v>33200</v>
          </cell>
        </row>
        <row r="29">
          <cell r="N29">
            <v>22965</v>
          </cell>
          <cell r="O29">
            <v>22965</v>
          </cell>
        </row>
        <row r="32">
          <cell r="N32">
            <v>173100</v>
          </cell>
          <cell r="O32">
            <v>173100</v>
          </cell>
          <cell r="P32">
            <v>25276.41</v>
          </cell>
        </row>
        <row r="34">
          <cell r="N34">
            <v>107727</v>
          </cell>
          <cell r="O34">
            <v>107727</v>
          </cell>
          <cell r="P34">
            <v>23944.52</v>
          </cell>
        </row>
        <row r="37">
          <cell r="N37">
            <v>1639200</v>
          </cell>
          <cell r="O37">
            <v>1639200</v>
          </cell>
          <cell r="P37">
            <v>260034.58</v>
          </cell>
        </row>
        <row r="40">
          <cell r="N40">
            <v>18499000</v>
          </cell>
          <cell r="O40">
            <v>18499000</v>
          </cell>
          <cell r="P40">
            <v>3423183.14</v>
          </cell>
        </row>
        <row r="42">
          <cell r="N42">
            <v>5851400</v>
          </cell>
          <cell r="O42">
            <v>5851400</v>
          </cell>
          <cell r="P42">
            <v>1565500.0899999999</v>
          </cell>
        </row>
        <row r="44">
          <cell r="N44">
            <v>84700</v>
          </cell>
          <cell r="O44">
            <v>84700</v>
          </cell>
          <cell r="P44">
            <v>23283</v>
          </cell>
        </row>
        <row r="47">
          <cell r="N47">
            <v>100000</v>
          </cell>
          <cell r="O47">
            <v>100000</v>
          </cell>
          <cell r="P47">
            <v>6413.4</v>
          </cell>
        </row>
        <row r="50">
          <cell r="N50">
            <v>100000</v>
          </cell>
          <cell r="O50">
            <v>100000</v>
          </cell>
          <cell r="P50">
            <v>5987.34</v>
          </cell>
        </row>
        <row r="53">
          <cell r="N53">
            <v>78000</v>
          </cell>
          <cell r="O53">
            <v>78000</v>
          </cell>
          <cell r="P53">
            <v>78000</v>
          </cell>
        </row>
        <row r="56">
          <cell r="N56">
            <v>2500</v>
          </cell>
          <cell r="O56">
            <v>2500</v>
          </cell>
        </row>
        <row r="59">
          <cell r="N59">
            <v>450</v>
          </cell>
          <cell r="O59">
            <v>450</v>
          </cell>
        </row>
        <row r="62">
          <cell r="N62">
            <v>450</v>
          </cell>
          <cell r="O62">
            <v>450</v>
          </cell>
        </row>
        <row r="65">
          <cell r="N65">
            <v>450</v>
          </cell>
          <cell r="O65">
            <v>450</v>
          </cell>
        </row>
        <row r="68">
          <cell r="N68">
            <v>1575</v>
          </cell>
          <cell r="O68">
            <v>1575</v>
          </cell>
        </row>
        <row r="72">
          <cell r="N72">
            <v>1359</v>
          </cell>
          <cell r="O72">
            <v>1359</v>
          </cell>
          <cell r="P72">
            <v>1359</v>
          </cell>
        </row>
        <row r="76">
          <cell r="N76">
            <v>35500</v>
          </cell>
          <cell r="O76">
            <v>35500</v>
          </cell>
        </row>
        <row r="79">
          <cell r="N79">
            <v>579500</v>
          </cell>
          <cell r="O79">
            <v>579500</v>
          </cell>
          <cell r="P79">
            <v>149389</v>
          </cell>
        </row>
        <row r="82">
          <cell r="N82">
            <v>630100</v>
          </cell>
          <cell r="O82">
            <v>630100</v>
          </cell>
        </row>
        <row r="85">
          <cell r="N85">
            <v>3206200</v>
          </cell>
          <cell r="O85">
            <v>3206200</v>
          </cell>
          <cell r="P85">
            <v>599163.48</v>
          </cell>
        </row>
        <row r="90">
          <cell r="N90">
            <v>533041</v>
          </cell>
          <cell r="O90">
            <v>533041</v>
          </cell>
          <cell r="P90">
            <v>99512.82</v>
          </cell>
        </row>
        <row r="92">
          <cell r="N92">
            <v>41703.199999999997</v>
          </cell>
          <cell r="O92">
            <v>41703.199999999997</v>
          </cell>
          <cell r="P92">
            <v>1546.71</v>
          </cell>
        </row>
        <row r="94">
          <cell r="N94">
            <v>1149489</v>
          </cell>
          <cell r="O94">
            <v>1149489</v>
          </cell>
          <cell r="P94">
            <v>287372.5</v>
          </cell>
        </row>
        <row r="99">
          <cell r="N99">
            <v>2659500</v>
          </cell>
          <cell r="O99">
            <v>2659500</v>
          </cell>
          <cell r="P99">
            <v>524384.71</v>
          </cell>
        </row>
        <row r="101">
          <cell r="N101">
            <v>1002500</v>
          </cell>
          <cell r="O101">
            <v>1002500</v>
          </cell>
          <cell r="P101">
            <v>120430.57</v>
          </cell>
        </row>
        <row r="103">
          <cell r="N103">
            <v>26400</v>
          </cell>
          <cell r="O103">
            <v>26400</v>
          </cell>
          <cell r="P103">
            <v>4963</v>
          </cell>
        </row>
        <row r="106">
          <cell r="N106">
            <v>122400</v>
          </cell>
          <cell r="O106">
            <v>122400</v>
          </cell>
          <cell r="P106">
            <v>20200</v>
          </cell>
        </row>
        <row r="111">
          <cell r="N111">
            <v>63871.55</v>
          </cell>
          <cell r="O111">
            <v>63871.55</v>
          </cell>
        </row>
        <row r="115">
          <cell r="N115">
            <v>100800</v>
          </cell>
          <cell r="O115">
            <v>100800</v>
          </cell>
        </row>
        <row r="118">
          <cell r="N118">
            <v>3841676.8</v>
          </cell>
          <cell r="O118">
            <v>3841676.8</v>
          </cell>
          <cell r="P118">
            <v>617891.19999999995</v>
          </cell>
        </row>
        <row r="121">
          <cell r="N121">
            <v>46343</v>
          </cell>
          <cell r="O121">
            <v>46343</v>
          </cell>
          <cell r="P121">
            <v>11579</v>
          </cell>
        </row>
        <row r="125">
          <cell r="N125">
            <v>9114811.7799999993</v>
          </cell>
          <cell r="O125">
            <v>9114811.7799999993</v>
          </cell>
          <cell r="P125">
            <v>1045578.96</v>
          </cell>
        </row>
        <row r="134">
          <cell r="N134">
            <v>102979.68</v>
          </cell>
          <cell r="O134">
            <v>102979.68</v>
          </cell>
          <cell r="P134">
            <v>17163.28</v>
          </cell>
        </row>
        <row r="137">
          <cell r="N137">
            <v>131519.53</v>
          </cell>
          <cell r="O137">
            <v>131519.53</v>
          </cell>
        </row>
        <row r="140">
          <cell r="N140">
            <v>72550.080000000002</v>
          </cell>
          <cell r="O140">
            <v>72550.080000000002</v>
          </cell>
          <cell r="P140">
            <v>11101.9</v>
          </cell>
        </row>
        <row r="144">
          <cell r="N144">
            <v>600370</v>
          </cell>
          <cell r="O144">
            <v>600370</v>
          </cell>
        </row>
        <row r="147">
          <cell r="N147">
            <v>86962.31</v>
          </cell>
          <cell r="O147">
            <v>86962.31</v>
          </cell>
          <cell r="P147">
            <v>16414.439999999999</v>
          </cell>
        </row>
        <row r="150">
          <cell r="N150">
            <v>8049490</v>
          </cell>
          <cell r="O150">
            <v>8049490</v>
          </cell>
        </row>
        <row r="154">
          <cell r="N154">
            <v>3917761.86</v>
          </cell>
          <cell r="O154">
            <v>3917761.86</v>
          </cell>
        </row>
        <row r="158">
          <cell r="N158">
            <v>10024502.85</v>
          </cell>
          <cell r="O158">
            <v>10024502.85</v>
          </cell>
          <cell r="P158">
            <v>2797124.84</v>
          </cell>
        </row>
        <row r="163">
          <cell r="N163">
            <v>117316.09</v>
          </cell>
          <cell r="O163">
            <v>117316.09</v>
          </cell>
        </row>
        <row r="168">
          <cell r="N168">
            <v>8188000</v>
          </cell>
          <cell r="O168">
            <v>8188000</v>
          </cell>
          <cell r="P168">
            <v>1598485</v>
          </cell>
        </row>
        <row r="171">
          <cell r="N171">
            <v>791417</v>
          </cell>
          <cell r="O171">
            <v>791417</v>
          </cell>
          <cell r="P171">
            <v>4200</v>
          </cell>
        </row>
        <row r="174">
          <cell r="N174">
            <v>1080000</v>
          </cell>
          <cell r="O174">
            <v>1080000</v>
          </cell>
          <cell r="P174">
            <v>80000</v>
          </cell>
        </row>
        <row r="177">
          <cell r="N177">
            <v>156000</v>
          </cell>
          <cell r="O177">
            <v>156000</v>
          </cell>
          <cell r="P177">
            <v>34000</v>
          </cell>
        </row>
        <row r="185">
          <cell r="N185">
            <v>107458</v>
          </cell>
          <cell r="O185">
            <v>107458</v>
          </cell>
          <cell r="P185">
            <v>107458</v>
          </cell>
        </row>
        <row r="188">
          <cell r="N188">
            <v>122400</v>
          </cell>
          <cell r="O188">
            <v>122400</v>
          </cell>
          <cell r="P188">
            <v>26100</v>
          </cell>
        </row>
        <row r="191">
          <cell r="N191">
            <v>9291049</v>
          </cell>
          <cell r="O191">
            <v>9291049</v>
          </cell>
          <cell r="P191">
            <v>1886100</v>
          </cell>
        </row>
        <row r="194">
          <cell r="N194">
            <v>8746000</v>
          </cell>
          <cell r="O194">
            <v>8746000</v>
          </cell>
          <cell r="P194">
            <v>1861347</v>
          </cell>
        </row>
        <row r="197">
          <cell r="N197">
            <v>145000</v>
          </cell>
          <cell r="O197">
            <v>145000</v>
          </cell>
          <cell r="P197">
            <v>15400</v>
          </cell>
        </row>
        <row r="199">
          <cell r="N199">
            <v>1560000</v>
          </cell>
          <cell r="O199">
            <v>1560000</v>
          </cell>
          <cell r="P199">
            <v>5000</v>
          </cell>
        </row>
        <row r="202">
          <cell r="N202">
            <v>705715</v>
          </cell>
          <cell r="O202">
            <v>705715</v>
          </cell>
        </row>
        <row r="205">
          <cell r="N205">
            <v>375000</v>
          </cell>
          <cell r="O205">
            <v>375000</v>
          </cell>
          <cell r="P205">
            <v>4500</v>
          </cell>
        </row>
        <row r="207">
          <cell r="N207">
            <v>5225000</v>
          </cell>
          <cell r="O207">
            <v>5225000</v>
          </cell>
          <cell r="P207">
            <v>1786000</v>
          </cell>
        </row>
        <row r="213">
          <cell r="N213">
            <v>77076</v>
          </cell>
          <cell r="O213">
            <v>77076</v>
          </cell>
        </row>
        <row r="216">
          <cell r="N216">
            <v>331835</v>
          </cell>
          <cell r="O216">
            <v>331835</v>
          </cell>
        </row>
        <row r="220">
          <cell r="N220">
            <v>5000</v>
          </cell>
          <cell r="O220">
            <v>5000</v>
          </cell>
        </row>
        <row r="225">
          <cell r="N225">
            <v>3238400</v>
          </cell>
          <cell r="O225">
            <v>3238400</v>
          </cell>
          <cell r="P225">
            <v>773548.95</v>
          </cell>
        </row>
        <row r="229">
          <cell r="N229">
            <v>4228488</v>
          </cell>
          <cell r="O229">
            <v>4228488</v>
          </cell>
        </row>
        <row r="232">
          <cell r="N232">
            <v>3942022.28</v>
          </cell>
          <cell r="O232">
            <v>3942022.28</v>
          </cell>
          <cell r="P232">
            <v>3942022.28</v>
          </cell>
        </row>
        <row r="241">
          <cell r="N241">
            <v>1216667</v>
          </cell>
          <cell r="O241">
            <v>1216667</v>
          </cell>
        </row>
        <row r="245">
          <cell r="N245">
            <v>21600</v>
          </cell>
          <cell r="O245">
            <v>21600</v>
          </cell>
          <cell r="P245">
            <v>21600</v>
          </cell>
        </row>
        <row r="247">
          <cell r="N247">
            <v>379900</v>
          </cell>
          <cell r="O247">
            <v>379900</v>
          </cell>
          <cell r="P247">
            <v>7062.4</v>
          </cell>
        </row>
        <row r="255">
          <cell r="N255">
            <v>10000</v>
          </cell>
          <cell r="O255">
            <v>10000</v>
          </cell>
        </row>
        <row r="258">
          <cell r="N258">
            <v>19000</v>
          </cell>
          <cell r="O258">
            <v>19000</v>
          </cell>
          <cell r="P258">
            <v>19000</v>
          </cell>
        </row>
        <row r="260">
          <cell r="N260">
            <v>249000</v>
          </cell>
          <cell r="O260">
            <v>249000</v>
          </cell>
          <cell r="P260">
            <v>20472.400000000001</v>
          </cell>
        </row>
        <row r="266">
          <cell r="N266">
            <v>34340515</v>
          </cell>
          <cell r="O266">
            <v>34340515</v>
          </cell>
          <cell r="P266">
            <v>6011548.7800000003</v>
          </cell>
        </row>
        <row r="269">
          <cell r="N269">
            <v>10446200</v>
          </cell>
          <cell r="O269">
            <v>10446200</v>
          </cell>
          <cell r="P269">
            <v>2605497</v>
          </cell>
        </row>
        <row r="272">
          <cell r="N272">
            <v>324182</v>
          </cell>
          <cell r="O272">
            <v>324182</v>
          </cell>
        </row>
        <row r="275">
          <cell r="N275">
            <v>83400</v>
          </cell>
          <cell r="O275">
            <v>83400</v>
          </cell>
          <cell r="P275">
            <v>54900</v>
          </cell>
        </row>
        <row r="278">
          <cell r="N278">
            <v>459600</v>
          </cell>
          <cell r="O278">
            <v>459600</v>
          </cell>
          <cell r="P278">
            <v>108000</v>
          </cell>
        </row>
        <row r="282">
          <cell r="N282">
            <v>1058908.79</v>
          </cell>
          <cell r="O282">
            <v>1058908.79</v>
          </cell>
          <cell r="P282">
            <v>255090.24</v>
          </cell>
        </row>
        <row r="285">
          <cell r="N285">
            <v>86339574</v>
          </cell>
          <cell r="O285">
            <v>86339574</v>
          </cell>
          <cell r="P285">
            <v>16202464.560000001</v>
          </cell>
        </row>
        <row r="288">
          <cell r="N288">
            <v>22585590</v>
          </cell>
          <cell r="O288">
            <v>22585590</v>
          </cell>
          <cell r="P288">
            <v>6158070.7199999997</v>
          </cell>
        </row>
        <row r="291">
          <cell r="N291">
            <v>261459</v>
          </cell>
          <cell r="O291">
            <v>261459</v>
          </cell>
          <cell r="P291">
            <v>18448</v>
          </cell>
        </row>
        <row r="294">
          <cell r="N294">
            <v>962233.78</v>
          </cell>
          <cell r="O294">
            <v>962233.78</v>
          </cell>
          <cell r="P294">
            <v>9000</v>
          </cell>
        </row>
        <row r="297">
          <cell r="N297">
            <v>4889414.55</v>
          </cell>
          <cell r="O297">
            <v>4889414.55</v>
          </cell>
          <cell r="P297">
            <v>1011821.36</v>
          </cell>
        </row>
        <row r="300">
          <cell r="N300">
            <v>232439</v>
          </cell>
          <cell r="O300">
            <v>232439</v>
          </cell>
        </row>
        <row r="303">
          <cell r="N303">
            <v>398724.88</v>
          </cell>
          <cell r="O303">
            <v>398724.88</v>
          </cell>
        </row>
        <row r="306">
          <cell r="N306">
            <v>1803600</v>
          </cell>
          <cell r="O306">
            <v>1803600</v>
          </cell>
          <cell r="P306">
            <v>441900</v>
          </cell>
        </row>
        <row r="309">
          <cell r="N309">
            <v>7812000</v>
          </cell>
          <cell r="O309">
            <v>7812000</v>
          </cell>
          <cell r="P309">
            <v>1202435.26</v>
          </cell>
        </row>
        <row r="312">
          <cell r="N312">
            <v>587880</v>
          </cell>
          <cell r="O312">
            <v>587880</v>
          </cell>
        </row>
        <row r="316">
          <cell r="N316">
            <v>7050990</v>
          </cell>
          <cell r="O316">
            <v>7050990</v>
          </cell>
          <cell r="P316">
            <v>1566430.34</v>
          </cell>
        </row>
        <row r="319">
          <cell r="N319">
            <v>2513029</v>
          </cell>
          <cell r="O319">
            <v>2513029</v>
          </cell>
          <cell r="P319">
            <v>10500</v>
          </cell>
        </row>
        <row r="322">
          <cell r="N322">
            <v>600422</v>
          </cell>
          <cell r="O322">
            <v>600422</v>
          </cell>
          <cell r="P322">
            <v>599000</v>
          </cell>
        </row>
        <row r="328">
          <cell r="N328">
            <v>87600</v>
          </cell>
          <cell r="O328">
            <v>87600</v>
          </cell>
          <cell r="P328">
            <v>21900</v>
          </cell>
        </row>
        <row r="332">
          <cell r="N332">
            <v>16900</v>
          </cell>
          <cell r="O332">
            <v>16900</v>
          </cell>
          <cell r="P332">
            <v>1200</v>
          </cell>
        </row>
        <row r="334">
          <cell r="N334">
            <v>106500</v>
          </cell>
          <cell r="O334">
            <v>106500</v>
          </cell>
          <cell r="P334">
            <v>5947</v>
          </cell>
        </row>
        <row r="338">
          <cell r="N338">
            <v>799100</v>
          </cell>
          <cell r="O338">
            <v>799100</v>
          </cell>
          <cell r="P338">
            <v>137924.9</v>
          </cell>
        </row>
        <row r="340">
          <cell r="N340">
            <v>324206</v>
          </cell>
          <cell r="O340">
            <v>324206</v>
          </cell>
          <cell r="P340">
            <v>6788.65</v>
          </cell>
        </row>
        <row r="343">
          <cell r="N343">
            <v>1363200</v>
          </cell>
          <cell r="O343">
            <v>1363200</v>
          </cell>
          <cell r="P343">
            <v>277120.28000000003</v>
          </cell>
        </row>
        <row r="346">
          <cell r="N346">
            <v>18034100</v>
          </cell>
          <cell r="O346">
            <v>18034100</v>
          </cell>
          <cell r="P346">
            <v>3324585.68</v>
          </cell>
        </row>
        <row r="348">
          <cell r="N348">
            <v>1099900</v>
          </cell>
          <cell r="O348">
            <v>1099900</v>
          </cell>
          <cell r="P348">
            <v>128221.84999999999</v>
          </cell>
        </row>
        <row r="350">
          <cell r="N350">
            <v>22600</v>
          </cell>
          <cell r="O350">
            <v>22600</v>
          </cell>
        </row>
        <row r="353">
          <cell r="N353">
            <v>1470000</v>
          </cell>
          <cell r="O353">
            <v>1470000</v>
          </cell>
          <cell r="P353">
            <v>331800</v>
          </cell>
        </row>
        <row r="358">
          <cell r="N358">
            <v>929430</v>
          </cell>
          <cell r="O358">
            <v>929430</v>
          </cell>
          <cell r="P358">
            <v>178857.91</v>
          </cell>
        </row>
        <row r="361">
          <cell r="N361">
            <v>187600</v>
          </cell>
          <cell r="O361">
            <v>187600</v>
          </cell>
          <cell r="P361">
            <v>10500</v>
          </cell>
        </row>
        <row r="364">
          <cell r="N364">
            <v>5193212</v>
          </cell>
          <cell r="O364">
            <v>5193212</v>
          </cell>
          <cell r="P364">
            <v>903011.75</v>
          </cell>
        </row>
        <row r="365">
          <cell r="N365">
            <v>2018582</v>
          </cell>
          <cell r="O365">
            <v>2018582</v>
          </cell>
          <cell r="P365">
            <v>349248.72</v>
          </cell>
        </row>
        <row r="369">
          <cell r="N369">
            <v>50000</v>
          </cell>
          <cell r="O369">
            <v>50000</v>
          </cell>
        </row>
        <row r="375">
          <cell r="N375">
            <v>6182600</v>
          </cell>
          <cell r="O375">
            <v>6182600</v>
          </cell>
          <cell r="P375">
            <v>1295660.4500000002</v>
          </cell>
        </row>
        <row r="377">
          <cell r="N377">
            <v>270100</v>
          </cell>
          <cell r="O377">
            <v>270100</v>
          </cell>
          <cell r="P377">
            <v>58051.23</v>
          </cell>
        </row>
        <row r="380">
          <cell r="N380">
            <v>2400</v>
          </cell>
          <cell r="O380">
            <v>2400</v>
          </cell>
        </row>
        <row r="387">
          <cell r="N387">
            <v>1000000</v>
          </cell>
          <cell r="O387">
            <v>1000000</v>
          </cell>
        </row>
        <row r="396">
          <cell r="N396">
            <v>926300</v>
          </cell>
          <cell r="O396">
            <v>926300</v>
          </cell>
          <cell r="P396">
            <v>294729</v>
          </cell>
        </row>
        <row r="400">
          <cell r="N400">
            <v>4198000</v>
          </cell>
          <cell r="O400">
            <v>4198000</v>
          </cell>
          <cell r="P400">
            <v>798100</v>
          </cell>
        </row>
        <row r="406">
          <cell r="N406">
            <v>346100</v>
          </cell>
          <cell r="O406">
            <v>346100</v>
          </cell>
          <cell r="P406">
            <v>69807.820000000007</v>
          </cell>
        </row>
        <row r="408">
          <cell r="N408">
            <v>46600</v>
          </cell>
          <cell r="O408">
            <v>46600</v>
          </cell>
          <cell r="P408">
            <v>12925.49</v>
          </cell>
        </row>
        <row r="414">
          <cell r="N414">
            <v>4500</v>
          </cell>
          <cell r="O414">
            <v>4500</v>
          </cell>
          <cell r="P414">
            <v>4500</v>
          </cell>
        </row>
        <row r="417">
          <cell r="N417">
            <v>745700</v>
          </cell>
          <cell r="O417">
            <v>745700</v>
          </cell>
          <cell r="P417">
            <v>125219.29000000001</v>
          </cell>
        </row>
        <row r="420">
          <cell r="N420">
            <v>18000</v>
          </cell>
          <cell r="O420">
            <v>18000</v>
          </cell>
        </row>
      </sheetData>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66"/>
  </sheetPr>
  <dimension ref="A1:L397"/>
  <sheetViews>
    <sheetView tabSelected="1" zoomScaleNormal="100" workbookViewId="0">
      <pane xSplit="7" ySplit="3" topLeftCell="H397" activePane="bottomRight" state="frozen"/>
      <selection activeCell="B20" sqref="B20"/>
      <selection pane="topRight" activeCell="B20" sqref="B20"/>
      <selection pane="bottomLeft" activeCell="B20" sqref="B20"/>
      <selection pane="bottomRight" activeCell="O3" sqref="O3"/>
    </sheetView>
  </sheetViews>
  <sheetFormatPr defaultRowHeight="15" x14ac:dyDescent="0.25"/>
  <cols>
    <col min="1" max="1" width="31.140625" style="1" customWidth="1"/>
    <col min="2" max="2" width="3.5703125" style="2" customWidth="1"/>
    <col min="3" max="3" width="4" style="2" customWidth="1"/>
    <col min="4" max="4" width="4.28515625" style="3" customWidth="1"/>
    <col min="5" max="5" width="5.140625" style="3" customWidth="1"/>
    <col min="6" max="6" width="7.5703125" style="3" customWidth="1"/>
    <col min="7" max="7" width="4.85546875" style="2" customWidth="1"/>
    <col min="8" max="8" width="22.42578125" style="2" customWidth="1"/>
    <col min="9" max="9" width="16.140625" style="2" customWidth="1"/>
    <col min="10" max="10" width="14.7109375" style="2" customWidth="1"/>
    <col min="11" max="12" width="9.5703125" style="3" customWidth="1"/>
    <col min="13" max="144" width="9.140625" style="2"/>
    <col min="145" max="145" width="1.42578125" style="2" customWidth="1"/>
    <col min="146" max="146" width="59.5703125" style="2" customWidth="1"/>
    <col min="147" max="147" width="9.140625" style="2" customWidth="1"/>
    <col min="148" max="149" width="3.85546875" style="2" customWidth="1"/>
    <col min="150" max="150" width="10.5703125" style="2" customWidth="1"/>
    <col min="151" max="151" width="3.85546875" style="2" customWidth="1"/>
    <col min="152" max="154" width="14.42578125" style="2" customWidth="1"/>
    <col min="155" max="155" width="4.140625" style="2" customWidth="1"/>
    <col min="156" max="156" width="15" style="2" customWidth="1"/>
    <col min="157" max="158" width="9.140625" style="2" customWidth="1"/>
    <col min="159" max="159" width="11.5703125" style="2" customWidth="1"/>
    <col min="160" max="160" width="18.140625" style="2" customWidth="1"/>
    <col min="161" max="161" width="13.140625" style="2" customWidth="1"/>
    <col min="162" max="162" width="12.28515625" style="2" customWidth="1"/>
    <col min="163" max="400" width="9.140625" style="2"/>
    <col min="401" max="401" width="1.42578125" style="2" customWidth="1"/>
    <col min="402" max="402" width="59.5703125" style="2" customWidth="1"/>
    <col min="403" max="403" width="9.140625" style="2" customWidth="1"/>
    <col min="404" max="405" width="3.85546875" style="2" customWidth="1"/>
    <col min="406" max="406" width="10.5703125" style="2" customWidth="1"/>
    <col min="407" max="407" width="3.85546875" style="2" customWidth="1"/>
    <col min="408" max="410" width="14.42578125" style="2" customWidth="1"/>
    <col min="411" max="411" width="4.140625" style="2" customWidth="1"/>
    <col min="412" max="412" width="15" style="2" customWidth="1"/>
    <col min="413" max="414" width="9.140625" style="2" customWidth="1"/>
    <col min="415" max="415" width="11.5703125" style="2" customWidth="1"/>
    <col min="416" max="416" width="18.140625" style="2" customWidth="1"/>
    <col min="417" max="417" width="13.140625" style="2" customWidth="1"/>
    <col min="418" max="418" width="12.28515625" style="2" customWidth="1"/>
    <col min="419" max="656" width="9.140625" style="2"/>
    <col min="657" max="657" width="1.42578125" style="2" customWidth="1"/>
    <col min="658" max="658" width="59.5703125" style="2" customWidth="1"/>
    <col min="659" max="659" width="9.140625" style="2" customWidth="1"/>
    <col min="660" max="661" width="3.85546875" style="2" customWidth="1"/>
    <col min="662" max="662" width="10.5703125" style="2" customWidth="1"/>
    <col min="663" max="663" width="3.85546875" style="2" customWidth="1"/>
    <col min="664" max="666" width="14.42578125" style="2" customWidth="1"/>
    <col min="667" max="667" width="4.140625" style="2" customWidth="1"/>
    <col min="668" max="668" width="15" style="2" customWidth="1"/>
    <col min="669" max="670" width="9.140625" style="2" customWidth="1"/>
    <col min="671" max="671" width="11.5703125" style="2" customWidth="1"/>
    <col min="672" max="672" width="18.140625" style="2" customWidth="1"/>
    <col min="673" max="673" width="13.140625" style="2" customWidth="1"/>
    <col min="674" max="674" width="12.28515625" style="2" customWidth="1"/>
    <col min="675" max="912" width="9.140625" style="2"/>
    <col min="913" max="913" width="1.42578125" style="2" customWidth="1"/>
    <col min="914" max="914" width="59.5703125" style="2" customWidth="1"/>
    <col min="915" max="915" width="9.140625" style="2" customWidth="1"/>
    <col min="916" max="917" width="3.85546875" style="2" customWidth="1"/>
    <col min="918" max="918" width="10.5703125" style="2" customWidth="1"/>
    <col min="919" max="919" width="3.85546875" style="2" customWidth="1"/>
    <col min="920" max="922" width="14.42578125" style="2" customWidth="1"/>
    <col min="923" max="923" width="4.140625" style="2" customWidth="1"/>
    <col min="924" max="924" width="15" style="2" customWidth="1"/>
    <col min="925" max="926" width="9.140625" style="2" customWidth="1"/>
    <col min="927" max="927" width="11.5703125" style="2" customWidth="1"/>
    <col min="928" max="928" width="18.140625" style="2" customWidth="1"/>
    <col min="929" max="929" width="13.140625" style="2" customWidth="1"/>
    <col min="930" max="930" width="12.28515625" style="2" customWidth="1"/>
    <col min="931" max="1168" width="9.140625" style="2"/>
    <col min="1169" max="1169" width="1.42578125" style="2" customWidth="1"/>
    <col min="1170" max="1170" width="59.5703125" style="2" customWidth="1"/>
    <col min="1171" max="1171" width="9.140625" style="2" customWidth="1"/>
    <col min="1172" max="1173" width="3.85546875" style="2" customWidth="1"/>
    <col min="1174" max="1174" width="10.5703125" style="2" customWidth="1"/>
    <col min="1175" max="1175" width="3.85546875" style="2" customWidth="1"/>
    <col min="1176" max="1178" width="14.42578125" style="2" customWidth="1"/>
    <col min="1179" max="1179" width="4.140625" style="2" customWidth="1"/>
    <col min="1180" max="1180" width="15" style="2" customWidth="1"/>
    <col min="1181" max="1182" width="9.140625" style="2" customWidth="1"/>
    <col min="1183" max="1183" width="11.5703125" style="2" customWidth="1"/>
    <col min="1184" max="1184" width="18.140625" style="2" customWidth="1"/>
    <col min="1185" max="1185" width="13.140625" style="2" customWidth="1"/>
    <col min="1186" max="1186" width="12.28515625" style="2" customWidth="1"/>
    <col min="1187" max="1424" width="9.140625" style="2"/>
    <col min="1425" max="1425" width="1.42578125" style="2" customWidth="1"/>
    <col min="1426" max="1426" width="59.5703125" style="2" customWidth="1"/>
    <col min="1427" max="1427" width="9.140625" style="2" customWidth="1"/>
    <col min="1428" max="1429" width="3.85546875" style="2" customWidth="1"/>
    <col min="1430" max="1430" width="10.5703125" style="2" customWidth="1"/>
    <col min="1431" max="1431" width="3.85546875" style="2" customWidth="1"/>
    <col min="1432" max="1434" width="14.42578125" style="2" customWidth="1"/>
    <col min="1435" max="1435" width="4.140625" style="2" customWidth="1"/>
    <col min="1436" max="1436" width="15" style="2" customWidth="1"/>
    <col min="1437" max="1438" width="9.140625" style="2" customWidth="1"/>
    <col min="1439" max="1439" width="11.5703125" style="2" customWidth="1"/>
    <col min="1440" max="1440" width="18.140625" style="2" customWidth="1"/>
    <col min="1441" max="1441" width="13.140625" style="2" customWidth="1"/>
    <col min="1442" max="1442" width="12.28515625" style="2" customWidth="1"/>
    <col min="1443" max="1680" width="9.140625" style="2"/>
    <col min="1681" max="1681" width="1.42578125" style="2" customWidth="1"/>
    <col min="1682" max="1682" width="59.5703125" style="2" customWidth="1"/>
    <col min="1683" max="1683" width="9.140625" style="2" customWidth="1"/>
    <col min="1684" max="1685" width="3.85546875" style="2" customWidth="1"/>
    <col min="1686" max="1686" width="10.5703125" style="2" customWidth="1"/>
    <col min="1687" max="1687" width="3.85546875" style="2" customWidth="1"/>
    <col min="1688" max="1690" width="14.42578125" style="2" customWidth="1"/>
    <col min="1691" max="1691" width="4.140625" style="2" customWidth="1"/>
    <col min="1692" max="1692" width="15" style="2" customWidth="1"/>
    <col min="1693" max="1694" width="9.140625" style="2" customWidth="1"/>
    <col min="1695" max="1695" width="11.5703125" style="2" customWidth="1"/>
    <col min="1696" max="1696" width="18.140625" style="2" customWidth="1"/>
    <col min="1697" max="1697" width="13.140625" style="2" customWidth="1"/>
    <col min="1698" max="1698" width="12.28515625" style="2" customWidth="1"/>
    <col min="1699" max="1936" width="9.140625" style="2"/>
    <col min="1937" max="1937" width="1.42578125" style="2" customWidth="1"/>
    <col min="1938" max="1938" width="59.5703125" style="2" customWidth="1"/>
    <col min="1939" max="1939" width="9.140625" style="2" customWidth="1"/>
    <col min="1940" max="1941" width="3.85546875" style="2" customWidth="1"/>
    <col min="1942" max="1942" width="10.5703125" style="2" customWidth="1"/>
    <col min="1943" max="1943" width="3.85546875" style="2" customWidth="1"/>
    <col min="1944" max="1946" width="14.42578125" style="2" customWidth="1"/>
    <col min="1947" max="1947" width="4.140625" style="2" customWidth="1"/>
    <col min="1948" max="1948" width="15" style="2" customWidth="1"/>
    <col min="1949" max="1950" width="9.140625" style="2" customWidth="1"/>
    <col min="1951" max="1951" width="11.5703125" style="2" customWidth="1"/>
    <col min="1952" max="1952" width="18.140625" style="2" customWidth="1"/>
    <col min="1953" max="1953" width="13.140625" style="2" customWidth="1"/>
    <col min="1954" max="1954" width="12.28515625" style="2" customWidth="1"/>
    <col min="1955" max="2192" width="9.140625" style="2"/>
    <col min="2193" max="2193" width="1.42578125" style="2" customWidth="1"/>
    <col min="2194" max="2194" width="59.5703125" style="2" customWidth="1"/>
    <col min="2195" max="2195" width="9.140625" style="2" customWidth="1"/>
    <col min="2196" max="2197" width="3.85546875" style="2" customWidth="1"/>
    <col min="2198" max="2198" width="10.5703125" style="2" customWidth="1"/>
    <col min="2199" max="2199" width="3.85546875" style="2" customWidth="1"/>
    <col min="2200" max="2202" width="14.42578125" style="2" customWidth="1"/>
    <col min="2203" max="2203" width="4.140625" style="2" customWidth="1"/>
    <col min="2204" max="2204" width="15" style="2" customWidth="1"/>
    <col min="2205" max="2206" width="9.140625" style="2" customWidth="1"/>
    <col min="2207" max="2207" width="11.5703125" style="2" customWidth="1"/>
    <col min="2208" max="2208" width="18.140625" style="2" customWidth="1"/>
    <col min="2209" max="2209" width="13.140625" style="2" customWidth="1"/>
    <col min="2210" max="2210" width="12.28515625" style="2" customWidth="1"/>
    <col min="2211" max="2448" width="9.140625" style="2"/>
    <col min="2449" max="2449" width="1.42578125" style="2" customWidth="1"/>
    <col min="2450" max="2450" width="59.5703125" style="2" customWidth="1"/>
    <col min="2451" max="2451" width="9.140625" style="2" customWidth="1"/>
    <col min="2452" max="2453" width="3.85546875" style="2" customWidth="1"/>
    <col min="2454" max="2454" width="10.5703125" style="2" customWidth="1"/>
    <col min="2455" max="2455" width="3.85546875" style="2" customWidth="1"/>
    <col min="2456" max="2458" width="14.42578125" style="2" customWidth="1"/>
    <col min="2459" max="2459" width="4.140625" style="2" customWidth="1"/>
    <col min="2460" max="2460" width="15" style="2" customWidth="1"/>
    <col min="2461" max="2462" width="9.140625" style="2" customWidth="1"/>
    <col min="2463" max="2463" width="11.5703125" style="2" customWidth="1"/>
    <col min="2464" max="2464" width="18.140625" style="2" customWidth="1"/>
    <col min="2465" max="2465" width="13.140625" style="2" customWidth="1"/>
    <col min="2466" max="2466" width="12.28515625" style="2" customWidth="1"/>
    <col min="2467" max="2704" width="9.140625" style="2"/>
    <col min="2705" max="2705" width="1.42578125" style="2" customWidth="1"/>
    <col min="2706" max="2706" width="59.5703125" style="2" customWidth="1"/>
    <col min="2707" max="2707" width="9.140625" style="2" customWidth="1"/>
    <col min="2708" max="2709" width="3.85546875" style="2" customWidth="1"/>
    <col min="2710" max="2710" width="10.5703125" style="2" customWidth="1"/>
    <col min="2711" max="2711" width="3.85546875" style="2" customWidth="1"/>
    <col min="2712" max="2714" width="14.42578125" style="2" customWidth="1"/>
    <col min="2715" max="2715" width="4.140625" style="2" customWidth="1"/>
    <col min="2716" max="2716" width="15" style="2" customWidth="1"/>
    <col min="2717" max="2718" width="9.140625" style="2" customWidth="1"/>
    <col min="2719" max="2719" width="11.5703125" style="2" customWidth="1"/>
    <col min="2720" max="2720" width="18.140625" style="2" customWidth="1"/>
    <col min="2721" max="2721" width="13.140625" style="2" customWidth="1"/>
    <col min="2722" max="2722" width="12.28515625" style="2" customWidth="1"/>
    <col min="2723" max="2960" width="9.140625" style="2"/>
    <col min="2961" max="2961" width="1.42578125" style="2" customWidth="1"/>
    <col min="2962" max="2962" width="59.5703125" style="2" customWidth="1"/>
    <col min="2963" max="2963" width="9.140625" style="2" customWidth="1"/>
    <col min="2964" max="2965" width="3.85546875" style="2" customWidth="1"/>
    <col min="2966" max="2966" width="10.5703125" style="2" customWidth="1"/>
    <col min="2967" max="2967" width="3.85546875" style="2" customWidth="1"/>
    <col min="2968" max="2970" width="14.42578125" style="2" customWidth="1"/>
    <col min="2971" max="2971" width="4.140625" style="2" customWidth="1"/>
    <col min="2972" max="2972" width="15" style="2" customWidth="1"/>
    <col min="2973" max="2974" width="9.140625" style="2" customWidth="1"/>
    <col min="2975" max="2975" width="11.5703125" style="2" customWidth="1"/>
    <col min="2976" max="2976" width="18.140625" style="2" customWidth="1"/>
    <col min="2977" max="2977" width="13.140625" style="2" customWidth="1"/>
    <col min="2978" max="2978" width="12.28515625" style="2" customWidth="1"/>
    <col min="2979" max="3216" width="9.140625" style="2"/>
    <col min="3217" max="3217" width="1.42578125" style="2" customWidth="1"/>
    <col min="3218" max="3218" width="59.5703125" style="2" customWidth="1"/>
    <col min="3219" max="3219" width="9.140625" style="2" customWidth="1"/>
    <col min="3220" max="3221" width="3.85546875" style="2" customWidth="1"/>
    <col min="3222" max="3222" width="10.5703125" style="2" customWidth="1"/>
    <col min="3223" max="3223" width="3.85546875" style="2" customWidth="1"/>
    <col min="3224" max="3226" width="14.42578125" style="2" customWidth="1"/>
    <col min="3227" max="3227" width="4.140625" style="2" customWidth="1"/>
    <col min="3228" max="3228" width="15" style="2" customWidth="1"/>
    <col min="3229" max="3230" width="9.140625" style="2" customWidth="1"/>
    <col min="3231" max="3231" width="11.5703125" style="2" customWidth="1"/>
    <col min="3232" max="3232" width="18.140625" style="2" customWidth="1"/>
    <col min="3233" max="3233" width="13.140625" style="2" customWidth="1"/>
    <col min="3234" max="3234" width="12.28515625" style="2" customWidth="1"/>
    <col min="3235" max="3472" width="9.140625" style="2"/>
    <col min="3473" max="3473" width="1.42578125" style="2" customWidth="1"/>
    <col min="3474" max="3474" width="59.5703125" style="2" customWidth="1"/>
    <col min="3475" max="3475" width="9.140625" style="2" customWidth="1"/>
    <col min="3476" max="3477" width="3.85546875" style="2" customWidth="1"/>
    <col min="3478" max="3478" width="10.5703125" style="2" customWidth="1"/>
    <col min="3479" max="3479" width="3.85546875" style="2" customWidth="1"/>
    <col min="3480" max="3482" width="14.42578125" style="2" customWidth="1"/>
    <col min="3483" max="3483" width="4.140625" style="2" customWidth="1"/>
    <col min="3484" max="3484" width="15" style="2" customWidth="1"/>
    <col min="3485" max="3486" width="9.140625" style="2" customWidth="1"/>
    <col min="3487" max="3487" width="11.5703125" style="2" customWidth="1"/>
    <col min="3488" max="3488" width="18.140625" style="2" customWidth="1"/>
    <col min="3489" max="3489" width="13.140625" style="2" customWidth="1"/>
    <col min="3490" max="3490" width="12.28515625" style="2" customWidth="1"/>
    <col min="3491" max="3728" width="9.140625" style="2"/>
    <col min="3729" max="3729" width="1.42578125" style="2" customWidth="1"/>
    <col min="3730" max="3730" width="59.5703125" style="2" customWidth="1"/>
    <col min="3731" max="3731" width="9.140625" style="2" customWidth="1"/>
    <col min="3732" max="3733" width="3.85546875" style="2" customWidth="1"/>
    <col min="3734" max="3734" width="10.5703125" style="2" customWidth="1"/>
    <col min="3735" max="3735" width="3.85546875" style="2" customWidth="1"/>
    <col min="3736" max="3738" width="14.42578125" style="2" customWidth="1"/>
    <col min="3739" max="3739" width="4.140625" style="2" customWidth="1"/>
    <col min="3740" max="3740" width="15" style="2" customWidth="1"/>
    <col min="3741" max="3742" width="9.140625" style="2" customWidth="1"/>
    <col min="3743" max="3743" width="11.5703125" style="2" customWidth="1"/>
    <col min="3744" max="3744" width="18.140625" style="2" customWidth="1"/>
    <col min="3745" max="3745" width="13.140625" style="2" customWidth="1"/>
    <col min="3746" max="3746" width="12.28515625" style="2" customWidth="1"/>
    <col min="3747" max="3984" width="9.140625" style="2"/>
    <col min="3985" max="3985" width="1.42578125" style="2" customWidth="1"/>
    <col min="3986" max="3986" width="59.5703125" style="2" customWidth="1"/>
    <col min="3987" max="3987" width="9.140625" style="2" customWidth="1"/>
    <col min="3988" max="3989" width="3.85546875" style="2" customWidth="1"/>
    <col min="3990" max="3990" width="10.5703125" style="2" customWidth="1"/>
    <col min="3991" max="3991" width="3.85546875" style="2" customWidth="1"/>
    <col min="3992" max="3994" width="14.42578125" style="2" customWidth="1"/>
    <col min="3995" max="3995" width="4.140625" style="2" customWidth="1"/>
    <col min="3996" max="3996" width="15" style="2" customWidth="1"/>
    <col min="3997" max="3998" width="9.140625" style="2" customWidth="1"/>
    <col min="3999" max="3999" width="11.5703125" style="2" customWidth="1"/>
    <col min="4000" max="4000" width="18.140625" style="2" customWidth="1"/>
    <col min="4001" max="4001" width="13.140625" style="2" customWidth="1"/>
    <col min="4002" max="4002" width="12.28515625" style="2" customWidth="1"/>
    <col min="4003" max="4240" width="9.140625" style="2"/>
    <col min="4241" max="4241" width="1.42578125" style="2" customWidth="1"/>
    <col min="4242" max="4242" width="59.5703125" style="2" customWidth="1"/>
    <col min="4243" max="4243" width="9.140625" style="2" customWidth="1"/>
    <col min="4244" max="4245" width="3.85546875" style="2" customWidth="1"/>
    <col min="4246" max="4246" width="10.5703125" style="2" customWidth="1"/>
    <col min="4247" max="4247" width="3.85546875" style="2" customWidth="1"/>
    <col min="4248" max="4250" width="14.42578125" style="2" customWidth="1"/>
    <col min="4251" max="4251" width="4.140625" style="2" customWidth="1"/>
    <col min="4252" max="4252" width="15" style="2" customWidth="1"/>
    <col min="4253" max="4254" width="9.140625" style="2" customWidth="1"/>
    <col min="4255" max="4255" width="11.5703125" style="2" customWidth="1"/>
    <col min="4256" max="4256" width="18.140625" style="2" customWidth="1"/>
    <col min="4257" max="4257" width="13.140625" style="2" customWidth="1"/>
    <col min="4258" max="4258" width="12.28515625" style="2" customWidth="1"/>
    <col min="4259" max="4496" width="9.140625" style="2"/>
    <col min="4497" max="4497" width="1.42578125" style="2" customWidth="1"/>
    <col min="4498" max="4498" width="59.5703125" style="2" customWidth="1"/>
    <col min="4499" max="4499" width="9.140625" style="2" customWidth="1"/>
    <col min="4500" max="4501" width="3.85546875" style="2" customWidth="1"/>
    <col min="4502" max="4502" width="10.5703125" style="2" customWidth="1"/>
    <col min="4503" max="4503" width="3.85546875" style="2" customWidth="1"/>
    <col min="4504" max="4506" width="14.42578125" style="2" customWidth="1"/>
    <col min="4507" max="4507" width="4.140625" style="2" customWidth="1"/>
    <col min="4508" max="4508" width="15" style="2" customWidth="1"/>
    <col min="4509" max="4510" width="9.140625" style="2" customWidth="1"/>
    <col min="4511" max="4511" width="11.5703125" style="2" customWidth="1"/>
    <col min="4512" max="4512" width="18.140625" style="2" customWidth="1"/>
    <col min="4513" max="4513" width="13.140625" style="2" customWidth="1"/>
    <col min="4514" max="4514" width="12.28515625" style="2" customWidth="1"/>
    <col min="4515" max="4752" width="9.140625" style="2"/>
    <col min="4753" max="4753" width="1.42578125" style="2" customWidth="1"/>
    <col min="4754" max="4754" width="59.5703125" style="2" customWidth="1"/>
    <col min="4755" max="4755" width="9.140625" style="2" customWidth="1"/>
    <col min="4756" max="4757" width="3.85546875" style="2" customWidth="1"/>
    <col min="4758" max="4758" width="10.5703125" style="2" customWidth="1"/>
    <col min="4759" max="4759" width="3.85546875" style="2" customWidth="1"/>
    <col min="4760" max="4762" width="14.42578125" style="2" customWidth="1"/>
    <col min="4763" max="4763" width="4.140625" style="2" customWidth="1"/>
    <col min="4764" max="4764" width="15" style="2" customWidth="1"/>
    <col min="4765" max="4766" width="9.140625" style="2" customWidth="1"/>
    <col min="4767" max="4767" width="11.5703125" style="2" customWidth="1"/>
    <col min="4768" max="4768" width="18.140625" style="2" customWidth="1"/>
    <col min="4769" max="4769" width="13.140625" style="2" customWidth="1"/>
    <col min="4770" max="4770" width="12.28515625" style="2" customWidth="1"/>
    <col min="4771" max="5008" width="9.140625" style="2"/>
    <col min="5009" max="5009" width="1.42578125" style="2" customWidth="1"/>
    <col min="5010" max="5010" width="59.5703125" style="2" customWidth="1"/>
    <col min="5011" max="5011" width="9.140625" style="2" customWidth="1"/>
    <col min="5012" max="5013" width="3.85546875" style="2" customWidth="1"/>
    <col min="5014" max="5014" width="10.5703125" style="2" customWidth="1"/>
    <col min="5015" max="5015" width="3.85546875" style="2" customWidth="1"/>
    <col min="5016" max="5018" width="14.42578125" style="2" customWidth="1"/>
    <col min="5019" max="5019" width="4.140625" style="2" customWidth="1"/>
    <col min="5020" max="5020" width="15" style="2" customWidth="1"/>
    <col min="5021" max="5022" width="9.140625" style="2" customWidth="1"/>
    <col min="5023" max="5023" width="11.5703125" style="2" customWidth="1"/>
    <col min="5024" max="5024" width="18.140625" style="2" customWidth="1"/>
    <col min="5025" max="5025" width="13.140625" style="2" customWidth="1"/>
    <col min="5026" max="5026" width="12.28515625" style="2" customWidth="1"/>
    <col min="5027" max="5264" width="9.140625" style="2"/>
    <col min="5265" max="5265" width="1.42578125" style="2" customWidth="1"/>
    <col min="5266" max="5266" width="59.5703125" style="2" customWidth="1"/>
    <col min="5267" max="5267" width="9.140625" style="2" customWidth="1"/>
    <col min="5268" max="5269" width="3.85546875" style="2" customWidth="1"/>
    <col min="5270" max="5270" width="10.5703125" style="2" customWidth="1"/>
    <col min="5271" max="5271" width="3.85546875" style="2" customWidth="1"/>
    <col min="5272" max="5274" width="14.42578125" style="2" customWidth="1"/>
    <col min="5275" max="5275" width="4.140625" style="2" customWidth="1"/>
    <col min="5276" max="5276" width="15" style="2" customWidth="1"/>
    <col min="5277" max="5278" width="9.140625" style="2" customWidth="1"/>
    <col min="5279" max="5279" width="11.5703125" style="2" customWidth="1"/>
    <col min="5280" max="5280" width="18.140625" style="2" customWidth="1"/>
    <col min="5281" max="5281" width="13.140625" style="2" customWidth="1"/>
    <col min="5282" max="5282" width="12.28515625" style="2" customWidth="1"/>
    <col min="5283" max="5520" width="9.140625" style="2"/>
    <col min="5521" max="5521" width="1.42578125" style="2" customWidth="1"/>
    <col min="5522" max="5522" width="59.5703125" style="2" customWidth="1"/>
    <col min="5523" max="5523" width="9.140625" style="2" customWidth="1"/>
    <col min="5524" max="5525" width="3.85546875" style="2" customWidth="1"/>
    <col min="5526" max="5526" width="10.5703125" style="2" customWidth="1"/>
    <col min="5527" max="5527" width="3.85546875" style="2" customWidth="1"/>
    <col min="5528" max="5530" width="14.42578125" style="2" customWidth="1"/>
    <col min="5531" max="5531" width="4.140625" style="2" customWidth="1"/>
    <col min="5532" max="5532" width="15" style="2" customWidth="1"/>
    <col min="5533" max="5534" width="9.140625" style="2" customWidth="1"/>
    <col min="5535" max="5535" width="11.5703125" style="2" customWidth="1"/>
    <col min="5536" max="5536" width="18.140625" style="2" customWidth="1"/>
    <col min="5537" max="5537" width="13.140625" style="2" customWidth="1"/>
    <col min="5538" max="5538" width="12.28515625" style="2" customWidth="1"/>
    <col min="5539" max="5776" width="9.140625" style="2"/>
    <col min="5777" max="5777" width="1.42578125" style="2" customWidth="1"/>
    <col min="5778" max="5778" width="59.5703125" style="2" customWidth="1"/>
    <col min="5779" max="5779" width="9.140625" style="2" customWidth="1"/>
    <col min="5780" max="5781" width="3.85546875" style="2" customWidth="1"/>
    <col min="5782" max="5782" width="10.5703125" style="2" customWidth="1"/>
    <col min="5783" max="5783" width="3.85546875" style="2" customWidth="1"/>
    <col min="5784" max="5786" width="14.42578125" style="2" customWidth="1"/>
    <col min="5787" max="5787" width="4.140625" style="2" customWidth="1"/>
    <col min="5788" max="5788" width="15" style="2" customWidth="1"/>
    <col min="5789" max="5790" width="9.140625" style="2" customWidth="1"/>
    <col min="5791" max="5791" width="11.5703125" style="2" customWidth="1"/>
    <col min="5792" max="5792" width="18.140625" style="2" customWidth="1"/>
    <col min="5793" max="5793" width="13.140625" style="2" customWidth="1"/>
    <col min="5794" max="5794" width="12.28515625" style="2" customWidth="1"/>
    <col min="5795" max="6032" width="9.140625" style="2"/>
    <col min="6033" max="6033" width="1.42578125" style="2" customWidth="1"/>
    <col min="6034" max="6034" width="59.5703125" style="2" customWidth="1"/>
    <col min="6035" max="6035" width="9.140625" style="2" customWidth="1"/>
    <col min="6036" max="6037" width="3.85546875" style="2" customWidth="1"/>
    <col min="6038" max="6038" width="10.5703125" style="2" customWidth="1"/>
    <col min="6039" max="6039" width="3.85546875" style="2" customWidth="1"/>
    <col min="6040" max="6042" width="14.42578125" style="2" customWidth="1"/>
    <col min="6043" max="6043" width="4.140625" style="2" customWidth="1"/>
    <col min="6044" max="6044" width="15" style="2" customWidth="1"/>
    <col min="6045" max="6046" width="9.140625" style="2" customWidth="1"/>
    <col min="6047" max="6047" width="11.5703125" style="2" customWidth="1"/>
    <col min="6048" max="6048" width="18.140625" style="2" customWidth="1"/>
    <col min="6049" max="6049" width="13.140625" style="2" customWidth="1"/>
    <col min="6050" max="6050" width="12.28515625" style="2" customWidth="1"/>
    <col min="6051" max="6288" width="9.140625" style="2"/>
    <col min="6289" max="6289" width="1.42578125" style="2" customWidth="1"/>
    <col min="6290" max="6290" width="59.5703125" style="2" customWidth="1"/>
    <col min="6291" max="6291" width="9.140625" style="2" customWidth="1"/>
    <col min="6292" max="6293" width="3.85546875" style="2" customWidth="1"/>
    <col min="6294" max="6294" width="10.5703125" style="2" customWidth="1"/>
    <col min="6295" max="6295" width="3.85546875" style="2" customWidth="1"/>
    <col min="6296" max="6298" width="14.42578125" style="2" customWidth="1"/>
    <col min="6299" max="6299" width="4.140625" style="2" customWidth="1"/>
    <col min="6300" max="6300" width="15" style="2" customWidth="1"/>
    <col min="6301" max="6302" width="9.140625" style="2" customWidth="1"/>
    <col min="6303" max="6303" width="11.5703125" style="2" customWidth="1"/>
    <col min="6304" max="6304" width="18.140625" style="2" customWidth="1"/>
    <col min="6305" max="6305" width="13.140625" style="2" customWidth="1"/>
    <col min="6306" max="6306" width="12.28515625" style="2" customWidth="1"/>
    <col min="6307" max="6544" width="9.140625" style="2"/>
    <col min="6545" max="6545" width="1.42578125" style="2" customWidth="1"/>
    <col min="6546" max="6546" width="59.5703125" style="2" customWidth="1"/>
    <col min="6547" max="6547" width="9.140625" style="2" customWidth="1"/>
    <col min="6548" max="6549" width="3.85546875" style="2" customWidth="1"/>
    <col min="6550" max="6550" width="10.5703125" style="2" customWidth="1"/>
    <col min="6551" max="6551" width="3.85546875" style="2" customWidth="1"/>
    <col min="6552" max="6554" width="14.42578125" style="2" customWidth="1"/>
    <col min="6555" max="6555" width="4.140625" style="2" customWidth="1"/>
    <col min="6556" max="6556" width="15" style="2" customWidth="1"/>
    <col min="6557" max="6558" width="9.140625" style="2" customWidth="1"/>
    <col min="6559" max="6559" width="11.5703125" style="2" customWidth="1"/>
    <col min="6560" max="6560" width="18.140625" style="2" customWidth="1"/>
    <col min="6561" max="6561" width="13.140625" style="2" customWidth="1"/>
    <col min="6562" max="6562" width="12.28515625" style="2" customWidth="1"/>
    <col min="6563" max="6800" width="9.140625" style="2"/>
    <col min="6801" max="6801" width="1.42578125" style="2" customWidth="1"/>
    <col min="6802" max="6802" width="59.5703125" style="2" customWidth="1"/>
    <col min="6803" max="6803" width="9.140625" style="2" customWidth="1"/>
    <col min="6804" max="6805" width="3.85546875" style="2" customWidth="1"/>
    <col min="6806" max="6806" width="10.5703125" style="2" customWidth="1"/>
    <col min="6807" max="6807" width="3.85546875" style="2" customWidth="1"/>
    <col min="6808" max="6810" width="14.42578125" style="2" customWidth="1"/>
    <col min="6811" max="6811" width="4.140625" style="2" customWidth="1"/>
    <col min="6812" max="6812" width="15" style="2" customWidth="1"/>
    <col min="6813" max="6814" width="9.140625" style="2" customWidth="1"/>
    <col min="6815" max="6815" width="11.5703125" style="2" customWidth="1"/>
    <col min="6816" max="6816" width="18.140625" style="2" customWidth="1"/>
    <col min="6817" max="6817" width="13.140625" style="2" customWidth="1"/>
    <col min="6818" max="6818" width="12.28515625" style="2" customWidth="1"/>
    <col min="6819" max="7056" width="9.140625" style="2"/>
    <col min="7057" max="7057" width="1.42578125" style="2" customWidth="1"/>
    <col min="7058" max="7058" width="59.5703125" style="2" customWidth="1"/>
    <col min="7059" max="7059" width="9.140625" style="2" customWidth="1"/>
    <col min="7060" max="7061" width="3.85546875" style="2" customWidth="1"/>
    <col min="7062" max="7062" width="10.5703125" style="2" customWidth="1"/>
    <col min="7063" max="7063" width="3.85546875" style="2" customWidth="1"/>
    <col min="7064" max="7066" width="14.42578125" style="2" customWidth="1"/>
    <col min="7067" max="7067" width="4.140625" style="2" customWidth="1"/>
    <col min="7068" max="7068" width="15" style="2" customWidth="1"/>
    <col min="7069" max="7070" width="9.140625" style="2" customWidth="1"/>
    <col min="7071" max="7071" width="11.5703125" style="2" customWidth="1"/>
    <col min="7072" max="7072" width="18.140625" style="2" customWidth="1"/>
    <col min="7073" max="7073" width="13.140625" style="2" customWidth="1"/>
    <col min="7074" max="7074" width="12.28515625" style="2" customWidth="1"/>
    <col min="7075" max="7312" width="9.140625" style="2"/>
    <col min="7313" max="7313" width="1.42578125" style="2" customWidth="1"/>
    <col min="7314" max="7314" width="59.5703125" style="2" customWidth="1"/>
    <col min="7315" max="7315" width="9.140625" style="2" customWidth="1"/>
    <col min="7316" max="7317" width="3.85546875" style="2" customWidth="1"/>
    <col min="7318" max="7318" width="10.5703125" style="2" customWidth="1"/>
    <col min="7319" max="7319" width="3.85546875" style="2" customWidth="1"/>
    <col min="7320" max="7322" width="14.42578125" style="2" customWidth="1"/>
    <col min="7323" max="7323" width="4.140625" style="2" customWidth="1"/>
    <col min="7324" max="7324" width="15" style="2" customWidth="1"/>
    <col min="7325" max="7326" width="9.140625" style="2" customWidth="1"/>
    <col min="7327" max="7327" width="11.5703125" style="2" customWidth="1"/>
    <col min="7328" max="7328" width="18.140625" style="2" customWidth="1"/>
    <col min="7329" max="7329" width="13.140625" style="2" customWidth="1"/>
    <col min="7330" max="7330" width="12.28515625" style="2" customWidth="1"/>
    <col min="7331" max="7568" width="9.140625" style="2"/>
    <col min="7569" max="7569" width="1.42578125" style="2" customWidth="1"/>
    <col min="7570" max="7570" width="59.5703125" style="2" customWidth="1"/>
    <col min="7571" max="7571" width="9.140625" style="2" customWidth="1"/>
    <col min="7572" max="7573" width="3.85546875" style="2" customWidth="1"/>
    <col min="7574" max="7574" width="10.5703125" style="2" customWidth="1"/>
    <col min="7575" max="7575" width="3.85546875" style="2" customWidth="1"/>
    <col min="7576" max="7578" width="14.42578125" style="2" customWidth="1"/>
    <col min="7579" max="7579" width="4.140625" style="2" customWidth="1"/>
    <col min="7580" max="7580" width="15" style="2" customWidth="1"/>
    <col min="7581" max="7582" width="9.140625" style="2" customWidth="1"/>
    <col min="7583" max="7583" width="11.5703125" style="2" customWidth="1"/>
    <col min="7584" max="7584" width="18.140625" style="2" customWidth="1"/>
    <col min="7585" max="7585" width="13.140625" style="2" customWidth="1"/>
    <col min="7586" max="7586" width="12.28515625" style="2" customWidth="1"/>
    <col min="7587" max="7824" width="9.140625" style="2"/>
    <col min="7825" max="7825" width="1.42578125" style="2" customWidth="1"/>
    <col min="7826" max="7826" width="59.5703125" style="2" customWidth="1"/>
    <col min="7827" max="7827" width="9.140625" style="2" customWidth="1"/>
    <col min="7828" max="7829" width="3.85546875" style="2" customWidth="1"/>
    <col min="7830" max="7830" width="10.5703125" style="2" customWidth="1"/>
    <col min="7831" max="7831" width="3.85546875" style="2" customWidth="1"/>
    <col min="7832" max="7834" width="14.42578125" style="2" customWidth="1"/>
    <col min="7835" max="7835" width="4.140625" style="2" customWidth="1"/>
    <col min="7836" max="7836" width="15" style="2" customWidth="1"/>
    <col min="7837" max="7838" width="9.140625" style="2" customWidth="1"/>
    <col min="7839" max="7839" width="11.5703125" style="2" customWidth="1"/>
    <col min="7840" max="7840" width="18.140625" style="2" customWidth="1"/>
    <col min="7841" max="7841" width="13.140625" style="2" customWidth="1"/>
    <col min="7842" max="7842" width="12.28515625" style="2" customWidth="1"/>
    <col min="7843" max="8080" width="9.140625" style="2"/>
    <col min="8081" max="8081" width="1.42578125" style="2" customWidth="1"/>
    <col min="8082" max="8082" width="59.5703125" style="2" customWidth="1"/>
    <col min="8083" max="8083" width="9.140625" style="2" customWidth="1"/>
    <col min="8084" max="8085" width="3.85546875" style="2" customWidth="1"/>
    <col min="8086" max="8086" width="10.5703125" style="2" customWidth="1"/>
    <col min="8087" max="8087" width="3.85546875" style="2" customWidth="1"/>
    <col min="8088" max="8090" width="14.42578125" style="2" customWidth="1"/>
    <col min="8091" max="8091" width="4.140625" style="2" customWidth="1"/>
    <col min="8092" max="8092" width="15" style="2" customWidth="1"/>
    <col min="8093" max="8094" width="9.140625" style="2" customWidth="1"/>
    <col min="8095" max="8095" width="11.5703125" style="2" customWidth="1"/>
    <col min="8096" max="8096" width="18.140625" style="2" customWidth="1"/>
    <col min="8097" max="8097" width="13.140625" style="2" customWidth="1"/>
    <col min="8098" max="8098" width="12.28515625" style="2" customWidth="1"/>
    <col min="8099" max="8336" width="9.140625" style="2"/>
    <col min="8337" max="8337" width="1.42578125" style="2" customWidth="1"/>
    <col min="8338" max="8338" width="59.5703125" style="2" customWidth="1"/>
    <col min="8339" max="8339" width="9.140625" style="2" customWidth="1"/>
    <col min="8340" max="8341" width="3.85546875" style="2" customWidth="1"/>
    <col min="8342" max="8342" width="10.5703125" style="2" customWidth="1"/>
    <col min="8343" max="8343" width="3.85546875" style="2" customWidth="1"/>
    <col min="8344" max="8346" width="14.42578125" style="2" customWidth="1"/>
    <col min="8347" max="8347" width="4.140625" style="2" customWidth="1"/>
    <col min="8348" max="8348" width="15" style="2" customWidth="1"/>
    <col min="8349" max="8350" width="9.140625" style="2" customWidth="1"/>
    <col min="8351" max="8351" width="11.5703125" style="2" customWidth="1"/>
    <col min="8352" max="8352" width="18.140625" style="2" customWidth="1"/>
    <col min="8353" max="8353" width="13.140625" style="2" customWidth="1"/>
    <col min="8354" max="8354" width="12.28515625" style="2" customWidth="1"/>
    <col min="8355" max="8592" width="9.140625" style="2"/>
    <col min="8593" max="8593" width="1.42578125" style="2" customWidth="1"/>
    <col min="8594" max="8594" width="59.5703125" style="2" customWidth="1"/>
    <col min="8595" max="8595" width="9.140625" style="2" customWidth="1"/>
    <col min="8596" max="8597" width="3.85546875" style="2" customWidth="1"/>
    <col min="8598" max="8598" width="10.5703125" style="2" customWidth="1"/>
    <col min="8599" max="8599" width="3.85546875" style="2" customWidth="1"/>
    <col min="8600" max="8602" width="14.42578125" style="2" customWidth="1"/>
    <col min="8603" max="8603" width="4.140625" style="2" customWidth="1"/>
    <col min="8604" max="8604" width="15" style="2" customWidth="1"/>
    <col min="8605" max="8606" width="9.140625" style="2" customWidth="1"/>
    <col min="8607" max="8607" width="11.5703125" style="2" customWidth="1"/>
    <col min="8608" max="8608" width="18.140625" style="2" customWidth="1"/>
    <col min="8609" max="8609" width="13.140625" style="2" customWidth="1"/>
    <col min="8610" max="8610" width="12.28515625" style="2" customWidth="1"/>
    <col min="8611" max="8848" width="9.140625" style="2"/>
    <col min="8849" max="8849" width="1.42578125" style="2" customWidth="1"/>
    <col min="8850" max="8850" width="59.5703125" style="2" customWidth="1"/>
    <col min="8851" max="8851" width="9.140625" style="2" customWidth="1"/>
    <col min="8852" max="8853" width="3.85546875" style="2" customWidth="1"/>
    <col min="8854" max="8854" width="10.5703125" style="2" customWidth="1"/>
    <col min="8855" max="8855" width="3.85546875" style="2" customWidth="1"/>
    <col min="8856" max="8858" width="14.42578125" style="2" customWidth="1"/>
    <col min="8859" max="8859" width="4.140625" style="2" customWidth="1"/>
    <col min="8860" max="8860" width="15" style="2" customWidth="1"/>
    <col min="8861" max="8862" width="9.140625" style="2" customWidth="1"/>
    <col min="8863" max="8863" width="11.5703125" style="2" customWidth="1"/>
    <col min="8864" max="8864" width="18.140625" style="2" customWidth="1"/>
    <col min="8865" max="8865" width="13.140625" style="2" customWidth="1"/>
    <col min="8866" max="8866" width="12.28515625" style="2" customWidth="1"/>
    <col min="8867" max="9104" width="9.140625" style="2"/>
    <col min="9105" max="9105" width="1.42578125" style="2" customWidth="1"/>
    <col min="9106" max="9106" width="59.5703125" style="2" customWidth="1"/>
    <col min="9107" max="9107" width="9.140625" style="2" customWidth="1"/>
    <col min="9108" max="9109" width="3.85546875" style="2" customWidth="1"/>
    <col min="9110" max="9110" width="10.5703125" style="2" customWidth="1"/>
    <col min="9111" max="9111" width="3.85546875" style="2" customWidth="1"/>
    <col min="9112" max="9114" width="14.42578125" style="2" customWidth="1"/>
    <col min="9115" max="9115" width="4.140625" style="2" customWidth="1"/>
    <col min="9116" max="9116" width="15" style="2" customWidth="1"/>
    <col min="9117" max="9118" width="9.140625" style="2" customWidth="1"/>
    <col min="9119" max="9119" width="11.5703125" style="2" customWidth="1"/>
    <col min="9120" max="9120" width="18.140625" style="2" customWidth="1"/>
    <col min="9121" max="9121" width="13.140625" style="2" customWidth="1"/>
    <col min="9122" max="9122" width="12.28515625" style="2" customWidth="1"/>
    <col min="9123" max="9360" width="9.140625" style="2"/>
    <col min="9361" max="9361" width="1.42578125" style="2" customWidth="1"/>
    <col min="9362" max="9362" width="59.5703125" style="2" customWidth="1"/>
    <col min="9363" max="9363" width="9.140625" style="2" customWidth="1"/>
    <col min="9364" max="9365" width="3.85546875" style="2" customWidth="1"/>
    <col min="9366" max="9366" width="10.5703125" style="2" customWidth="1"/>
    <col min="9367" max="9367" width="3.85546875" style="2" customWidth="1"/>
    <col min="9368" max="9370" width="14.42578125" style="2" customWidth="1"/>
    <col min="9371" max="9371" width="4.140625" style="2" customWidth="1"/>
    <col min="9372" max="9372" width="15" style="2" customWidth="1"/>
    <col min="9373" max="9374" width="9.140625" style="2" customWidth="1"/>
    <col min="9375" max="9375" width="11.5703125" style="2" customWidth="1"/>
    <col min="9376" max="9376" width="18.140625" style="2" customWidth="1"/>
    <col min="9377" max="9377" width="13.140625" style="2" customWidth="1"/>
    <col min="9378" max="9378" width="12.28515625" style="2" customWidth="1"/>
    <col min="9379" max="9616" width="9.140625" style="2"/>
    <col min="9617" max="9617" width="1.42578125" style="2" customWidth="1"/>
    <col min="9618" max="9618" width="59.5703125" style="2" customWidth="1"/>
    <col min="9619" max="9619" width="9.140625" style="2" customWidth="1"/>
    <col min="9620" max="9621" width="3.85546875" style="2" customWidth="1"/>
    <col min="9622" max="9622" width="10.5703125" style="2" customWidth="1"/>
    <col min="9623" max="9623" width="3.85546875" style="2" customWidth="1"/>
    <col min="9624" max="9626" width="14.42578125" style="2" customWidth="1"/>
    <col min="9627" max="9627" width="4.140625" style="2" customWidth="1"/>
    <col min="9628" max="9628" width="15" style="2" customWidth="1"/>
    <col min="9629" max="9630" width="9.140625" style="2" customWidth="1"/>
    <col min="9631" max="9631" width="11.5703125" style="2" customWidth="1"/>
    <col min="9632" max="9632" width="18.140625" style="2" customWidth="1"/>
    <col min="9633" max="9633" width="13.140625" style="2" customWidth="1"/>
    <col min="9634" max="9634" width="12.28515625" style="2" customWidth="1"/>
    <col min="9635" max="9872" width="9.140625" style="2"/>
    <col min="9873" max="9873" width="1.42578125" style="2" customWidth="1"/>
    <col min="9874" max="9874" width="59.5703125" style="2" customWidth="1"/>
    <col min="9875" max="9875" width="9.140625" style="2" customWidth="1"/>
    <col min="9876" max="9877" width="3.85546875" style="2" customWidth="1"/>
    <col min="9878" max="9878" width="10.5703125" style="2" customWidth="1"/>
    <col min="9879" max="9879" width="3.85546875" style="2" customWidth="1"/>
    <col min="9880" max="9882" width="14.42578125" style="2" customWidth="1"/>
    <col min="9883" max="9883" width="4.140625" style="2" customWidth="1"/>
    <col min="9884" max="9884" width="15" style="2" customWidth="1"/>
    <col min="9885" max="9886" width="9.140625" style="2" customWidth="1"/>
    <col min="9887" max="9887" width="11.5703125" style="2" customWidth="1"/>
    <col min="9888" max="9888" width="18.140625" style="2" customWidth="1"/>
    <col min="9889" max="9889" width="13.140625" style="2" customWidth="1"/>
    <col min="9890" max="9890" width="12.28515625" style="2" customWidth="1"/>
    <col min="9891" max="10128" width="9.140625" style="2"/>
    <col min="10129" max="10129" width="1.42578125" style="2" customWidth="1"/>
    <col min="10130" max="10130" width="59.5703125" style="2" customWidth="1"/>
    <col min="10131" max="10131" width="9.140625" style="2" customWidth="1"/>
    <col min="10132" max="10133" width="3.85546875" style="2" customWidth="1"/>
    <col min="10134" max="10134" width="10.5703125" style="2" customWidth="1"/>
    <col min="10135" max="10135" width="3.85546875" style="2" customWidth="1"/>
    <col min="10136" max="10138" width="14.42578125" style="2" customWidth="1"/>
    <col min="10139" max="10139" width="4.140625" style="2" customWidth="1"/>
    <col min="10140" max="10140" width="15" style="2" customWidth="1"/>
    <col min="10141" max="10142" width="9.140625" style="2" customWidth="1"/>
    <col min="10143" max="10143" width="11.5703125" style="2" customWidth="1"/>
    <col min="10144" max="10144" width="18.140625" style="2" customWidth="1"/>
    <col min="10145" max="10145" width="13.140625" style="2" customWidth="1"/>
    <col min="10146" max="10146" width="12.28515625" style="2" customWidth="1"/>
    <col min="10147" max="10384" width="9.140625" style="2"/>
    <col min="10385" max="10385" width="1.42578125" style="2" customWidth="1"/>
    <col min="10386" max="10386" width="59.5703125" style="2" customWidth="1"/>
    <col min="10387" max="10387" width="9.140625" style="2" customWidth="1"/>
    <col min="10388" max="10389" width="3.85546875" style="2" customWidth="1"/>
    <col min="10390" max="10390" width="10.5703125" style="2" customWidth="1"/>
    <col min="10391" max="10391" width="3.85546875" style="2" customWidth="1"/>
    <col min="10392" max="10394" width="14.42578125" style="2" customWidth="1"/>
    <col min="10395" max="10395" width="4.140625" style="2" customWidth="1"/>
    <col min="10396" max="10396" width="15" style="2" customWidth="1"/>
    <col min="10397" max="10398" width="9.140625" style="2" customWidth="1"/>
    <col min="10399" max="10399" width="11.5703125" style="2" customWidth="1"/>
    <col min="10400" max="10400" width="18.140625" style="2" customWidth="1"/>
    <col min="10401" max="10401" width="13.140625" style="2" customWidth="1"/>
    <col min="10402" max="10402" width="12.28515625" style="2" customWidth="1"/>
    <col min="10403" max="10640" width="9.140625" style="2"/>
    <col min="10641" max="10641" width="1.42578125" style="2" customWidth="1"/>
    <col min="10642" max="10642" width="59.5703125" style="2" customWidth="1"/>
    <col min="10643" max="10643" width="9.140625" style="2" customWidth="1"/>
    <col min="10644" max="10645" width="3.85546875" style="2" customWidth="1"/>
    <col min="10646" max="10646" width="10.5703125" style="2" customWidth="1"/>
    <col min="10647" max="10647" width="3.85546875" style="2" customWidth="1"/>
    <col min="10648" max="10650" width="14.42578125" style="2" customWidth="1"/>
    <col min="10651" max="10651" width="4.140625" style="2" customWidth="1"/>
    <col min="10652" max="10652" width="15" style="2" customWidth="1"/>
    <col min="10653" max="10654" width="9.140625" style="2" customWidth="1"/>
    <col min="10655" max="10655" width="11.5703125" style="2" customWidth="1"/>
    <col min="10656" max="10656" width="18.140625" style="2" customWidth="1"/>
    <col min="10657" max="10657" width="13.140625" style="2" customWidth="1"/>
    <col min="10658" max="10658" width="12.28515625" style="2" customWidth="1"/>
    <col min="10659" max="10896" width="9.140625" style="2"/>
    <col min="10897" max="10897" width="1.42578125" style="2" customWidth="1"/>
    <col min="10898" max="10898" width="59.5703125" style="2" customWidth="1"/>
    <col min="10899" max="10899" width="9.140625" style="2" customWidth="1"/>
    <col min="10900" max="10901" width="3.85546875" style="2" customWidth="1"/>
    <col min="10902" max="10902" width="10.5703125" style="2" customWidth="1"/>
    <col min="10903" max="10903" width="3.85546875" style="2" customWidth="1"/>
    <col min="10904" max="10906" width="14.42578125" style="2" customWidth="1"/>
    <col min="10907" max="10907" width="4.140625" style="2" customWidth="1"/>
    <col min="10908" max="10908" width="15" style="2" customWidth="1"/>
    <col min="10909" max="10910" width="9.140625" style="2" customWidth="1"/>
    <col min="10911" max="10911" width="11.5703125" style="2" customWidth="1"/>
    <col min="10912" max="10912" width="18.140625" style="2" customWidth="1"/>
    <col min="10913" max="10913" width="13.140625" style="2" customWidth="1"/>
    <col min="10914" max="10914" width="12.28515625" style="2" customWidth="1"/>
    <col min="10915" max="11152" width="9.140625" style="2"/>
    <col min="11153" max="11153" width="1.42578125" style="2" customWidth="1"/>
    <col min="11154" max="11154" width="59.5703125" style="2" customWidth="1"/>
    <col min="11155" max="11155" width="9.140625" style="2" customWidth="1"/>
    <col min="11156" max="11157" width="3.85546875" style="2" customWidth="1"/>
    <col min="11158" max="11158" width="10.5703125" style="2" customWidth="1"/>
    <col min="11159" max="11159" width="3.85546875" style="2" customWidth="1"/>
    <col min="11160" max="11162" width="14.42578125" style="2" customWidth="1"/>
    <col min="11163" max="11163" width="4.140625" style="2" customWidth="1"/>
    <col min="11164" max="11164" width="15" style="2" customWidth="1"/>
    <col min="11165" max="11166" width="9.140625" style="2" customWidth="1"/>
    <col min="11167" max="11167" width="11.5703125" style="2" customWidth="1"/>
    <col min="11168" max="11168" width="18.140625" style="2" customWidth="1"/>
    <col min="11169" max="11169" width="13.140625" style="2" customWidth="1"/>
    <col min="11170" max="11170" width="12.28515625" style="2" customWidth="1"/>
    <col min="11171" max="11408" width="9.140625" style="2"/>
    <col min="11409" max="11409" width="1.42578125" style="2" customWidth="1"/>
    <col min="11410" max="11410" width="59.5703125" style="2" customWidth="1"/>
    <col min="11411" max="11411" width="9.140625" style="2" customWidth="1"/>
    <col min="11412" max="11413" width="3.85546875" style="2" customWidth="1"/>
    <col min="11414" max="11414" width="10.5703125" style="2" customWidth="1"/>
    <col min="11415" max="11415" width="3.85546875" style="2" customWidth="1"/>
    <col min="11416" max="11418" width="14.42578125" style="2" customWidth="1"/>
    <col min="11419" max="11419" width="4.140625" style="2" customWidth="1"/>
    <col min="11420" max="11420" width="15" style="2" customWidth="1"/>
    <col min="11421" max="11422" width="9.140625" style="2" customWidth="1"/>
    <col min="11423" max="11423" width="11.5703125" style="2" customWidth="1"/>
    <col min="11424" max="11424" width="18.140625" style="2" customWidth="1"/>
    <col min="11425" max="11425" width="13.140625" style="2" customWidth="1"/>
    <col min="11426" max="11426" width="12.28515625" style="2" customWidth="1"/>
    <col min="11427" max="11664" width="9.140625" style="2"/>
    <col min="11665" max="11665" width="1.42578125" style="2" customWidth="1"/>
    <col min="11666" max="11666" width="59.5703125" style="2" customWidth="1"/>
    <col min="11667" max="11667" width="9.140625" style="2" customWidth="1"/>
    <col min="11668" max="11669" width="3.85546875" style="2" customWidth="1"/>
    <col min="11670" max="11670" width="10.5703125" style="2" customWidth="1"/>
    <col min="11671" max="11671" width="3.85546875" style="2" customWidth="1"/>
    <col min="11672" max="11674" width="14.42578125" style="2" customWidth="1"/>
    <col min="11675" max="11675" width="4.140625" style="2" customWidth="1"/>
    <col min="11676" max="11676" width="15" style="2" customWidth="1"/>
    <col min="11677" max="11678" width="9.140625" style="2" customWidth="1"/>
    <col min="11679" max="11679" width="11.5703125" style="2" customWidth="1"/>
    <col min="11680" max="11680" width="18.140625" style="2" customWidth="1"/>
    <col min="11681" max="11681" width="13.140625" style="2" customWidth="1"/>
    <col min="11682" max="11682" width="12.28515625" style="2" customWidth="1"/>
    <col min="11683" max="11920" width="9.140625" style="2"/>
    <col min="11921" max="11921" width="1.42578125" style="2" customWidth="1"/>
    <col min="11922" max="11922" width="59.5703125" style="2" customWidth="1"/>
    <col min="11923" max="11923" width="9.140625" style="2" customWidth="1"/>
    <col min="11924" max="11925" width="3.85546875" style="2" customWidth="1"/>
    <col min="11926" max="11926" width="10.5703125" style="2" customWidth="1"/>
    <col min="11927" max="11927" width="3.85546875" style="2" customWidth="1"/>
    <col min="11928" max="11930" width="14.42578125" style="2" customWidth="1"/>
    <col min="11931" max="11931" width="4.140625" style="2" customWidth="1"/>
    <col min="11932" max="11932" width="15" style="2" customWidth="1"/>
    <col min="11933" max="11934" width="9.140625" style="2" customWidth="1"/>
    <col min="11935" max="11935" width="11.5703125" style="2" customWidth="1"/>
    <col min="11936" max="11936" width="18.140625" style="2" customWidth="1"/>
    <col min="11937" max="11937" width="13.140625" style="2" customWidth="1"/>
    <col min="11938" max="11938" width="12.28515625" style="2" customWidth="1"/>
    <col min="11939" max="12176" width="9.140625" style="2"/>
    <col min="12177" max="12177" width="1.42578125" style="2" customWidth="1"/>
    <col min="12178" max="12178" width="59.5703125" style="2" customWidth="1"/>
    <col min="12179" max="12179" width="9.140625" style="2" customWidth="1"/>
    <col min="12180" max="12181" width="3.85546875" style="2" customWidth="1"/>
    <col min="12182" max="12182" width="10.5703125" style="2" customWidth="1"/>
    <col min="12183" max="12183" width="3.85546875" style="2" customWidth="1"/>
    <col min="12184" max="12186" width="14.42578125" style="2" customWidth="1"/>
    <col min="12187" max="12187" width="4.140625" style="2" customWidth="1"/>
    <col min="12188" max="12188" width="15" style="2" customWidth="1"/>
    <col min="12189" max="12190" width="9.140625" style="2" customWidth="1"/>
    <col min="12191" max="12191" width="11.5703125" style="2" customWidth="1"/>
    <col min="12192" max="12192" width="18.140625" style="2" customWidth="1"/>
    <col min="12193" max="12193" width="13.140625" style="2" customWidth="1"/>
    <col min="12194" max="12194" width="12.28515625" style="2" customWidth="1"/>
    <col min="12195" max="12432" width="9.140625" style="2"/>
    <col min="12433" max="12433" width="1.42578125" style="2" customWidth="1"/>
    <col min="12434" max="12434" width="59.5703125" style="2" customWidth="1"/>
    <col min="12435" max="12435" width="9.140625" style="2" customWidth="1"/>
    <col min="12436" max="12437" width="3.85546875" style="2" customWidth="1"/>
    <col min="12438" max="12438" width="10.5703125" style="2" customWidth="1"/>
    <col min="12439" max="12439" width="3.85546875" style="2" customWidth="1"/>
    <col min="12440" max="12442" width="14.42578125" style="2" customWidth="1"/>
    <col min="12443" max="12443" width="4.140625" style="2" customWidth="1"/>
    <col min="12444" max="12444" width="15" style="2" customWidth="1"/>
    <col min="12445" max="12446" width="9.140625" style="2" customWidth="1"/>
    <col min="12447" max="12447" width="11.5703125" style="2" customWidth="1"/>
    <col min="12448" max="12448" width="18.140625" style="2" customWidth="1"/>
    <col min="12449" max="12449" width="13.140625" style="2" customWidth="1"/>
    <col min="12450" max="12450" width="12.28515625" style="2" customWidth="1"/>
    <col min="12451" max="12688" width="9.140625" style="2"/>
    <col min="12689" max="12689" width="1.42578125" style="2" customWidth="1"/>
    <col min="12690" max="12690" width="59.5703125" style="2" customWidth="1"/>
    <col min="12691" max="12691" width="9.140625" style="2" customWidth="1"/>
    <col min="12692" max="12693" width="3.85546875" style="2" customWidth="1"/>
    <col min="12694" max="12694" width="10.5703125" style="2" customWidth="1"/>
    <col min="12695" max="12695" width="3.85546875" style="2" customWidth="1"/>
    <col min="12696" max="12698" width="14.42578125" style="2" customWidth="1"/>
    <col min="12699" max="12699" width="4.140625" style="2" customWidth="1"/>
    <col min="12700" max="12700" width="15" style="2" customWidth="1"/>
    <col min="12701" max="12702" width="9.140625" style="2" customWidth="1"/>
    <col min="12703" max="12703" width="11.5703125" style="2" customWidth="1"/>
    <col min="12704" max="12704" width="18.140625" style="2" customWidth="1"/>
    <col min="12705" max="12705" width="13.140625" style="2" customWidth="1"/>
    <col min="12706" max="12706" width="12.28515625" style="2" customWidth="1"/>
    <col min="12707" max="12944" width="9.140625" style="2"/>
    <col min="12945" max="12945" width="1.42578125" style="2" customWidth="1"/>
    <col min="12946" max="12946" width="59.5703125" style="2" customWidth="1"/>
    <col min="12947" max="12947" width="9.140625" style="2" customWidth="1"/>
    <col min="12948" max="12949" width="3.85546875" style="2" customWidth="1"/>
    <col min="12950" max="12950" width="10.5703125" style="2" customWidth="1"/>
    <col min="12951" max="12951" width="3.85546875" style="2" customWidth="1"/>
    <col min="12952" max="12954" width="14.42578125" style="2" customWidth="1"/>
    <col min="12955" max="12955" width="4.140625" style="2" customWidth="1"/>
    <col min="12956" max="12956" width="15" style="2" customWidth="1"/>
    <col min="12957" max="12958" width="9.140625" style="2" customWidth="1"/>
    <col min="12959" max="12959" width="11.5703125" style="2" customWidth="1"/>
    <col min="12960" max="12960" width="18.140625" style="2" customWidth="1"/>
    <col min="12961" max="12961" width="13.140625" style="2" customWidth="1"/>
    <col min="12962" max="12962" width="12.28515625" style="2" customWidth="1"/>
    <col min="12963" max="13200" width="9.140625" style="2"/>
    <col min="13201" max="13201" width="1.42578125" style="2" customWidth="1"/>
    <col min="13202" max="13202" width="59.5703125" style="2" customWidth="1"/>
    <col min="13203" max="13203" width="9.140625" style="2" customWidth="1"/>
    <col min="13204" max="13205" width="3.85546875" style="2" customWidth="1"/>
    <col min="13206" max="13206" width="10.5703125" style="2" customWidth="1"/>
    <col min="13207" max="13207" width="3.85546875" style="2" customWidth="1"/>
    <col min="13208" max="13210" width="14.42578125" style="2" customWidth="1"/>
    <col min="13211" max="13211" width="4.140625" style="2" customWidth="1"/>
    <col min="13212" max="13212" width="15" style="2" customWidth="1"/>
    <col min="13213" max="13214" width="9.140625" style="2" customWidth="1"/>
    <col min="13215" max="13215" width="11.5703125" style="2" customWidth="1"/>
    <col min="13216" max="13216" width="18.140625" style="2" customWidth="1"/>
    <col min="13217" max="13217" width="13.140625" style="2" customWidth="1"/>
    <col min="13218" max="13218" width="12.28515625" style="2" customWidth="1"/>
    <col min="13219" max="13456" width="9.140625" style="2"/>
    <col min="13457" max="13457" width="1.42578125" style="2" customWidth="1"/>
    <col min="13458" max="13458" width="59.5703125" style="2" customWidth="1"/>
    <col min="13459" max="13459" width="9.140625" style="2" customWidth="1"/>
    <col min="13460" max="13461" width="3.85546875" style="2" customWidth="1"/>
    <col min="13462" max="13462" width="10.5703125" style="2" customWidth="1"/>
    <col min="13463" max="13463" width="3.85546875" style="2" customWidth="1"/>
    <col min="13464" max="13466" width="14.42578125" style="2" customWidth="1"/>
    <col min="13467" max="13467" width="4.140625" style="2" customWidth="1"/>
    <col min="13468" max="13468" width="15" style="2" customWidth="1"/>
    <col min="13469" max="13470" width="9.140625" style="2" customWidth="1"/>
    <col min="13471" max="13471" width="11.5703125" style="2" customWidth="1"/>
    <col min="13472" max="13472" width="18.140625" style="2" customWidth="1"/>
    <col min="13473" max="13473" width="13.140625" style="2" customWidth="1"/>
    <col min="13474" max="13474" width="12.28515625" style="2" customWidth="1"/>
    <col min="13475" max="13712" width="9.140625" style="2"/>
    <col min="13713" max="13713" width="1.42578125" style="2" customWidth="1"/>
    <col min="13714" max="13714" width="59.5703125" style="2" customWidth="1"/>
    <col min="13715" max="13715" width="9.140625" style="2" customWidth="1"/>
    <col min="13716" max="13717" width="3.85546875" style="2" customWidth="1"/>
    <col min="13718" max="13718" width="10.5703125" style="2" customWidth="1"/>
    <col min="13719" max="13719" width="3.85546875" style="2" customWidth="1"/>
    <col min="13720" max="13722" width="14.42578125" style="2" customWidth="1"/>
    <col min="13723" max="13723" width="4.140625" style="2" customWidth="1"/>
    <col min="13724" max="13724" width="15" style="2" customWidth="1"/>
    <col min="13725" max="13726" width="9.140625" style="2" customWidth="1"/>
    <col min="13727" max="13727" width="11.5703125" style="2" customWidth="1"/>
    <col min="13728" max="13728" width="18.140625" style="2" customWidth="1"/>
    <col min="13729" max="13729" width="13.140625" style="2" customWidth="1"/>
    <col min="13730" max="13730" width="12.28515625" style="2" customWidth="1"/>
    <col min="13731" max="13968" width="9.140625" style="2"/>
    <col min="13969" max="13969" width="1.42578125" style="2" customWidth="1"/>
    <col min="13970" max="13970" width="59.5703125" style="2" customWidth="1"/>
    <col min="13971" max="13971" width="9.140625" style="2" customWidth="1"/>
    <col min="13972" max="13973" width="3.85546875" style="2" customWidth="1"/>
    <col min="13974" max="13974" width="10.5703125" style="2" customWidth="1"/>
    <col min="13975" max="13975" width="3.85546875" style="2" customWidth="1"/>
    <col min="13976" max="13978" width="14.42578125" style="2" customWidth="1"/>
    <col min="13979" max="13979" width="4.140625" style="2" customWidth="1"/>
    <col min="13980" max="13980" width="15" style="2" customWidth="1"/>
    <col min="13981" max="13982" width="9.140625" style="2" customWidth="1"/>
    <col min="13983" max="13983" width="11.5703125" style="2" customWidth="1"/>
    <col min="13984" max="13984" width="18.140625" style="2" customWidth="1"/>
    <col min="13985" max="13985" width="13.140625" style="2" customWidth="1"/>
    <col min="13986" max="13986" width="12.28515625" style="2" customWidth="1"/>
    <col min="13987" max="14224" width="9.140625" style="2"/>
    <col min="14225" max="14225" width="1.42578125" style="2" customWidth="1"/>
    <col min="14226" max="14226" width="59.5703125" style="2" customWidth="1"/>
    <col min="14227" max="14227" width="9.140625" style="2" customWidth="1"/>
    <col min="14228" max="14229" width="3.85546875" style="2" customWidth="1"/>
    <col min="14230" max="14230" width="10.5703125" style="2" customWidth="1"/>
    <col min="14231" max="14231" width="3.85546875" style="2" customWidth="1"/>
    <col min="14232" max="14234" width="14.42578125" style="2" customWidth="1"/>
    <col min="14235" max="14235" width="4.140625" style="2" customWidth="1"/>
    <col min="14236" max="14236" width="15" style="2" customWidth="1"/>
    <col min="14237" max="14238" width="9.140625" style="2" customWidth="1"/>
    <col min="14239" max="14239" width="11.5703125" style="2" customWidth="1"/>
    <col min="14240" max="14240" width="18.140625" style="2" customWidth="1"/>
    <col min="14241" max="14241" width="13.140625" style="2" customWidth="1"/>
    <col min="14242" max="14242" width="12.28515625" style="2" customWidth="1"/>
    <col min="14243" max="14480" width="9.140625" style="2"/>
    <col min="14481" max="14481" width="1.42578125" style="2" customWidth="1"/>
    <col min="14482" max="14482" width="59.5703125" style="2" customWidth="1"/>
    <col min="14483" max="14483" width="9.140625" style="2" customWidth="1"/>
    <col min="14484" max="14485" width="3.85546875" style="2" customWidth="1"/>
    <col min="14486" max="14486" width="10.5703125" style="2" customWidth="1"/>
    <col min="14487" max="14487" width="3.85546875" style="2" customWidth="1"/>
    <col min="14488" max="14490" width="14.42578125" style="2" customWidth="1"/>
    <col min="14491" max="14491" width="4.140625" style="2" customWidth="1"/>
    <col min="14492" max="14492" width="15" style="2" customWidth="1"/>
    <col min="14493" max="14494" width="9.140625" style="2" customWidth="1"/>
    <col min="14495" max="14495" width="11.5703125" style="2" customWidth="1"/>
    <col min="14496" max="14496" width="18.140625" style="2" customWidth="1"/>
    <col min="14497" max="14497" width="13.140625" style="2" customWidth="1"/>
    <col min="14498" max="14498" width="12.28515625" style="2" customWidth="1"/>
    <col min="14499" max="14736" width="9.140625" style="2"/>
    <col min="14737" max="14737" width="1.42578125" style="2" customWidth="1"/>
    <col min="14738" max="14738" width="59.5703125" style="2" customWidth="1"/>
    <col min="14739" max="14739" width="9.140625" style="2" customWidth="1"/>
    <col min="14740" max="14741" width="3.85546875" style="2" customWidth="1"/>
    <col min="14742" max="14742" width="10.5703125" style="2" customWidth="1"/>
    <col min="14743" max="14743" width="3.85546875" style="2" customWidth="1"/>
    <col min="14744" max="14746" width="14.42578125" style="2" customWidth="1"/>
    <col min="14747" max="14747" width="4.140625" style="2" customWidth="1"/>
    <col min="14748" max="14748" width="15" style="2" customWidth="1"/>
    <col min="14749" max="14750" width="9.140625" style="2" customWidth="1"/>
    <col min="14751" max="14751" width="11.5703125" style="2" customWidth="1"/>
    <col min="14752" max="14752" width="18.140625" style="2" customWidth="1"/>
    <col min="14753" max="14753" width="13.140625" style="2" customWidth="1"/>
    <col min="14754" max="14754" width="12.28515625" style="2" customWidth="1"/>
    <col min="14755" max="14992" width="9.140625" style="2"/>
    <col min="14993" max="14993" width="1.42578125" style="2" customWidth="1"/>
    <col min="14994" max="14994" width="59.5703125" style="2" customWidth="1"/>
    <col min="14995" max="14995" width="9.140625" style="2" customWidth="1"/>
    <col min="14996" max="14997" width="3.85546875" style="2" customWidth="1"/>
    <col min="14998" max="14998" width="10.5703125" style="2" customWidth="1"/>
    <col min="14999" max="14999" width="3.85546875" style="2" customWidth="1"/>
    <col min="15000" max="15002" width="14.42578125" style="2" customWidth="1"/>
    <col min="15003" max="15003" width="4.140625" style="2" customWidth="1"/>
    <col min="15004" max="15004" width="15" style="2" customWidth="1"/>
    <col min="15005" max="15006" width="9.140625" style="2" customWidth="1"/>
    <col min="15007" max="15007" width="11.5703125" style="2" customWidth="1"/>
    <col min="15008" max="15008" width="18.140625" style="2" customWidth="1"/>
    <col min="15009" max="15009" width="13.140625" style="2" customWidth="1"/>
    <col min="15010" max="15010" width="12.28515625" style="2" customWidth="1"/>
    <col min="15011" max="15248" width="9.140625" style="2"/>
    <col min="15249" max="15249" width="1.42578125" style="2" customWidth="1"/>
    <col min="15250" max="15250" width="59.5703125" style="2" customWidth="1"/>
    <col min="15251" max="15251" width="9.140625" style="2" customWidth="1"/>
    <col min="15252" max="15253" width="3.85546875" style="2" customWidth="1"/>
    <col min="15254" max="15254" width="10.5703125" style="2" customWidth="1"/>
    <col min="15255" max="15255" width="3.85546875" style="2" customWidth="1"/>
    <col min="15256" max="15258" width="14.42578125" style="2" customWidth="1"/>
    <col min="15259" max="15259" width="4.140625" style="2" customWidth="1"/>
    <col min="15260" max="15260" width="15" style="2" customWidth="1"/>
    <col min="15261" max="15262" width="9.140625" style="2" customWidth="1"/>
    <col min="15263" max="15263" width="11.5703125" style="2" customWidth="1"/>
    <col min="15264" max="15264" width="18.140625" style="2" customWidth="1"/>
    <col min="15265" max="15265" width="13.140625" style="2" customWidth="1"/>
    <col min="15266" max="15266" width="12.28515625" style="2" customWidth="1"/>
    <col min="15267" max="15504" width="9.140625" style="2"/>
    <col min="15505" max="15505" width="1.42578125" style="2" customWidth="1"/>
    <col min="15506" max="15506" width="59.5703125" style="2" customWidth="1"/>
    <col min="15507" max="15507" width="9.140625" style="2" customWidth="1"/>
    <col min="15508" max="15509" width="3.85546875" style="2" customWidth="1"/>
    <col min="15510" max="15510" width="10.5703125" style="2" customWidth="1"/>
    <col min="15511" max="15511" width="3.85546875" style="2" customWidth="1"/>
    <col min="15512" max="15514" width="14.42578125" style="2" customWidth="1"/>
    <col min="15515" max="15515" width="4.140625" style="2" customWidth="1"/>
    <col min="15516" max="15516" width="15" style="2" customWidth="1"/>
    <col min="15517" max="15518" width="9.140625" style="2" customWidth="1"/>
    <col min="15519" max="15519" width="11.5703125" style="2" customWidth="1"/>
    <col min="15520" max="15520" width="18.140625" style="2" customWidth="1"/>
    <col min="15521" max="15521" width="13.140625" style="2" customWidth="1"/>
    <col min="15522" max="15522" width="12.28515625" style="2" customWidth="1"/>
    <col min="15523" max="15760" width="9.140625" style="2"/>
    <col min="15761" max="15761" width="1.42578125" style="2" customWidth="1"/>
    <col min="15762" max="15762" width="59.5703125" style="2" customWidth="1"/>
    <col min="15763" max="15763" width="9.140625" style="2" customWidth="1"/>
    <col min="15764" max="15765" width="3.85546875" style="2" customWidth="1"/>
    <col min="15766" max="15766" width="10.5703125" style="2" customWidth="1"/>
    <col min="15767" max="15767" width="3.85546875" style="2" customWidth="1"/>
    <col min="15768" max="15770" width="14.42578125" style="2" customWidth="1"/>
    <col min="15771" max="15771" width="4.140625" style="2" customWidth="1"/>
    <col min="15772" max="15772" width="15" style="2" customWidth="1"/>
    <col min="15773" max="15774" width="9.140625" style="2" customWidth="1"/>
    <col min="15775" max="15775" width="11.5703125" style="2" customWidth="1"/>
    <col min="15776" max="15776" width="18.140625" style="2" customWidth="1"/>
    <col min="15777" max="15777" width="13.140625" style="2" customWidth="1"/>
    <col min="15778" max="15778" width="12.28515625" style="2" customWidth="1"/>
    <col min="15779" max="16016" width="9.140625" style="2"/>
    <col min="16017" max="16017" width="1.42578125" style="2" customWidth="1"/>
    <col min="16018" max="16018" width="59.5703125" style="2" customWidth="1"/>
    <col min="16019" max="16019" width="9.140625" style="2" customWidth="1"/>
    <col min="16020" max="16021" width="3.85546875" style="2" customWidth="1"/>
    <col min="16022" max="16022" width="10.5703125" style="2" customWidth="1"/>
    <col min="16023" max="16023" width="3.85546875" style="2" customWidth="1"/>
    <col min="16024" max="16026" width="14.42578125" style="2" customWidth="1"/>
    <col min="16027" max="16027" width="4.140625" style="2" customWidth="1"/>
    <col min="16028" max="16028" width="15" style="2" customWidth="1"/>
    <col min="16029" max="16030" width="9.140625" style="2" customWidth="1"/>
    <col min="16031" max="16031" width="11.5703125" style="2" customWidth="1"/>
    <col min="16032" max="16032" width="18.140625" style="2" customWidth="1"/>
    <col min="16033" max="16033" width="13.140625" style="2" customWidth="1"/>
    <col min="16034" max="16034" width="12.28515625" style="2" customWidth="1"/>
    <col min="16035" max="16384" width="9.140625" style="2"/>
  </cols>
  <sheetData>
    <row r="1" spans="1:12" ht="50.25" customHeight="1" x14ac:dyDescent="0.25">
      <c r="A1" s="38" t="s">
        <v>292</v>
      </c>
      <c r="B1" s="38"/>
      <c r="C1" s="38"/>
      <c r="D1" s="38"/>
      <c r="E1" s="38"/>
      <c r="F1" s="38"/>
      <c r="G1" s="38"/>
      <c r="H1" s="38"/>
      <c r="I1" s="38"/>
      <c r="J1" s="38"/>
      <c r="K1" s="38"/>
      <c r="L1" s="38"/>
    </row>
    <row r="2" spans="1:12" ht="14.25" customHeight="1" x14ac:dyDescent="0.25">
      <c r="A2" s="39" t="s">
        <v>291</v>
      </c>
      <c r="B2" s="39"/>
      <c r="C2" s="39"/>
      <c r="D2" s="39"/>
      <c r="E2" s="39"/>
      <c r="F2" s="39"/>
      <c r="G2" s="39"/>
      <c r="H2" s="39"/>
      <c r="I2" s="39"/>
      <c r="J2" s="39"/>
      <c r="K2" s="36"/>
      <c r="L2" s="36"/>
    </row>
    <row r="3" spans="1:12" s="1" customFormat="1" ht="162" customHeight="1" x14ac:dyDescent="0.25">
      <c r="A3" s="34" t="s">
        <v>0</v>
      </c>
      <c r="B3" s="34" t="s">
        <v>1</v>
      </c>
      <c r="C3" s="34" t="s">
        <v>2</v>
      </c>
      <c r="D3" s="35" t="s">
        <v>3</v>
      </c>
      <c r="E3" s="34" t="s">
        <v>4</v>
      </c>
      <c r="F3" s="35" t="s">
        <v>5</v>
      </c>
      <c r="G3" s="35" t="s">
        <v>6</v>
      </c>
      <c r="H3" s="27" t="s">
        <v>286</v>
      </c>
      <c r="I3" s="28" t="s">
        <v>287</v>
      </c>
      <c r="J3" s="28" t="s">
        <v>290</v>
      </c>
      <c r="K3" s="28" t="s">
        <v>288</v>
      </c>
      <c r="L3" s="28" t="s">
        <v>289</v>
      </c>
    </row>
    <row r="4" spans="1:12" s="9" customFormat="1" ht="42.75" x14ac:dyDescent="0.25">
      <c r="A4" s="6" t="s">
        <v>7</v>
      </c>
      <c r="B4" s="7">
        <v>51</v>
      </c>
      <c r="C4" s="7"/>
      <c r="D4" s="8"/>
      <c r="E4" s="7"/>
      <c r="F4" s="8"/>
      <c r="G4" s="8"/>
      <c r="H4" s="29">
        <f>H10+H74+H85+H90+H102+H114+H119+H130+H135+H152+H157+H168+H173+H5+H178+H218+H224+H240+H251+H257</f>
        <v>124570125.00999999</v>
      </c>
      <c r="I4" s="29">
        <f>I10+I74+I85+I90+I102+I114+I119+I130+I135+I152+I157+I168+I173+I5+I178+I218+I224+I240+I251+I257</f>
        <v>124570125.00999999</v>
      </c>
      <c r="J4" s="29">
        <f>J10+J74+J85+J90+J102+J114+J119+J130+J135+J152+J157+J168+J173+J5+J178+J218+J224+J240+J251+J257</f>
        <v>24182346.920000002</v>
      </c>
      <c r="K4" s="37">
        <f>J4/H4*100</f>
        <v>19.412637595136665</v>
      </c>
      <c r="L4" s="37">
        <f>J4/I4*100</f>
        <v>19.412637595136665</v>
      </c>
    </row>
    <row r="5" spans="1:12" ht="30" x14ac:dyDescent="0.25">
      <c r="A5" s="10" t="s">
        <v>8</v>
      </c>
      <c r="B5" s="4">
        <v>51</v>
      </c>
      <c r="C5" s="4">
        <v>0</v>
      </c>
      <c r="D5" s="11" t="s">
        <v>9</v>
      </c>
      <c r="E5" s="4"/>
      <c r="F5" s="5"/>
      <c r="G5" s="5"/>
      <c r="H5" s="30">
        <f t="shared" ref="H5:J8" si="0">H6</f>
        <v>10024502.85</v>
      </c>
      <c r="I5" s="30">
        <f t="shared" si="0"/>
        <v>10024502.85</v>
      </c>
      <c r="J5" s="30">
        <f t="shared" si="0"/>
        <v>2797124.84</v>
      </c>
      <c r="K5" s="37">
        <f>J5/H5*100</f>
        <v>27.902878395610408</v>
      </c>
      <c r="L5" s="37">
        <f>J5/I5*100</f>
        <v>27.902878395610408</v>
      </c>
    </row>
    <row r="6" spans="1:12" ht="30" x14ac:dyDescent="0.25">
      <c r="A6" s="12" t="s">
        <v>10</v>
      </c>
      <c r="B6" s="4">
        <v>51</v>
      </c>
      <c r="C6" s="4">
        <v>0</v>
      </c>
      <c r="D6" s="11" t="s">
        <v>9</v>
      </c>
      <c r="E6" s="4">
        <v>851</v>
      </c>
      <c r="F6" s="5"/>
      <c r="G6" s="5"/>
      <c r="H6" s="30">
        <f t="shared" si="0"/>
        <v>10024502.85</v>
      </c>
      <c r="I6" s="30">
        <f t="shared" si="0"/>
        <v>10024502.85</v>
      </c>
      <c r="J6" s="30">
        <f t="shared" si="0"/>
        <v>2797124.84</v>
      </c>
      <c r="K6" s="37">
        <f t="shared" ref="K6:K69" si="1">J6/H6*100</f>
        <v>27.902878395610408</v>
      </c>
      <c r="L6" s="37">
        <f t="shared" ref="L6:L69" si="2">J6/I6*100</f>
        <v>27.902878395610408</v>
      </c>
    </row>
    <row r="7" spans="1:12" s="1" customFormat="1" ht="45" x14ac:dyDescent="0.25">
      <c r="A7" s="10" t="s">
        <v>11</v>
      </c>
      <c r="B7" s="4">
        <v>51</v>
      </c>
      <c r="C7" s="4">
        <v>0</v>
      </c>
      <c r="D7" s="11" t="s">
        <v>9</v>
      </c>
      <c r="E7" s="4">
        <v>851</v>
      </c>
      <c r="F7" s="5" t="s">
        <v>12</v>
      </c>
      <c r="G7" s="11"/>
      <c r="H7" s="31">
        <f t="shared" si="0"/>
        <v>10024502.85</v>
      </c>
      <c r="I7" s="31">
        <f t="shared" si="0"/>
        <v>10024502.85</v>
      </c>
      <c r="J7" s="31">
        <f t="shared" si="0"/>
        <v>2797124.84</v>
      </c>
      <c r="K7" s="37">
        <f t="shared" si="1"/>
        <v>27.902878395610408</v>
      </c>
      <c r="L7" s="37">
        <f t="shared" si="2"/>
        <v>27.902878395610408</v>
      </c>
    </row>
    <row r="8" spans="1:12" s="1" customFormat="1" ht="45" x14ac:dyDescent="0.25">
      <c r="A8" s="10" t="s">
        <v>13</v>
      </c>
      <c r="B8" s="4">
        <v>51</v>
      </c>
      <c r="C8" s="4">
        <v>0</v>
      </c>
      <c r="D8" s="11" t="s">
        <v>9</v>
      </c>
      <c r="E8" s="4">
        <v>851</v>
      </c>
      <c r="F8" s="5" t="s">
        <v>12</v>
      </c>
      <c r="G8" s="11" t="s">
        <v>14</v>
      </c>
      <c r="H8" s="31">
        <f t="shared" si="0"/>
        <v>10024502.85</v>
      </c>
      <c r="I8" s="31">
        <f t="shared" si="0"/>
        <v>10024502.85</v>
      </c>
      <c r="J8" s="31">
        <f t="shared" si="0"/>
        <v>2797124.84</v>
      </c>
      <c r="K8" s="37">
        <f t="shared" si="1"/>
        <v>27.902878395610408</v>
      </c>
      <c r="L8" s="37">
        <f t="shared" si="2"/>
        <v>27.902878395610408</v>
      </c>
    </row>
    <row r="9" spans="1:12" s="1" customFormat="1" x14ac:dyDescent="0.25">
      <c r="A9" s="10" t="s">
        <v>15</v>
      </c>
      <c r="B9" s="4">
        <v>51</v>
      </c>
      <c r="C9" s="4">
        <v>0</v>
      </c>
      <c r="D9" s="11" t="s">
        <v>9</v>
      </c>
      <c r="E9" s="4">
        <v>851</v>
      </c>
      <c r="F9" s="5" t="s">
        <v>12</v>
      </c>
      <c r="G9" s="11" t="s">
        <v>16</v>
      </c>
      <c r="H9" s="31">
        <f>'[1]3.ВС'!N158</f>
        <v>10024502.85</v>
      </c>
      <c r="I9" s="31">
        <f>'[1]3.ВС'!O158</f>
        <v>10024502.85</v>
      </c>
      <c r="J9" s="31">
        <f>'[1]3.ВС'!P158</f>
        <v>2797124.84</v>
      </c>
      <c r="K9" s="37">
        <f t="shared" si="1"/>
        <v>27.902878395610408</v>
      </c>
      <c r="L9" s="37">
        <f t="shared" si="2"/>
        <v>27.902878395610408</v>
      </c>
    </row>
    <row r="10" spans="1:12" ht="75" x14ac:dyDescent="0.25">
      <c r="A10" s="12" t="s">
        <v>17</v>
      </c>
      <c r="B10" s="13">
        <v>51</v>
      </c>
      <c r="C10" s="13">
        <v>0</v>
      </c>
      <c r="D10" s="11" t="s">
        <v>18</v>
      </c>
      <c r="E10" s="13"/>
      <c r="F10" s="11"/>
      <c r="G10" s="11"/>
      <c r="H10" s="32">
        <f t="shared" ref="H10:J10" si="3">H11</f>
        <v>28134950</v>
      </c>
      <c r="I10" s="32">
        <f t="shared" si="3"/>
        <v>28134950</v>
      </c>
      <c r="J10" s="32">
        <f t="shared" si="3"/>
        <v>5664875.4800000004</v>
      </c>
      <c r="K10" s="37">
        <f t="shared" si="1"/>
        <v>20.13465629048568</v>
      </c>
      <c r="L10" s="37">
        <f t="shared" si="2"/>
        <v>20.13465629048568</v>
      </c>
    </row>
    <row r="11" spans="1:12" ht="30" x14ac:dyDescent="0.25">
      <c r="A11" s="12" t="s">
        <v>10</v>
      </c>
      <c r="B11" s="13">
        <v>51</v>
      </c>
      <c r="C11" s="13">
        <v>0</v>
      </c>
      <c r="D11" s="11" t="s">
        <v>18</v>
      </c>
      <c r="E11" s="13">
        <v>851</v>
      </c>
      <c r="F11" s="11"/>
      <c r="G11" s="11"/>
      <c r="H11" s="23">
        <f t="shared" ref="H11:J11" si="4">H12+H17+H22+H27+H32+H37+H40+H47+H50+H53+H56+H59+H62+H65+H68+H71</f>
        <v>28134950</v>
      </c>
      <c r="I11" s="23">
        <f t="shared" si="4"/>
        <v>28134950</v>
      </c>
      <c r="J11" s="23">
        <f t="shared" si="4"/>
        <v>5664875.4800000004</v>
      </c>
      <c r="K11" s="37">
        <f t="shared" si="1"/>
        <v>20.13465629048568</v>
      </c>
      <c r="L11" s="37">
        <f t="shared" si="2"/>
        <v>20.13465629048568</v>
      </c>
    </row>
    <row r="12" spans="1:12" ht="345" x14ac:dyDescent="0.25">
      <c r="A12" s="10" t="s">
        <v>19</v>
      </c>
      <c r="B12" s="4">
        <v>51</v>
      </c>
      <c r="C12" s="4">
        <v>0</v>
      </c>
      <c r="D12" s="11" t="s">
        <v>18</v>
      </c>
      <c r="E12" s="4">
        <v>851</v>
      </c>
      <c r="F12" s="11" t="s">
        <v>20</v>
      </c>
      <c r="G12" s="11"/>
      <c r="H12" s="32">
        <f t="shared" ref="H12:J12" si="5">H13+H15</f>
        <v>842480</v>
      </c>
      <c r="I12" s="32">
        <f t="shared" si="5"/>
        <v>842480</v>
      </c>
      <c r="J12" s="32">
        <f t="shared" si="5"/>
        <v>156880.60999999999</v>
      </c>
      <c r="K12" s="37">
        <f t="shared" si="1"/>
        <v>18.621285965245466</v>
      </c>
      <c r="L12" s="37">
        <f t="shared" si="2"/>
        <v>18.621285965245466</v>
      </c>
    </row>
    <row r="13" spans="1:12" ht="135" x14ac:dyDescent="0.25">
      <c r="A13" s="10" t="s">
        <v>21</v>
      </c>
      <c r="B13" s="4">
        <v>51</v>
      </c>
      <c r="C13" s="4">
        <v>0</v>
      </c>
      <c r="D13" s="11" t="s">
        <v>18</v>
      </c>
      <c r="E13" s="4">
        <v>851</v>
      </c>
      <c r="F13" s="11" t="s">
        <v>20</v>
      </c>
      <c r="G13" s="11" t="s">
        <v>22</v>
      </c>
      <c r="H13" s="32">
        <f t="shared" ref="H13:J13" si="6">H14</f>
        <v>566400</v>
      </c>
      <c r="I13" s="32">
        <f t="shared" si="6"/>
        <v>566400</v>
      </c>
      <c r="J13" s="32">
        <f t="shared" si="6"/>
        <v>104891.86</v>
      </c>
      <c r="K13" s="37">
        <f t="shared" si="1"/>
        <v>18.519043079096047</v>
      </c>
      <c r="L13" s="37">
        <f t="shared" si="2"/>
        <v>18.519043079096047</v>
      </c>
    </row>
    <row r="14" spans="1:12" ht="45" x14ac:dyDescent="0.25">
      <c r="A14" s="10" t="s">
        <v>23</v>
      </c>
      <c r="B14" s="4">
        <v>51</v>
      </c>
      <c r="C14" s="4">
        <v>0</v>
      </c>
      <c r="D14" s="11" t="s">
        <v>18</v>
      </c>
      <c r="E14" s="4">
        <v>851</v>
      </c>
      <c r="F14" s="11" t="s">
        <v>20</v>
      </c>
      <c r="G14" s="11" t="s">
        <v>24</v>
      </c>
      <c r="H14" s="32">
        <f>'[1]3.ВС'!N12</f>
        <v>566400</v>
      </c>
      <c r="I14" s="32">
        <f>'[1]3.ВС'!O12</f>
        <v>566400</v>
      </c>
      <c r="J14" s="32">
        <f>'[1]3.ВС'!P12</f>
        <v>104891.86</v>
      </c>
      <c r="K14" s="37">
        <f t="shared" si="1"/>
        <v>18.519043079096047</v>
      </c>
      <c r="L14" s="37">
        <f t="shared" si="2"/>
        <v>18.519043079096047</v>
      </c>
    </row>
    <row r="15" spans="1:12" ht="60" x14ac:dyDescent="0.25">
      <c r="A15" s="10" t="s">
        <v>25</v>
      </c>
      <c r="B15" s="4">
        <v>51</v>
      </c>
      <c r="C15" s="4">
        <v>0</v>
      </c>
      <c r="D15" s="11" t="s">
        <v>18</v>
      </c>
      <c r="E15" s="4">
        <v>851</v>
      </c>
      <c r="F15" s="11" t="s">
        <v>20</v>
      </c>
      <c r="G15" s="11" t="s">
        <v>26</v>
      </c>
      <c r="H15" s="32">
        <f t="shared" ref="H15:J15" si="7">H16</f>
        <v>276080</v>
      </c>
      <c r="I15" s="32">
        <f t="shared" si="7"/>
        <v>276080</v>
      </c>
      <c r="J15" s="32">
        <f t="shared" si="7"/>
        <v>51988.75</v>
      </c>
      <c r="K15" s="37">
        <f t="shared" si="1"/>
        <v>18.831045349174154</v>
      </c>
      <c r="L15" s="37">
        <f t="shared" si="2"/>
        <v>18.831045349174154</v>
      </c>
    </row>
    <row r="16" spans="1:12" ht="60" x14ac:dyDescent="0.25">
      <c r="A16" s="10" t="s">
        <v>27</v>
      </c>
      <c r="B16" s="4">
        <v>51</v>
      </c>
      <c r="C16" s="4">
        <v>0</v>
      </c>
      <c r="D16" s="11" t="s">
        <v>18</v>
      </c>
      <c r="E16" s="4">
        <v>851</v>
      </c>
      <c r="F16" s="11" t="s">
        <v>20</v>
      </c>
      <c r="G16" s="11" t="s">
        <v>28</v>
      </c>
      <c r="H16" s="32">
        <f>'[1]3.ВС'!N14</f>
        <v>276080</v>
      </c>
      <c r="I16" s="32">
        <f>'[1]3.ВС'!O14</f>
        <v>276080</v>
      </c>
      <c r="J16" s="32">
        <f>'[1]3.ВС'!P14</f>
        <v>51988.75</v>
      </c>
      <c r="K16" s="37">
        <f t="shared" si="1"/>
        <v>18.831045349174154</v>
      </c>
      <c r="L16" s="37">
        <f t="shared" si="2"/>
        <v>18.831045349174154</v>
      </c>
    </row>
    <row r="17" spans="1:12" ht="315" x14ac:dyDescent="0.25">
      <c r="A17" s="10" t="s">
        <v>29</v>
      </c>
      <c r="B17" s="4">
        <v>51</v>
      </c>
      <c r="C17" s="4">
        <v>0</v>
      </c>
      <c r="D17" s="11" t="s">
        <v>18</v>
      </c>
      <c r="E17" s="4">
        <v>851</v>
      </c>
      <c r="F17" s="11" t="s">
        <v>30</v>
      </c>
      <c r="G17" s="11"/>
      <c r="H17" s="31">
        <f t="shared" ref="H17:J17" si="8">H18+H20</f>
        <v>561653</v>
      </c>
      <c r="I17" s="31">
        <f t="shared" si="8"/>
        <v>561653</v>
      </c>
      <c r="J17" s="31">
        <f t="shared" si="8"/>
        <v>96372.39</v>
      </c>
      <c r="K17" s="37">
        <f t="shared" si="1"/>
        <v>17.15870653232512</v>
      </c>
      <c r="L17" s="37">
        <f t="shared" si="2"/>
        <v>17.15870653232512</v>
      </c>
    </row>
    <row r="18" spans="1:12" ht="135" x14ac:dyDescent="0.25">
      <c r="A18" s="12" t="s">
        <v>21</v>
      </c>
      <c r="B18" s="4">
        <v>51</v>
      </c>
      <c r="C18" s="4">
        <v>0</v>
      </c>
      <c r="D18" s="11" t="s">
        <v>18</v>
      </c>
      <c r="E18" s="4">
        <v>851</v>
      </c>
      <c r="F18" s="11" t="s">
        <v>30</v>
      </c>
      <c r="G18" s="11" t="s">
        <v>22</v>
      </c>
      <c r="H18" s="31">
        <f t="shared" ref="H18:J18" si="9">H19</f>
        <v>380300</v>
      </c>
      <c r="I18" s="31">
        <f t="shared" si="9"/>
        <v>380300</v>
      </c>
      <c r="J18" s="31">
        <f t="shared" si="9"/>
        <v>66448.58</v>
      </c>
      <c r="K18" s="37">
        <f t="shared" si="1"/>
        <v>17.472674204575338</v>
      </c>
      <c r="L18" s="37">
        <f t="shared" si="2"/>
        <v>17.472674204575338</v>
      </c>
    </row>
    <row r="19" spans="1:12" ht="45" x14ac:dyDescent="0.25">
      <c r="A19" s="12" t="s">
        <v>32</v>
      </c>
      <c r="B19" s="4">
        <v>51</v>
      </c>
      <c r="C19" s="4">
        <v>0</v>
      </c>
      <c r="D19" s="11" t="s">
        <v>18</v>
      </c>
      <c r="E19" s="4">
        <v>851</v>
      </c>
      <c r="F19" s="11" t="s">
        <v>30</v>
      </c>
      <c r="G19" s="11" t="s">
        <v>24</v>
      </c>
      <c r="H19" s="31">
        <f>'[1]3.ВС'!N17</f>
        <v>380300</v>
      </c>
      <c r="I19" s="31">
        <f>'[1]3.ВС'!O17</f>
        <v>380300</v>
      </c>
      <c r="J19" s="31">
        <f>'[1]3.ВС'!P17</f>
        <v>66448.58</v>
      </c>
      <c r="K19" s="37">
        <f t="shared" si="1"/>
        <v>17.472674204575338</v>
      </c>
      <c r="L19" s="37">
        <f t="shared" si="2"/>
        <v>17.472674204575338</v>
      </c>
    </row>
    <row r="20" spans="1:12" ht="60" x14ac:dyDescent="0.25">
      <c r="A20" s="10" t="s">
        <v>25</v>
      </c>
      <c r="B20" s="4">
        <v>51</v>
      </c>
      <c r="C20" s="4">
        <v>0</v>
      </c>
      <c r="D20" s="11" t="s">
        <v>18</v>
      </c>
      <c r="E20" s="4">
        <v>851</v>
      </c>
      <c r="F20" s="11" t="s">
        <v>30</v>
      </c>
      <c r="G20" s="11" t="s">
        <v>26</v>
      </c>
      <c r="H20" s="31">
        <f t="shared" ref="H20:J20" si="10">H21</f>
        <v>181353</v>
      </c>
      <c r="I20" s="31">
        <f t="shared" si="10"/>
        <v>181353</v>
      </c>
      <c r="J20" s="31">
        <f t="shared" si="10"/>
        <v>29923.81</v>
      </c>
      <c r="K20" s="37">
        <f t="shared" si="1"/>
        <v>16.50031154709324</v>
      </c>
      <c r="L20" s="37">
        <f t="shared" si="2"/>
        <v>16.50031154709324</v>
      </c>
    </row>
    <row r="21" spans="1:12" ht="60" x14ac:dyDescent="0.25">
      <c r="A21" s="10" t="s">
        <v>27</v>
      </c>
      <c r="B21" s="4">
        <v>51</v>
      </c>
      <c r="C21" s="4">
        <v>0</v>
      </c>
      <c r="D21" s="11" t="s">
        <v>18</v>
      </c>
      <c r="E21" s="4">
        <v>851</v>
      </c>
      <c r="F21" s="11" t="s">
        <v>30</v>
      </c>
      <c r="G21" s="11" t="s">
        <v>28</v>
      </c>
      <c r="H21" s="31">
        <f>'[1]3.ВС'!N19</f>
        <v>181353</v>
      </c>
      <c r="I21" s="31">
        <f>'[1]3.ВС'!O19</f>
        <v>181353</v>
      </c>
      <c r="J21" s="31">
        <f>'[1]3.ВС'!P19</f>
        <v>29923.81</v>
      </c>
      <c r="K21" s="37">
        <f t="shared" si="1"/>
        <v>16.50031154709324</v>
      </c>
      <c r="L21" s="37">
        <f t="shared" si="2"/>
        <v>16.50031154709324</v>
      </c>
    </row>
    <row r="22" spans="1:12" ht="390" x14ac:dyDescent="0.25">
      <c r="A22" s="10" t="s">
        <v>33</v>
      </c>
      <c r="B22" s="4">
        <v>51</v>
      </c>
      <c r="C22" s="4">
        <v>0</v>
      </c>
      <c r="D22" s="11" t="s">
        <v>18</v>
      </c>
      <c r="E22" s="4">
        <v>851</v>
      </c>
      <c r="F22" s="11" t="s">
        <v>34</v>
      </c>
      <c r="G22" s="11"/>
      <c r="H22" s="31">
        <f t="shared" ref="H22:J22" si="11">H23+H25</f>
        <v>600</v>
      </c>
      <c r="I22" s="31">
        <f t="shared" si="11"/>
        <v>600</v>
      </c>
      <c r="J22" s="31">
        <f t="shared" si="11"/>
        <v>0</v>
      </c>
      <c r="K22" s="37">
        <f t="shared" si="1"/>
        <v>0</v>
      </c>
      <c r="L22" s="37">
        <f t="shared" si="2"/>
        <v>0</v>
      </c>
    </row>
    <row r="23" spans="1:12" ht="60" x14ac:dyDescent="0.25">
      <c r="A23" s="10" t="s">
        <v>25</v>
      </c>
      <c r="B23" s="4">
        <v>51</v>
      </c>
      <c r="C23" s="4">
        <v>0</v>
      </c>
      <c r="D23" s="11" t="s">
        <v>18</v>
      </c>
      <c r="E23" s="4">
        <v>851</v>
      </c>
      <c r="F23" s="11" t="s">
        <v>34</v>
      </c>
      <c r="G23" s="11" t="s">
        <v>26</v>
      </c>
      <c r="H23" s="31">
        <f t="shared" ref="H23:J23" si="12">H24</f>
        <v>400</v>
      </c>
      <c r="I23" s="31">
        <f t="shared" si="12"/>
        <v>400</v>
      </c>
      <c r="J23" s="31">
        <f t="shared" si="12"/>
        <v>0</v>
      </c>
      <c r="K23" s="37">
        <f t="shared" si="1"/>
        <v>0</v>
      </c>
      <c r="L23" s="37">
        <f t="shared" si="2"/>
        <v>0</v>
      </c>
    </row>
    <row r="24" spans="1:12" ht="60" x14ac:dyDescent="0.25">
      <c r="A24" s="10" t="s">
        <v>27</v>
      </c>
      <c r="B24" s="4">
        <v>51</v>
      </c>
      <c r="C24" s="4">
        <v>0</v>
      </c>
      <c r="D24" s="11" t="s">
        <v>18</v>
      </c>
      <c r="E24" s="4">
        <v>851</v>
      </c>
      <c r="F24" s="11" t="s">
        <v>34</v>
      </c>
      <c r="G24" s="11" t="s">
        <v>28</v>
      </c>
      <c r="H24" s="31">
        <f>'[1]3.ВС'!N22</f>
        <v>400</v>
      </c>
      <c r="I24" s="31">
        <f>'[1]3.ВС'!O22</f>
        <v>400</v>
      </c>
      <c r="J24" s="31">
        <f>'[1]3.ВС'!P22</f>
        <v>0</v>
      </c>
      <c r="K24" s="37">
        <f t="shared" si="1"/>
        <v>0</v>
      </c>
      <c r="L24" s="37">
        <f t="shared" si="2"/>
        <v>0</v>
      </c>
    </row>
    <row r="25" spans="1:12" x14ac:dyDescent="0.25">
      <c r="A25" s="12" t="s">
        <v>35</v>
      </c>
      <c r="B25" s="4">
        <v>51</v>
      </c>
      <c r="C25" s="4">
        <v>0</v>
      </c>
      <c r="D25" s="11" t="s">
        <v>18</v>
      </c>
      <c r="E25" s="4">
        <v>851</v>
      </c>
      <c r="F25" s="11" t="s">
        <v>34</v>
      </c>
      <c r="G25" s="11" t="s">
        <v>36</v>
      </c>
      <c r="H25" s="31">
        <f t="shared" ref="H25:J25" si="13">H26</f>
        <v>200</v>
      </c>
      <c r="I25" s="31">
        <f t="shared" si="13"/>
        <v>200</v>
      </c>
      <c r="J25" s="31">
        <f t="shared" si="13"/>
        <v>0</v>
      </c>
      <c r="K25" s="37">
        <f t="shared" si="1"/>
        <v>0</v>
      </c>
      <c r="L25" s="37">
        <f t="shared" si="2"/>
        <v>0</v>
      </c>
    </row>
    <row r="26" spans="1:12" x14ac:dyDescent="0.25">
      <c r="A26" s="12" t="s">
        <v>37</v>
      </c>
      <c r="B26" s="4">
        <v>51</v>
      </c>
      <c r="C26" s="4">
        <v>0</v>
      </c>
      <c r="D26" s="11" t="s">
        <v>18</v>
      </c>
      <c r="E26" s="4">
        <v>851</v>
      </c>
      <c r="F26" s="11" t="s">
        <v>34</v>
      </c>
      <c r="G26" s="11" t="s">
        <v>38</v>
      </c>
      <c r="H26" s="31">
        <f>'[1]3.ВС'!N24</f>
        <v>200</v>
      </c>
      <c r="I26" s="31">
        <f>'[1]3.ВС'!O24</f>
        <v>200</v>
      </c>
      <c r="J26" s="31">
        <f>'[1]3.ВС'!P24</f>
        <v>0</v>
      </c>
      <c r="K26" s="37">
        <f t="shared" si="1"/>
        <v>0</v>
      </c>
      <c r="L26" s="37">
        <f t="shared" si="2"/>
        <v>0</v>
      </c>
    </row>
    <row r="27" spans="1:12" ht="120" x14ac:dyDescent="0.25">
      <c r="A27" s="10" t="s">
        <v>39</v>
      </c>
      <c r="B27" s="4">
        <v>51</v>
      </c>
      <c r="C27" s="4">
        <v>0</v>
      </c>
      <c r="D27" s="11" t="s">
        <v>18</v>
      </c>
      <c r="E27" s="4">
        <v>851</v>
      </c>
      <c r="F27" s="5" t="s">
        <v>42</v>
      </c>
      <c r="G27" s="5"/>
      <c r="H27" s="31">
        <f t="shared" ref="H27:J27" si="14">H28+H30</f>
        <v>56165</v>
      </c>
      <c r="I27" s="31">
        <f t="shared" si="14"/>
        <v>56165</v>
      </c>
      <c r="J27" s="31">
        <f t="shared" si="14"/>
        <v>0</v>
      </c>
      <c r="K27" s="37">
        <f t="shared" si="1"/>
        <v>0</v>
      </c>
      <c r="L27" s="37">
        <f t="shared" si="2"/>
        <v>0</v>
      </c>
    </row>
    <row r="28" spans="1:12" ht="135" x14ac:dyDescent="0.25">
      <c r="A28" s="10" t="s">
        <v>21</v>
      </c>
      <c r="B28" s="4">
        <v>51</v>
      </c>
      <c r="C28" s="4">
        <v>0</v>
      </c>
      <c r="D28" s="11" t="s">
        <v>18</v>
      </c>
      <c r="E28" s="4">
        <v>851</v>
      </c>
      <c r="F28" s="5" t="s">
        <v>42</v>
      </c>
      <c r="G28" s="11" t="s">
        <v>22</v>
      </c>
      <c r="H28" s="31">
        <f t="shared" ref="H28:J28" si="15">H29</f>
        <v>33200</v>
      </c>
      <c r="I28" s="31">
        <f t="shared" si="15"/>
        <v>33200</v>
      </c>
      <c r="J28" s="31">
        <f t="shared" si="15"/>
        <v>0</v>
      </c>
      <c r="K28" s="37">
        <f t="shared" si="1"/>
        <v>0</v>
      </c>
      <c r="L28" s="37">
        <f t="shared" si="2"/>
        <v>0</v>
      </c>
    </row>
    <row r="29" spans="1:12" ht="45" x14ac:dyDescent="0.25">
      <c r="A29" s="10" t="s">
        <v>23</v>
      </c>
      <c r="B29" s="4">
        <v>51</v>
      </c>
      <c r="C29" s="4">
        <v>0</v>
      </c>
      <c r="D29" s="11" t="s">
        <v>18</v>
      </c>
      <c r="E29" s="4">
        <v>851</v>
      </c>
      <c r="F29" s="5" t="s">
        <v>42</v>
      </c>
      <c r="G29" s="11" t="s">
        <v>24</v>
      </c>
      <c r="H29" s="31">
        <f>'[1]3.ВС'!N27</f>
        <v>33200</v>
      </c>
      <c r="I29" s="31">
        <f>'[1]3.ВС'!O27</f>
        <v>33200</v>
      </c>
      <c r="J29" s="31">
        <f>'[1]3.ВС'!P27</f>
        <v>0</v>
      </c>
      <c r="K29" s="37">
        <f t="shared" si="1"/>
        <v>0</v>
      </c>
      <c r="L29" s="37">
        <f t="shared" si="2"/>
        <v>0</v>
      </c>
    </row>
    <row r="30" spans="1:12" ht="60" x14ac:dyDescent="0.25">
      <c r="A30" s="10" t="s">
        <v>25</v>
      </c>
      <c r="B30" s="4">
        <v>51</v>
      </c>
      <c r="C30" s="4">
        <v>0</v>
      </c>
      <c r="D30" s="11" t="s">
        <v>18</v>
      </c>
      <c r="E30" s="4">
        <v>851</v>
      </c>
      <c r="F30" s="5" t="s">
        <v>42</v>
      </c>
      <c r="G30" s="11" t="s">
        <v>26</v>
      </c>
      <c r="H30" s="31">
        <f t="shared" ref="H30:J30" si="16">H31</f>
        <v>22965</v>
      </c>
      <c r="I30" s="31">
        <f t="shared" si="16"/>
        <v>22965</v>
      </c>
      <c r="J30" s="31">
        <f t="shared" si="16"/>
        <v>0</v>
      </c>
      <c r="K30" s="37">
        <f t="shared" si="1"/>
        <v>0</v>
      </c>
      <c r="L30" s="37">
        <f t="shared" si="2"/>
        <v>0</v>
      </c>
    </row>
    <row r="31" spans="1:12" ht="60" x14ac:dyDescent="0.25">
      <c r="A31" s="10" t="s">
        <v>27</v>
      </c>
      <c r="B31" s="4">
        <v>51</v>
      </c>
      <c r="C31" s="4">
        <v>0</v>
      </c>
      <c r="D31" s="11" t="s">
        <v>18</v>
      </c>
      <c r="E31" s="4">
        <v>851</v>
      </c>
      <c r="F31" s="5" t="s">
        <v>42</v>
      </c>
      <c r="G31" s="11" t="s">
        <v>28</v>
      </c>
      <c r="H31" s="31">
        <f>'[1]3.ВС'!N29</f>
        <v>22965</v>
      </c>
      <c r="I31" s="31">
        <f>'[1]3.ВС'!O29</f>
        <v>22965</v>
      </c>
      <c r="J31" s="31">
        <f>'[1]3.ВС'!P29</f>
        <v>0</v>
      </c>
      <c r="K31" s="37">
        <f t="shared" si="1"/>
        <v>0</v>
      </c>
      <c r="L31" s="37">
        <f t="shared" si="2"/>
        <v>0</v>
      </c>
    </row>
    <row r="32" spans="1:12" ht="90" x14ac:dyDescent="0.25">
      <c r="A32" s="12" t="s">
        <v>43</v>
      </c>
      <c r="B32" s="4">
        <v>51</v>
      </c>
      <c r="C32" s="4">
        <v>0</v>
      </c>
      <c r="D32" s="11" t="s">
        <v>18</v>
      </c>
      <c r="E32" s="4">
        <v>851</v>
      </c>
      <c r="F32" s="5" t="s">
        <v>44</v>
      </c>
      <c r="G32" s="5"/>
      <c r="H32" s="31">
        <f t="shared" ref="H32:J32" si="17">H33+H35</f>
        <v>280827</v>
      </c>
      <c r="I32" s="31">
        <f t="shared" si="17"/>
        <v>280827</v>
      </c>
      <c r="J32" s="31">
        <f t="shared" si="17"/>
        <v>49220.93</v>
      </c>
      <c r="K32" s="37">
        <f t="shared" si="1"/>
        <v>17.527135923540115</v>
      </c>
      <c r="L32" s="37">
        <f t="shared" si="2"/>
        <v>17.527135923540115</v>
      </c>
    </row>
    <row r="33" spans="1:12" ht="135" x14ac:dyDescent="0.25">
      <c r="A33" s="12" t="s">
        <v>21</v>
      </c>
      <c r="B33" s="4">
        <v>51</v>
      </c>
      <c r="C33" s="4">
        <v>0</v>
      </c>
      <c r="D33" s="11" t="s">
        <v>18</v>
      </c>
      <c r="E33" s="4">
        <v>851</v>
      </c>
      <c r="F33" s="5" t="s">
        <v>44</v>
      </c>
      <c r="G33" s="11" t="s">
        <v>22</v>
      </c>
      <c r="H33" s="31">
        <f t="shared" ref="H33:J33" si="18">H34</f>
        <v>173100</v>
      </c>
      <c r="I33" s="31">
        <f t="shared" si="18"/>
        <v>173100</v>
      </c>
      <c r="J33" s="31">
        <f t="shared" si="18"/>
        <v>25276.41</v>
      </c>
      <c r="K33" s="37">
        <f t="shared" si="1"/>
        <v>14.602201039861351</v>
      </c>
      <c r="L33" s="37">
        <f t="shared" si="2"/>
        <v>14.602201039861351</v>
      </c>
    </row>
    <row r="34" spans="1:12" ht="45" x14ac:dyDescent="0.25">
      <c r="A34" s="12" t="s">
        <v>32</v>
      </c>
      <c r="B34" s="4">
        <v>51</v>
      </c>
      <c r="C34" s="4">
        <v>0</v>
      </c>
      <c r="D34" s="11" t="s">
        <v>18</v>
      </c>
      <c r="E34" s="4">
        <v>851</v>
      </c>
      <c r="F34" s="5" t="s">
        <v>44</v>
      </c>
      <c r="G34" s="11" t="s">
        <v>24</v>
      </c>
      <c r="H34" s="31">
        <f>'[1]3.ВС'!N32</f>
        <v>173100</v>
      </c>
      <c r="I34" s="31">
        <f>'[1]3.ВС'!O32</f>
        <v>173100</v>
      </c>
      <c r="J34" s="31">
        <f>'[1]3.ВС'!P32</f>
        <v>25276.41</v>
      </c>
      <c r="K34" s="37">
        <f t="shared" si="1"/>
        <v>14.602201039861351</v>
      </c>
      <c r="L34" s="37">
        <f t="shared" si="2"/>
        <v>14.602201039861351</v>
      </c>
    </row>
    <row r="35" spans="1:12" ht="60" x14ac:dyDescent="0.25">
      <c r="A35" s="10" t="s">
        <v>25</v>
      </c>
      <c r="B35" s="4">
        <v>51</v>
      </c>
      <c r="C35" s="4">
        <v>0</v>
      </c>
      <c r="D35" s="11" t="s">
        <v>18</v>
      </c>
      <c r="E35" s="4">
        <v>851</v>
      </c>
      <c r="F35" s="5" t="s">
        <v>44</v>
      </c>
      <c r="G35" s="11" t="s">
        <v>26</v>
      </c>
      <c r="H35" s="31">
        <f t="shared" ref="H35:J35" si="19">H36</f>
        <v>107727</v>
      </c>
      <c r="I35" s="31">
        <f t="shared" si="19"/>
        <v>107727</v>
      </c>
      <c r="J35" s="31">
        <f t="shared" si="19"/>
        <v>23944.52</v>
      </c>
      <c r="K35" s="37">
        <f t="shared" si="1"/>
        <v>22.227036861696696</v>
      </c>
      <c r="L35" s="37">
        <f t="shared" si="2"/>
        <v>22.227036861696696</v>
      </c>
    </row>
    <row r="36" spans="1:12" ht="60" x14ac:dyDescent="0.25">
      <c r="A36" s="10" t="s">
        <v>27</v>
      </c>
      <c r="B36" s="4">
        <v>51</v>
      </c>
      <c r="C36" s="4">
        <v>0</v>
      </c>
      <c r="D36" s="11" t="s">
        <v>18</v>
      </c>
      <c r="E36" s="4">
        <v>851</v>
      </c>
      <c r="F36" s="5" t="s">
        <v>44</v>
      </c>
      <c r="G36" s="11" t="s">
        <v>28</v>
      </c>
      <c r="H36" s="31">
        <f>'[1]3.ВС'!N34</f>
        <v>107727</v>
      </c>
      <c r="I36" s="31">
        <f>'[1]3.ВС'!O34</f>
        <v>107727</v>
      </c>
      <c r="J36" s="31">
        <f>'[1]3.ВС'!P34</f>
        <v>23944.52</v>
      </c>
      <c r="K36" s="37">
        <f t="shared" si="1"/>
        <v>22.227036861696696</v>
      </c>
      <c r="L36" s="37">
        <f t="shared" si="2"/>
        <v>22.227036861696696</v>
      </c>
    </row>
    <row r="37" spans="1:12" ht="75" x14ac:dyDescent="0.25">
      <c r="A37" s="12" t="s">
        <v>45</v>
      </c>
      <c r="B37" s="4">
        <v>51</v>
      </c>
      <c r="C37" s="4">
        <v>0</v>
      </c>
      <c r="D37" s="11" t="s">
        <v>18</v>
      </c>
      <c r="E37" s="4">
        <v>851</v>
      </c>
      <c r="F37" s="11" t="s">
        <v>46</v>
      </c>
      <c r="G37" s="11"/>
      <c r="H37" s="31">
        <f t="shared" ref="H37:J38" si="20">H38</f>
        <v>1639200</v>
      </c>
      <c r="I37" s="31">
        <f t="shared" si="20"/>
        <v>1639200</v>
      </c>
      <c r="J37" s="31">
        <f t="shared" si="20"/>
        <v>260034.58</v>
      </c>
      <c r="K37" s="37">
        <f t="shared" si="1"/>
        <v>15.863505368472424</v>
      </c>
      <c r="L37" s="37">
        <f t="shared" si="2"/>
        <v>15.863505368472424</v>
      </c>
    </row>
    <row r="38" spans="1:12" ht="135" x14ac:dyDescent="0.25">
      <c r="A38" s="12" t="s">
        <v>21</v>
      </c>
      <c r="B38" s="4">
        <v>51</v>
      </c>
      <c r="C38" s="4">
        <v>0</v>
      </c>
      <c r="D38" s="11" t="s">
        <v>18</v>
      </c>
      <c r="E38" s="4">
        <v>851</v>
      </c>
      <c r="F38" s="11" t="s">
        <v>46</v>
      </c>
      <c r="G38" s="11" t="s">
        <v>22</v>
      </c>
      <c r="H38" s="31">
        <f t="shared" si="20"/>
        <v>1639200</v>
      </c>
      <c r="I38" s="31">
        <f t="shared" si="20"/>
        <v>1639200</v>
      </c>
      <c r="J38" s="31">
        <f t="shared" si="20"/>
        <v>260034.58</v>
      </c>
      <c r="K38" s="37">
        <f t="shared" si="1"/>
        <v>15.863505368472424</v>
      </c>
      <c r="L38" s="37">
        <f t="shared" si="2"/>
        <v>15.863505368472424</v>
      </c>
    </row>
    <row r="39" spans="1:12" ht="45" x14ac:dyDescent="0.25">
      <c r="A39" s="12" t="s">
        <v>32</v>
      </c>
      <c r="B39" s="4">
        <v>51</v>
      </c>
      <c r="C39" s="4">
        <v>0</v>
      </c>
      <c r="D39" s="11" t="s">
        <v>18</v>
      </c>
      <c r="E39" s="4">
        <v>851</v>
      </c>
      <c r="F39" s="11" t="s">
        <v>46</v>
      </c>
      <c r="G39" s="11" t="s">
        <v>24</v>
      </c>
      <c r="H39" s="31">
        <f>'[1]3.ВС'!N37</f>
        <v>1639200</v>
      </c>
      <c r="I39" s="31">
        <f>'[1]3.ВС'!O37</f>
        <v>1639200</v>
      </c>
      <c r="J39" s="31">
        <f>'[1]3.ВС'!P37</f>
        <v>260034.58</v>
      </c>
      <c r="K39" s="37">
        <f t="shared" si="1"/>
        <v>15.863505368472424</v>
      </c>
      <c r="L39" s="37">
        <f t="shared" si="2"/>
        <v>15.863505368472424</v>
      </c>
    </row>
    <row r="40" spans="1:12" ht="60" x14ac:dyDescent="0.25">
      <c r="A40" s="12" t="s">
        <v>47</v>
      </c>
      <c r="B40" s="4">
        <v>51</v>
      </c>
      <c r="C40" s="4">
        <v>0</v>
      </c>
      <c r="D40" s="11" t="s">
        <v>18</v>
      </c>
      <c r="E40" s="4">
        <v>851</v>
      </c>
      <c r="F40" s="11" t="s">
        <v>48</v>
      </c>
      <c r="G40" s="11"/>
      <c r="H40" s="31">
        <f t="shared" ref="H40:J40" si="21">H41+H43+H45</f>
        <v>24435100</v>
      </c>
      <c r="I40" s="31">
        <f t="shared" si="21"/>
        <v>24435100</v>
      </c>
      <c r="J40" s="31">
        <f t="shared" si="21"/>
        <v>5011966.2300000004</v>
      </c>
      <c r="K40" s="37">
        <f t="shared" si="1"/>
        <v>20.511339139189118</v>
      </c>
      <c r="L40" s="37">
        <f t="shared" si="2"/>
        <v>20.511339139189118</v>
      </c>
    </row>
    <row r="41" spans="1:12" ht="135" x14ac:dyDescent="0.25">
      <c r="A41" s="12" t="s">
        <v>21</v>
      </c>
      <c r="B41" s="4">
        <v>51</v>
      </c>
      <c r="C41" s="4">
        <v>0</v>
      </c>
      <c r="D41" s="11" t="s">
        <v>18</v>
      </c>
      <c r="E41" s="4">
        <v>851</v>
      </c>
      <c r="F41" s="11" t="s">
        <v>48</v>
      </c>
      <c r="G41" s="11" t="s">
        <v>22</v>
      </c>
      <c r="H41" s="31">
        <f t="shared" ref="H41:J41" si="22">H42</f>
        <v>18499000</v>
      </c>
      <c r="I41" s="31">
        <f t="shared" si="22"/>
        <v>18499000</v>
      </c>
      <c r="J41" s="31">
        <f t="shared" si="22"/>
        <v>3423183.14</v>
      </c>
      <c r="K41" s="37">
        <f t="shared" si="1"/>
        <v>18.504692902319047</v>
      </c>
      <c r="L41" s="37">
        <f t="shared" si="2"/>
        <v>18.504692902319047</v>
      </c>
    </row>
    <row r="42" spans="1:12" ht="45" x14ac:dyDescent="0.25">
      <c r="A42" s="12" t="s">
        <v>32</v>
      </c>
      <c r="B42" s="4">
        <v>51</v>
      </c>
      <c r="C42" s="4">
        <v>0</v>
      </c>
      <c r="D42" s="11" t="s">
        <v>18</v>
      </c>
      <c r="E42" s="4">
        <v>851</v>
      </c>
      <c r="F42" s="11" t="s">
        <v>48</v>
      </c>
      <c r="G42" s="11" t="s">
        <v>24</v>
      </c>
      <c r="H42" s="31">
        <f>'[1]3.ВС'!N40</f>
        <v>18499000</v>
      </c>
      <c r="I42" s="31">
        <f>'[1]3.ВС'!O40</f>
        <v>18499000</v>
      </c>
      <c r="J42" s="31">
        <f>'[1]3.ВС'!P40</f>
        <v>3423183.14</v>
      </c>
      <c r="K42" s="37">
        <f t="shared" si="1"/>
        <v>18.504692902319047</v>
      </c>
      <c r="L42" s="37">
        <f t="shared" si="2"/>
        <v>18.504692902319047</v>
      </c>
    </row>
    <row r="43" spans="1:12" ht="60" x14ac:dyDescent="0.25">
      <c r="A43" s="10" t="s">
        <v>25</v>
      </c>
      <c r="B43" s="4">
        <v>51</v>
      </c>
      <c r="C43" s="4">
        <v>0</v>
      </c>
      <c r="D43" s="11" t="s">
        <v>18</v>
      </c>
      <c r="E43" s="4">
        <v>851</v>
      </c>
      <c r="F43" s="11" t="s">
        <v>48</v>
      </c>
      <c r="G43" s="11" t="s">
        <v>26</v>
      </c>
      <c r="H43" s="31">
        <f t="shared" ref="H43:J43" si="23">H44</f>
        <v>5851400</v>
      </c>
      <c r="I43" s="31">
        <f t="shared" si="23"/>
        <v>5851400</v>
      </c>
      <c r="J43" s="31">
        <f t="shared" si="23"/>
        <v>1565500.0899999999</v>
      </c>
      <c r="K43" s="37">
        <f t="shared" si="1"/>
        <v>26.754282564856268</v>
      </c>
      <c r="L43" s="37">
        <f t="shared" si="2"/>
        <v>26.754282564856268</v>
      </c>
    </row>
    <row r="44" spans="1:12" ht="60" x14ac:dyDescent="0.25">
      <c r="A44" s="10" t="s">
        <v>27</v>
      </c>
      <c r="B44" s="4">
        <v>51</v>
      </c>
      <c r="C44" s="4">
        <v>0</v>
      </c>
      <c r="D44" s="11" t="s">
        <v>18</v>
      </c>
      <c r="E44" s="4">
        <v>851</v>
      </c>
      <c r="F44" s="11" t="s">
        <v>48</v>
      </c>
      <c r="G44" s="11" t="s">
        <v>28</v>
      </c>
      <c r="H44" s="31">
        <f>'[1]3.ВС'!N42</f>
        <v>5851400</v>
      </c>
      <c r="I44" s="31">
        <f>'[1]3.ВС'!O42</f>
        <v>5851400</v>
      </c>
      <c r="J44" s="31">
        <f>'[1]3.ВС'!P42</f>
        <v>1565500.0899999999</v>
      </c>
      <c r="K44" s="37">
        <f t="shared" si="1"/>
        <v>26.754282564856268</v>
      </c>
      <c r="L44" s="37">
        <f t="shared" si="2"/>
        <v>26.754282564856268</v>
      </c>
    </row>
    <row r="45" spans="1:12" x14ac:dyDescent="0.25">
      <c r="A45" s="10" t="s">
        <v>49</v>
      </c>
      <c r="B45" s="4">
        <v>51</v>
      </c>
      <c r="C45" s="4">
        <v>0</v>
      </c>
      <c r="D45" s="11" t="s">
        <v>18</v>
      </c>
      <c r="E45" s="4">
        <v>851</v>
      </c>
      <c r="F45" s="11" t="s">
        <v>48</v>
      </c>
      <c r="G45" s="11" t="s">
        <v>50</v>
      </c>
      <c r="H45" s="31">
        <f t="shared" ref="H45:J45" si="24">H46</f>
        <v>84700</v>
      </c>
      <c r="I45" s="31">
        <f t="shared" si="24"/>
        <v>84700</v>
      </c>
      <c r="J45" s="31">
        <f t="shared" si="24"/>
        <v>23283</v>
      </c>
      <c r="K45" s="37">
        <f t="shared" si="1"/>
        <v>27.488783943329398</v>
      </c>
      <c r="L45" s="37">
        <f t="shared" si="2"/>
        <v>27.488783943329398</v>
      </c>
    </row>
    <row r="46" spans="1:12" ht="30" x14ac:dyDescent="0.25">
      <c r="A46" s="10" t="s">
        <v>51</v>
      </c>
      <c r="B46" s="4">
        <v>51</v>
      </c>
      <c r="C46" s="4">
        <v>0</v>
      </c>
      <c r="D46" s="11" t="s">
        <v>18</v>
      </c>
      <c r="E46" s="4">
        <v>851</v>
      </c>
      <c r="F46" s="11" t="s">
        <v>48</v>
      </c>
      <c r="G46" s="11" t="s">
        <v>52</v>
      </c>
      <c r="H46" s="31">
        <f>'[1]3.ВС'!N44</f>
        <v>84700</v>
      </c>
      <c r="I46" s="31">
        <f>'[1]3.ВС'!O44</f>
        <v>84700</v>
      </c>
      <c r="J46" s="31">
        <f>'[1]3.ВС'!P44</f>
        <v>23283</v>
      </c>
      <c r="K46" s="37">
        <f t="shared" si="1"/>
        <v>27.488783943329398</v>
      </c>
      <c r="L46" s="37">
        <f t="shared" si="2"/>
        <v>27.488783943329398</v>
      </c>
    </row>
    <row r="47" spans="1:12" ht="45" x14ac:dyDescent="0.25">
      <c r="A47" s="12" t="s">
        <v>53</v>
      </c>
      <c r="B47" s="4">
        <v>51</v>
      </c>
      <c r="C47" s="4">
        <v>0</v>
      </c>
      <c r="D47" s="11" t="s">
        <v>18</v>
      </c>
      <c r="E47" s="4">
        <v>851</v>
      </c>
      <c r="F47" s="11" t="s">
        <v>54</v>
      </c>
      <c r="G47" s="11"/>
      <c r="H47" s="31">
        <f t="shared" ref="H47:J48" si="25">H48</f>
        <v>100000</v>
      </c>
      <c r="I47" s="31">
        <f t="shared" si="25"/>
        <v>100000</v>
      </c>
      <c r="J47" s="31">
        <f t="shared" si="25"/>
        <v>6413.4</v>
      </c>
      <c r="K47" s="37">
        <f t="shared" si="1"/>
        <v>6.4133999999999993</v>
      </c>
      <c r="L47" s="37">
        <f t="shared" si="2"/>
        <v>6.4133999999999993</v>
      </c>
    </row>
    <row r="48" spans="1:12" ht="60" x14ac:dyDescent="0.25">
      <c r="A48" s="10" t="s">
        <v>25</v>
      </c>
      <c r="B48" s="4">
        <v>51</v>
      </c>
      <c r="C48" s="4">
        <v>0</v>
      </c>
      <c r="D48" s="11" t="s">
        <v>18</v>
      </c>
      <c r="E48" s="4">
        <v>851</v>
      </c>
      <c r="F48" s="11" t="s">
        <v>54</v>
      </c>
      <c r="G48" s="11" t="s">
        <v>26</v>
      </c>
      <c r="H48" s="31">
        <f t="shared" si="25"/>
        <v>100000</v>
      </c>
      <c r="I48" s="31">
        <f t="shared" si="25"/>
        <v>100000</v>
      </c>
      <c r="J48" s="31">
        <f t="shared" si="25"/>
        <v>6413.4</v>
      </c>
      <c r="K48" s="37">
        <f t="shared" si="1"/>
        <v>6.4133999999999993</v>
      </c>
      <c r="L48" s="37">
        <f t="shared" si="2"/>
        <v>6.4133999999999993</v>
      </c>
    </row>
    <row r="49" spans="1:12" ht="60" x14ac:dyDescent="0.25">
      <c r="A49" s="10" t="s">
        <v>27</v>
      </c>
      <c r="B49" s="4">
        <v>51</v>
      </c>
      <c r="C49" s="4">
        <v>0</v>
      </c>
      <c r="D49" s="11" t="s">
        <v>18</v>
      </c>
      <c r="E49" s="4">
        <v>851</v>
      </c>
      <c r="F49" s="11" t="s">
        <v>54</v>
      </c>
      <c r="G49" s="11" t="s">
        <v>28</v>
      </c>
      <c r="H49" s="31">
        <f>'[1]3.ВС'!N47</f>
        <v>100000</v>
      </c>
      <c r="I49" s="31">
        <f>'[1]3.ВС'!O47</f>
        <v>100000</v>
      </c>
      <c r="J49" s="31">
        <f>'[1]3.ВС'!P47</f>
        <v>6413.4</v>
      </c>
      <c r="K49" s="37">
        <f t="shared" si="1"/>
        <v>6.4133999999999993</v>
      </c>
      <c r="L49" s="37">
        <f t="shared" si="2"/>
        <v>6.4133999999999993</v>
      </c>
    </row>
    <row r="50" spans="1:12" ht="60" x14ac:dyDescent="0.25">
      <c r="A50" s="12" t="s">
        <v>55</v>
      </c>
      <c r="B50" s="4">
        <v>51</v>
      </c>
      <c r="C50" s="4">
        <v>0</v>
      </c>
      <c r="D50" s="11" t="s">
        <v>18</v>
      </c>
      <c r="E50" s="4">
        <v>851</v>
      </c>
      <c r="F50" s="11" t="s">
        <v>56</v>
      </c>
      <c r="G50" s="11"/>
      <c r="H50" s="31">
        <f t="shared" ref="H50:J51" si="26">H51</f>
        <v>100000</v>
      </c>
      <c r="I50" s="31">
        <f t="shared" si="26"/>
        <v>100000</v>
      </c>
      <c r="J50" s="31">
        <f t="shared" si="26"/>
        <v>5987.34</v>
      </c>
      <c r="K50" s="37">
        <f t="shared" si="1"/>
        <v>5.9873399999999997</v>
      </c>
      <c r="L50" s="37">
        <f t="shared" si="2"/>
        <v>5.9873399999999997</v>
      </c>
    </row>
    <row r="51" spans="1:12" ht="60" x14ac:dyDescent="0.25">
      <c r="A51" s="10" t="s">
        <v>25</v>
      </c>
      <c r="B51" s="4">
        <v>51</v>
      </c>
      <c r="C51" s="4">
        <v>0</v>
      </c>
      <c r="D51" s="11" t="s">
        <v>18</v>
      </c>
      <c r="E51" s="4">
        <v>851</v>
      </c>
      <c r="F51" s="11" t="s">
        <v>56</v>
      </c>
      <c r="G51" s="11" t="s">
        <v>26</v>
      </c>
      <c r="H51" s="31">
        <f t="shared" si="26"/>
        <v>100000</v>
      </c>
      <c r="I51" s="31">
        <f t="shared" si="26"/>
        <v>100000</v>
      </c>
      <c r="J51" s="31">
        <f t="shared" si="26"/>
        <v>5987.34</v>
      </c>
      <c r="K51" s="37">
        <f t="shared" si="1"/>
        <v>5.9873399999999997</v>
      </c>
      <c r="L51" s="37">
        <f t="shared" si="2"/>
        <v>5.9873399999999997</v>
      </c>
    </row>
    <row r="52" spans="1:12" ht="60" x14ac:dyDescent="0.25">
      <c r="A52" s="10" t="s">
        <v>27</v>
      </c>
      <c r="B52" s="4">
        <v>51</v>
      </c>
      <c r="C52" s="4">
        <v>0</v>
      </c>
      <c r="D52" s="11" t="s">
        <v>18</v>
      </c>
      <c r="E52" s="4">
        <v>851</v>
      </c>
      <c r="F52" s="11" t="s">
        <v>56</v>
      </c>
      <c r="G52" s="11" t="s">
        <v>28</v>
      </c>
      <c r="H52" s="31">
        <f>'[1]3.ВС'!N50</f>
        <v>100000</v>
      </c>
      <c r="I52" s="31">
        <f>'[1]3.ВС'!O50</f>
        <v>100000</v>
      </c>
      <c r="J52" s="31">
        <f>'[1]3.ВС'!P50</f>
        <v>5987.34</v>
      </c>
      <c r="K52" s="37">
        <f t="shared" si="1"/>
        <v>5.9873399999999997</v>
      </c>
      <c r="L52" s="37">
        <f t="shared" si="2"/>
        <v>5.9873399999999997</v>
      </c>
    </row>
    <row r="53" spans="1:12" ht="30" x14ac:dyDescent="0.25">
      <c r="A53" s="12" t="s">
        <v>57</v>
      </c>
      <c r="B53" s="4">
        <v>51</v>
      </c>
      <c r="C53" s="4">
        <v>0</v>
      </c>
      <c r="D53" s="11" t="s">
        <v>18</v>
      </c>
      <c r="E53" s="4">
        <v>851</v>
      </c>
      <c r="F53" s="11" t="s">
        <v>58</v>
      </c>
      <c r="G53" s="11"/>
      <c r="H53" s="31">
        <f t="shared" ref="H53:J54" si="27">H54</f>
        <v>78000</v>
      </c>
      <c r="I53" s="31">
        <f t="shared" si="27"/>
        <v>78000</v>
      </c>
      <c r="J53" s="31">
        <f t="shared" si="27"/>
        <v>78000</v>
      </c>
      <c r="K53" s="37">
        <f t="shared" si="1"/>
        <v>100</v>
      </c>
      <c r="L53" s="37">
        <f t="shared" si="2"/>
        <v>100</v>
      </c>
    </row>
    <row r="54" spans="1:12" x14ac:dyDescent="0.25">
      <c r="A54" s="10" t="s">
        <v>49</v>
      </c>
      <c r="B54" s="4">
        <v>51</v>
      </c>
      <c r="C54" s="4">
        <v>0</v>
      </c>
      <c r="D54" s="11" t="s">
        <v>18</v>
      </c>
      <c r="E54" s="4">
        <v>851</v>
      </c>
      <c r="F54" s="11" t="s">
        <v>58</v>
      </c>
      <c r="G54" s="11" t="s">
        <v>50</v>
      </c>
      <c r="H54" s="31">
        <f t="shared" si="27"/>
        <v>78000</v>
      </c>
      <c r="I54" s="31">
        <f t="shared" si="27"/>
        <v>78000</v>
      </c>
      <c r="J54" s="31">
        <f t="shared" si="27"/>
        <v>78000</v>
      </c>
      <c r="K54" s="37">
        <f t="shared" si="1"/>
        <v>100</v>
      </c>
      <c r="L54" s="37">
        <f t="shared" si="2"/>
        <v>100</v>
      </c>
    </row>
    <row r="55" spans="1:12" ht="30" x14ac:dyDescent="0.25">
      <c r="A55" s="10" t="s">
        <v>51</v>
      </c>
      <c r="B55" s="4">
        <v>51</v>
      </c>
      <c r="C55" s="4">
        <v>0</v>
      </c>
      <c r="D55" s="11" t="s">
        <v>18</v>
      </c>
      <c r="E55" s="4">
        <v>851</v>
      </c>
      <c r="F55" s="11" t="s">
        <v>58</v>
      </c>
      <c r="G55" s="11" t="s">
        <v>52</v>
      </c>
      <c r="H55" s="31">
        <f>'[1]3.ВС'!N53</f>
        <v>78000</v>
      </c>
      <c r="I55" s="31">
        <f>'[1]3.ВС'!O53</f>
        <v>78000</v>
      </c>
      <c r="J55" s="31">
        <f>'[1]3.ВС'!P53</f>
        <v>78000</v>
      </c>
      <c r="K55" s="37">
        <f t="shared" si="1"/>
        <v>100</v>
      </c>
      <c r="L55" s="37">
        <f t="shared" si="2"/>
        <v>100</v>
      </c>
    </row>
    <row r="56" spans="1:12" ht="45" x14ac:dyDescent="0.25">
      <c r="A56" s="12" t="s">
        <v>59</v>
      </c>
      <c r="B56" s="4">
        <v>51</v>
      </c>
      <c r="C56" s="4">
        <v>0</v>
      </c>
      <c r="D56" s="11" t="s">
        <v>18</v>
      </c>
      <c r="E56" s="4">
        <v>851</v>
      </c>
      <c r="F56" s="5" t="s">
        <v>60</v>
      </c>
      <c r="G56" s="11"/>
      <c r="H56" s="31">
        <f t="shared" ref="H56:J57" si="28">H57</f>
        <v>35500</v>
      </c>
      <c r="I56" s="31">
        <f t="shared" si="28"/>
        <v>35500</v>
      </c>
      <c r="J56" s="31">
        <f t="shared" si="28"/>
        <v>0</v>
      </c>
      <c r="K56" s="37">
        <f t="shared" si="1"/>
        <v>0</v>
      </c>
      <c r="L56" s="37">
        <f t="shared" si="2"/>
        <v>0</v>
      </c>
    </row>
    <row r="57" spans="1:12" ht="60" x14ac:dyDescent="0.25">
      <c r="A57" s="10" t="s">
        <v>25</v>
      </c>
      <c r="B57" s="4">
        <v>51</v>
      </c>
      <c r="C57" s="4">
        <v>0</v>
      </c>
      <c r="D57" s="11" t="s">
        <v>18</v>
      </c>
      <c r="E57" s="4">
        <v>851</v>
      </c>
      <c r="F57" s="5" t="s">
        <v>60</v>
      </c>
      <c r="G57" s="11" t="s">
        <v>26</v>
      </c>
      <c r="H57" s="31">
        <f t="shared" si="28"/>
        <v>35500</v>
      </c>
      <c r="I57" s="31">
        <f t="shared" si="28"/>
        <v>35500</v>
      </c>
      <c r="J57" s="31">
        <f t="shared" si="28"/>
        <v>0</v>
      </c>
      <c r="K57" s="37">
        <f t="shared" si="1"/>
        <v>0</v>
      </c>
      <c r="L57" s="37">
        <f t="shared" si="2"/>
        <v>0</v>
      </c>
    </row>
    <row r="58" spans="1:12" ht="60" x14ac:dyDescent="0.25">
      <c r="A58" s="10" t="s">
        <v>27</v>
      </c>
      <c r="B58" s="4">
        <v>51</v>
      </c>
      <c r="C58" s="4">
        <v>0</v>
      </c>
      <c r="D58" s="11" t="s">
        <v>18</v>
      </c>
      <c r="E58" s="4">
        <v>851</v>
      </c>
      <c r="F58" s="5" t="s">
        <v>60</v>
      </c>
      <c r="G58" s="11" t="s">
        <v>28</v>
      </c>
      <c r="H58" s="31">
        <f>'[1]3.ВС'!N76</f>
        <v>35500</v>
      </c>
      <c r="I58" s="31">
        <f>'[1]3.ВС'!O76</f>
        <v>35500</v>
      </c>
      <c r="J58" s="31">
        <f>'[1]3.ВС'!P76</f>
        <v>0</v>
      </c>
      <c r="K58" s="37">
        <f t="shared" si="1"/>
        <v>0</v>
      </c>
      <c r="L58" s="37">
        <f t="shared" si="2"/>
        <v>0</v>
      </c>
    </row>
    <row r="59" spans="1:12" ht="120" x14ac:dyDescent="0.25">
      <c r="A59" s="12" t="s">
        <v>61</v>
      </c>
      <c r="B59" s="4">
        <v>51</v>
      </c>
      <c r="C59" s="4">
        <v>0</v>
      </c>
      <c r="D59" s="11" t="s">
        <v>18</v>
      </c>
      <c r="E59" s="4">
        <v>851</v>
      </c>
      <c r="F59" s="11" t="s">
        <v>62</v>
      </c>
      <c r="G59" s="11"/>
      <c r="H59" s="31">
        <f t="shared" ref="H59:J72" si="29">H60</f>
        <v>2500</v>
      </c>
      <c r="I59" s="31">
        <f t="shared" si="29"/>
        <v>2500</v>
      </c>
      <c r="J59" s="31">
        <f t="shared" si="29"/>
        <v>0</v>
      </c>
      <c r="K59" s="37">
        <f t="shared" si="1"/>
        <v>0</v>
      </c>
      <c r="L59" s="37">
        <f t="shared" si="2"/>
        <v>0</v>
      </c>
    </row>
    <row r="60" spans="1:12" ht="60" x14ac:dyDescent="0.25">
      <c r="A60" s="10" t="s">
        <v>25</v>
      </c>
      <c r="B60" s="4">
        <v>51</v>
      </c>
      <c r="C60" s="4">
        <v>0</v>
      </c>
      <c r="D60" s="11" t="s">
        <v>18</v>
      </c>
      <c r="E60" s="4">
        <v>851</v>
      </c>
      <c r="F60" s="11" t="s">
        <v>62</v>
      </c>
      <c r="G60" s="11" t="s">
        <v>26</v>
      </c>
      <c r="H60" s="31">
        <f t="shared" si="29"/>
        <v>2500</v>
      </c>
      <c r="I60" s="31">
        <f t="shared" si="29"/>
        <v>2500</v>
      </c>
      <c r="J60" s="31">
        <f t="shared" si="29"/>
        <v>0</v>
      </c>
      <c r="K60" s="37">
        <f t="shared" si="1"/>
        <v>0</v>
      </c>
      <c r="L60" s="37">
        <f t="shared" si="2"/>
        <v>0</v>
      </c>
    </row>
    <row r="61" spans="1:12" ht="60" x14ac:dyDescent="0.25">
      <c r="A61" s="10" t="s">
        <v>27</v>
      </c>
      <c r="B61" s="4">
        <v>51</v>
      </c>
      <c r="C61" s="4">
        <v>0</v>
      </c>
      <c r="D61" s="11" t="s">
        <v>18</v>
      </c>
      <c r="E61" s="4">
        <v>851</v>
      </c>
      <c r="F61" s="11" t="s">
        <v>62</v>
      </c>
      <c r="G61" s="11" t="s">
        <v>28</v>
      </c>
      <c r="H61" s="31">
        <f>'[1]3.ВС'!N56</f>
        <v>2500</v>
      </c>
      <c r="I61" s="31">
        <f>'[1]3.ВС'!O56</f>
        <v>2500</v>
      </c>
      <c r="J61" s="31">
        <f>'[1]3.ВС'!P56</f>
        <v>0</v>
      </c>
      <c r="K61" s="37">
        <f t="shared" si="1"/>
        <v>0</v>
      </c>
      <c r="L61" s="37">
        <f t="shared" si="2"/>
        <v>0</v>
      </c>
    </row>
    <row r="62" spans="1:12" ht="102" x14ac:dyDescent="0.25">
      <c r="A62" s="14" t="s">
        <v>63</v>
      </c>
      <c r="B62" s="4">
        <v>51</v>
      </c>
      <c r="C62" s="4">
        <v>0</v>
      </c>
      <c r="D62" s="11" t="s">
        <v>18</v>
      </c>
      <c r="E62" s="4">
        <v>851</v>
      </c>
      <c r="F62" s="11" t="s">
        <v>64</v>
      </c>
      <c r="G62" s="11"/>
      <c r="H62" s="31">
        <f t="shared" si="29"/>
        <v>450</v>
      </c>
      <c r="I62" s="31">
        <f t="shared" si="29"/>
        <v>450</v>
      </c>
      <c r="J62" s="31">
        <f t="shared" si="29"/>
        <v>0</v>
      </c>
      <c r="K62" s="37">
        <f t="shared" si="1"/>
        <v>0</v>
      </c>
      <c r="L62" s="37">
        <f t="shared" si="2"/>
        <v>0</v>
      </c>
    </row>
    <row r="63" spans="1:12" ht="60" x14ac:dyDescent="0.25">
      <c r="A63" s="10" t="s">
        <v>25</v>
      </c>
      <c r="B63" s="4">
        <v>51</v>
      </c>
      <c r="C63" s="4">
        <v>0</v>
      </c>
      <c r="D63" s="11" t="s">
        <v>18</v>
      </c>
      <c r="E63" s="4">
        <v>851</v>
      </c>
      <c r="F63" s="11" t="s">
        <v>64</v>
      </c>
      <c r="G63" s="11" t="s">
        <v>26</v>
      </c>
      <c r="H63" s="31">
        <f t="shared" si="29"/>
        <v>450</v>
      </c>
      <c r="I63" s="31">
        <f t="shared" si="29"/>
        <v>450</v>
      </c>
      <c r="J63" s="31">
        <f t="shared" si="29"/>
        <v>0</v>
      </c>
      <c r="K63" s="37">
        <f t="shared" si="1"/>
        <v>0</v>
      </c>
      <c r="L63" s="37">
        <f t="shared" si="2"/>
        <v>0</v>
      </c>
    </row>
    <row r="64" spans="1:12" ht="60" x14ac:dyDescent="0.25">
      <c r="A64" s="10" t="s">
        <v>27</v>
      </c>
      <c r="B64" s="4">
        <v>51</v>
      </c>
      <c r="C64" s="4">
        <v>0</v>
      </c>
      <c r="D64" s="11" t="s">
        <v>18</v>
      </c>
      <c r="E64" s="4">
        <v>851</v>
      </c>
      <c r="F64" s="11" t="s">
        <v>64</v>
      </c>
      <c r="G64" s="11" t="s">
        <v>28</v>
      </c>
      <c r="H64" s="24">
        <f>'[1]3.ВС'!N59</f>
        <v>450</v>
      </c>
      <c r="I64" s="24">
        <f>'[1]3.ВС'!O59</f>
        <v>450</v>
      </c>
      <c r="J64" s="24">
        <f>'[1]3.ВС'!P59</f>
        <v>0</v>
      </c>
      <c r="K64" s="37">
        <f t="shared" si="1"/>
        <v>0</v>
      </c>
      <c r="L64" s="37">
        <f t="shared" si="2"/>
        <v>0</v>
      </c>
    </row>
    <row r="65" spans="1:12" ht="102" x14ac:dyDescent="0.25">
      <c r="A65" s="14" t="s">
        <v>65</v>
      </c>
      <c r="B65" s="4">
        <v>51</v>
      </c>
      <c r="C65" s="4">
        <v>0</v>
      </c>
      <c r="D65" s="11" t="s">
        <v>18</v>
      </c>
      <c r="E65" s="4">
        <v>851</v>
      </c>
      <c r="F65" s="11" t="s">
        <v>66</v>
      </c>
      <c r="G65" s="11"/>
      <c r="H65" s="31">
        <f t="shared" si="29"/>
        <v>450</v>
      </c>
      <c r="I65" s="31">
        <f t="shared" si="29"/>
        <v>450</v>
      </c>
      <c r="J65" s="31">
        <f t="shared" si="29"/>
        <v>0</v>
      </c>
      <c r="K65" s="37">
        <f t="shared" si="1"/>
        <v>0</v>
      </c>
      <c r="L65" s="37">
        <f t="shared" si="2"/>
        <v>0</v>
      </c>
    </row>
    <row r="66" spans="1:12" ht="60" x14ac:dyDescent="0.25">
      <c r="A66" s="10" t="s">
        <v>25</v>
      </c>
      <c r="B66" s="4">
        <v>51</v>
      </c>
      <c r="C66" s="4">
        <v>0</v>
      </c>
      <c r="D66" s="11" t="s">
        <v>18</v>
      </c>
      <c r="E66" s="4">
        <v>851</v>
      </c>
      <c r="F66" s="11" t="s">
        <v>66</v>
      </c>
      <c r="G66" s="11" t="s">
        <v>26</v>
      </c>
      <c r="H66" s="31">
        <f t="shared" si="29"/>
        <v>450</v>
      </c>
      <c r="I66" s="31">
        <f t="shared" si="29"/>
        <v>450</v>
      </c>
      <c r="J66" s="31">
        <f t="shared" si="29"/>
        <v>0</v>
      </c>
      <c r="K66" s="37">
        <f t="shared" si="1"/>
        <v>0</v>
      </c>
      <c r="L66" s="37">
        <f t="shared" si="2"/>
        <v>0</v>
      </c>
    </row>
    <row r="67" spans="1:12" ht="60" x14ac:dyDescent="0.25">
      <c r="A67" s="10" t="s">
        <v>27</v>
      </c>
      <c r="B67" s="4">
        <v>51</v>
      </c>
      <c r="C67" s="4">
        <v>0</v>
      </c>
      <c r="D67" s="11" t="s">
        <v>18</v>
      </c>
      <c r="E67" s="4">
        <v>851</v>
      </c>
      <c r="F67" s="11" t="s">
        <v>66</v>
      </c>
      <c r="G67" s="11" t="s">
        <v>28</v>
      </c>
      <c r="H67" s="24">
        <f>'[1]3.ВС'!N62</f>
        <v>450</v>
      </c>
      <c r="I67" s="24">
        <f>'[1]3.ВС'!O62</f>
        <v>450</v>
      </c>
      <c r="J67" s="24">
        <f>'[1]3.ВС'!P62</f>
        <v>0</v>
      </c>
      <c r="K67" s="37">
        <f t="shared" si="1"/>
        <v>0</v>
      </c>
      <c r="L67" s="37">
        <f t="shared" si="2"/>
        <v>0</v>
      </c>
    </row>
    <row r="68" spans="1:12" ht="153" x14ac:dyDescent="0.25">
      <c r="A68" s="14" t="s">
        <v>67</v>
      </c>
      <c r="B68" s="4">
        <v>51</v>
      </c>
      <c r="C68" s="4">
        <v>0</v>
      </c>
      <c r="D68" s="11" t="s">
        <v>18</v>
      </c>
      <c r="E68" s="4">
        <v>851</v>
      </c>
      <c r="F68" s="11" t="s">
        <v>68</v>
      </c>
      <c r="G68" s="11"/>
      <c r="H68" s="31">
        <f t="shared" si="29"/>
        <v>450</v>
      </c>
      <c r="I68" s="31">
        <f t="shared" si="29"/>
        <v>450</v>
      </c>
      <c r="J68" s="31">
        <f t="shared" si="29"/>
        <v>0</v>
      </c>
      <c r="K68" s="37">
        <f t="shared" si="1"/>
        <v>0</v>
      </c>
      <c r="L68" s="37">
        <f t="shared" si="2"/>
        <v>0</v>
      </c>
    </row>
    <row r="69" spans="1:12" ht="60" x14ac:dyDescent="0.25">
      <c r="A69" s="10" t="s">
        <v>25</v>
      </c>
      <c r="B69" s="4">
        <v>51</v>
      </c>
      <c r="C69" s="4">
        <v>0</v>
      </c>
      <c r="D69" s="11" t="s">
        <v>18</v>
      </c>
      <c r="E69" s="4">
        <v>851</v>
      </c>
      <c r="F69" s="11" t="s">
        <v>68</v>
      </c>
      <c r="G69" s="11" t="s">
        <v>26</v>
      </c>
      <c r="H69" s="31">
        <f t="shared" si="29"/>
        <v>450</v>
      </c>
      <c r="I69" s="31">
        <f t="shared" si="29"/>
        <v>450</v>
      </c>
      <c r="J69" s="31">
        <f t="shared" si="29"/>
        <v>0</v>
      </c>
      <c r="K69" s="37">
        <f t="shared" si="1"/>
        <v>0</v>
      </c>
      <c r="L69" s="37">
        <f t="shared" si="2"/>
        <v>0</v>
      </c>
    </row>
    <row r="70" spans="1:12" ht="60" x14ac:dyDescent="0.25">
      <c r="A70" s="10" t="s">
        <v>27</v>
      </c>
      <c r="B70" s="4">
        <v>51</v>
      </c>
      <c r="C70" s="4">
        <v>0</v>
      </c>
      <c r="D70" s="11" t="s">
        <v>18</v>
      </c>
      <c r="E70" s="4">
        <v>851</v>
      </c>
      <c r="F70" s="11" t="s">
        <v>68</v>
      </c>
      <c r="G70" s="11" t="s">
        <v>28</v>
      </c>
      <c r="H70" s="24">
        <f>'[1]3.ВС'!N65</f>
        <v>450</v>
      </c>
      <c r="I70" s="24">
        <f>'[1]3.ВС'!O65</f>
        <v>450</v>
      </c>
      <c r="J70" s="24">
        <f>'[1]3.ВС'!P65</f>
        <v>0</v>
      </c>
      <c r="K70" s="37">
        <f t="shared" ref="K70:K130" si="30">J70/H70*100</f>
        <v>0</v>
      </c>
      <c r="L70" s="37">
        <f t="shared" ref="L70:L130" si="31">J70/I70*100</f>
        <v>0</v>
      </c>
    </row>
    <row r="71" spans="1:12" ht="102" x14ac:dyDescent="0.25">
      <c r="A71" s="14" t="s">
        <v>69</v>
      </c>
      <c r="B71" s="4">
        <v>51</v>
      </c>
      <c r="C71" s="4">
        <v>0</v>
      </c>
      <c r="D71" s="11" t="s">
        <v>18</v>
      </c>
      <c r="E71" s="4">
        <v>851</v>
      </c>
      <c r="F71" s="11" t="s">
        <v>70</v>
      </c>
      <c r="G71" s="11"/>
      <c r="H71" s="31">
        <f t="shared" si="29"/>
        <v>1575</v>
      </c>
      <c r="I71" s="31">
        <f t="shared" si="29"/>
        <v>1575</v>
      </c>
      <c r="J71" s="31">
        <f t="shared" si="29"/>
        <v>0</v>
      </c>
      <c r="K71" s="37">
        <f t="shared" si="30"/>
        <v>0</v>
      </c>
      <c r="L71" s="37">
        <f t="shared" si="31"/>
        <v>0</v>
      </c>
    </row>
    <row r="72" spans="1:12" ht="60" x14ac:dyDescent="0.25">
      <c r="A72" s="10" t="s">
        <v>25</v>
      </c>
      <c r="B72" s="4">
        <v>51</v>
      </c>
      <c r="C72" s="4">
        <v>0</v>
      </c>
      <c r="D72" s="11" t="s">
        <v>18</v>
      </c>
      <c r="E72" s="4">
        <v>851</v>
      </c>
      <c r="F72" s="11" t="s">
        <v>70</v>
      </c>
      <c r="G72" s="11" t="s">
        <v>26</v>
      </c>
      <c r="H72" s="31">
        <f t="shared" si="29"/>
        <v>1575</v>
      </c>
      <c r="I72" s="31">
        <f t="shared" si="29"/>
        <v>1575</v>
      </c>
      <c r="J72" s="31">
        <f t="shared" si="29"/>
        <v>0</v>
      </c>
      <c r="K72" s="37">
        <f t="shared" si="30"/>
        <v>0</v>
      </c>
      <c r="L72" s="37">
        <f t="shared" si="31"/>
        <v>0</v>
      </c>
    </row>
    <row r="73" spans="1:12" ht="60" x14ac:dyDescent="0.25">
      <c r="A73" s="10" t="s">
        <v>27</v>
      </c>
      <c r="B73" s="4">
        <v>51</v>
      </c>
      <c r="C73" s="4">
        <v>0</v>
      </c>
      <c r="D73" s="11" t="s">
        <v>18</v>
      </c>
      <c r="E73" s="4">
        <v>851</v>
      </c>
      <c r="F73" s="11" t="s">
        <v>70</v>
      </c>
      <c r="G73" s="11" t="s">
        <v>28</v>
      </c>
      <c r="H73" s="24">
        <f>'[1]3.ВС'!N68</f>
        <v>1575</v>
      </c>
      <c r="I73" s="24">
        <f>'[1]3.ВС'!O68</f>
        <v>1575</v>
      </c>
      <c r="J73" s="24">
        <f>'[1]3.ВС'!P68</f>
        <v>0</v>
      </c>
      <c r="K73" s="37">
        <f t="shared" si="30"/>
        <v>0</v>
      </c>
      <c r="L73" s="37">
        <f t="shared" si="31"/>
        <v>0</v>
      </c>
    </row>
    <row r="74" spans="1:12" ht="45" x14ac:dyDescent="0.25">
      <c r="A74" s="10" t="s">
        <v>71</v>
      </c>
      <c r="B74" s="4">
        <v>51</v>
      </c>
      <c r="C74" s="4">
        <v>0</v>
      </c>
      <c r="D74" s="11" t="s">
        <v>72</v>
      </c>
      <c r="E74" s="4"/>
      <c r="F74" s="11"/>
      <c r="G74" s="11"/>
      <c r="H74" s="31">
        <f t="shared" ref="H74:J74" si="32">H75</f>
        <v>1312579.68</v>
      </c>
      <c r="I74" s="31">
        <f t="shared" si="32"/>
        <v>1312579.68</v>
      </c>
      <c r="J74" s="31">
        <f t="shared" si="32"/>
        <v>166552.28</v>
      </c>
      <c r="K74" s="37">
        <f t="shared" si="30"/>
        <v>12.688927197166421</v>
      </c>
      <c r="L74" s="37">
        <f t="shared" si="31"/>
        <v>12.688927197166421</v>
      </c>
    </row>
    <row r="75" spans="1:12" ht="30" x14ac:dyDescent="0.25">
      <c r="A75" s="12" t="s">
        <v>10</v>
      </c>
      <c r="B75" s="4">
        <v>51</v>
      </c>
      <c r="C75" s="4">
        <v>0</v>
      </c>
      <c r="D75" s="11" t="s">
        <v>72</v>
      </c>
      <c r="E75" s="4">
        <v>851</v>
      </c>
      <c r="F75" s="11"/>
      <c r="G75" s="11"/>
      <c r="H75" s="24">
        <f>H76+H79+H82</f>
        <v>1312579.68</v>
      </c>
      <c r="I75" s="24">
        <f t="shared" ref="I75:J75" si="33">I76+I79+I82</f>
        <v>1312579.68</v>
      </c>
      <c r="J75" s="24">
        <f t="shared" si="33"/>
        <v>166552.28</v>
      </c>
      <c r="K75" s="37">
        <f t="shared" si="30"/>
        <v>12.688927197166421</v>
      </c>
      <c r="L75" s="37">
        <f t="shared" si="31"/>
        <v>12.688927197166421</v>
      </c>
    </row>
    <row r="76" spans="1:12" ht="60" x14ac:dyDescent="0.25">
      <c r="A76" s="12" t="s">
        <v>73</v>
      </c>
      <c r="B76" s="4">
        <v>51</v>
      </c>
      <c r="C76" s="4">
        <v>0</v>
      </c>
      <c r="D76" s="11" t="s">
        <v>72</v>
      </c>
      <c r="E76" s="4">
        <v>851</v>
      </c>
      <c r="F76" s="5" t="s">
        <v>74</v>
      </c>
      <c r="G76" s="11"/>
      <c r="H76" s="31">
        <f t="shared" ref="H76:J80" si="34">H77</f>
        <v>579500</v>
      </c>
      <c r="I76" s="31">
        <f t="shared" si="34"/>
        <v>579500</v>
      </c>
      <c r="J76" s="31">
        <f t="shared" si="34"/>
        <v>149389</v>
      </c>
      <c r="K76" s="37">
        <f t="shared" si="30"/>
        <v>25.778947368421051</v>
      </c>
      <c r="L76" s="37">
        <f t="shared" si="31"/>
        <v>25.778947368421051</v>
      </c>
    </row>
    <row r="77" spans="1:12" ht="60" x14ac:dyDescent="0.25">
      <c r="A77" s="10" t="s">
        <v>25</v>
      </c>
      <c r="B77" s="4">
        <v>51</v>
      </c>
      <c r="C77" s="4">
        <v>0</v>
      </c>
      <c r="D77" s="11" t="s">
        <v>72</v>
      </c>
      <c r="E77" s="4">
        <v>851</v>
      </c>
      <c r="F77" s="5" t="s">
        <v>74</v>
      </c>
      <c r="G77" s="11" t="s">
        <v>26</v>
      </c>
      <c r="H77" s="31">
        <f t="shared" si="34"/>
        <v>579500</v>
      </c>
      <c r="I77" s="31">
        <f t="shared" si="34"/>
        <v>579500</v>
      </c>
      <c r="J77" s="31">
        <f t="shared" si="34"/>
        <v>149389</v>
      </c>
      <c r="K77" s="37">
        <f t="shared" si="30"/>
        <v>25.778947368421051</v>
      </c>
      <c r="L77" s="37">
        <f t="shared" si="31"/>
        <v>25.778947368421051</v>
      </c>
    </row>
    <row r="78" spans="1:12" ht="60" x14ac:dyDescent="0.25">
      <c r="A78" s="10" t="s">
        <v>27</v>
      </c>
      <c r="B78" s="4">
        <v>51</v>
      </c>
      <c r="C78" s="4">
        <v>0</v>
      </c>
      <c r="D78" s="11" t="s">
        <v>72</v>
      </c>
      <c r="E78" s="4">
        <v>851</v>
      </c>
      <c r="F78" s="5" t="s">
        <v>74</v>
      </c>
      <c r="G78" s="11" t="s">
        <v>28</v>
      </c>
      <c r="H78" s="31">
        <f>'[1]3.ВС'!N79</f>
        <v>579500</v>
      </c>
      <c r="I78" s="31">
        <f>'[1]3.ВС'!O79</f>
        <v>579500</v>
      </c>
      <c r="J78" s="31">
        <f>'[1]3.ВС'!P79</f>
        <v>149389</v>
      </c>
      <c r="K78" s="37">
        <f t="shared" si="30"/>
        <v>25.778947368421051</v>
      </c>
      <c r="L78" s="37">
        <f t="shared" si="31"/>
        <v>25.778947368421051</v>
      </c>
    </row>
    <row r="79" spans="1:12" ht="75" x14ac:dyDescent="0.25">
      <c r="A79" s="10" t="s">
        <v>75</v>
      </c>
      <c r="B79" s="4">
        <v>51</v>
      </c>
      <c r="C79" s="4">
        <v>0</v>
      </c>
      <c r="D79" s="11" t="s">
        <v>72</v>
      </c>
      <c r="E79" s="4">
        <v>851</v>
      </c>
      <c r="F79" s="5" t="s">
        <v>76</v>
      </c>
      <c r="G79" s="11"/>
      <c r="H79" s="31">
        <f t="shared" si="34"/>
        <v>630100</v>
      </c>
      <c r="I79" s="31">
        <f t="shared" si="34"/>
        <v>630100</v>
      </c>
      <c r="J79" s="31">
        <f t="shared" si="34"/>
        <v>0</v>
      </c>
      <c r="K79" s="37">
        <f t="shared" si="30"/>
        <v>0</v>
      </c>
      <c r="L79" s="37">
        <f t="shared" si="31"/>
        <v>0</v>
      </c>
    </row>
    <row r="80" spans="1:12" ht="60" x14ac:dyDescent="0.25">
      <c r="A80" s="10" t="s">
        <v>25</v>
      </c>
      <c r="B80" s="4">
        <v>51</v>
      </c>
      <c r="C80" s="4">
        <v>0</v>
      </c>
      <c r="D80" s="11" t="s">
        <v>72</v>
      </c>
      <c r="E80" s="4">
        <v>851</v>
      </c>
      <c r="F80" s="5" t="s">
        <v>76</v>
      </c>
      <c r="G80" s="11" t="s">
        <v>26</v>
      </c>
      <c r="H80" s="31">
        <f t="shared" si="34"/>
        <v>630100</v>
      </c>
      <c r="I80" s="31">
        <f t="shared" si="34"/>
        <v>630100</v>
      </c>
      <c r="J80" s="31">
        <f t="shared" si="34"/>
        <v>0</v>
      </c>
      <c r="K80" s="37">
        <f t="shared" si="30"/>
        <v>0</v>
      </c>
      <c r="L80" s="37">
        <f t="shared" si="31"/>
        <v>0</v>
      </c>
    </row>
    <row r="81" spans="1:12" ht="60" x14ac:dyDescent="0.25">
      <c r="A81" s="10" t="s">
        <v>27</v>
      </c>
      <c r="B81" s="4">
        <v>51</v>
      </c>
      <c r="C81" s="4">
        <v>0</v>
      </c>
      <c r="D81" s="11" t="s">
        <v>72</v>
      </c>
      <c r="E81" s="4">
        <v>851</v>
      </c>
      <c r="F81" s="5" t="s">
        <v>76</v>
      </c>
      <c r="G81" s="11" t="s">
        <v>28</v>
      </c>
      <c r="H81" s="31">
        <f>'[1]3.ВС'!N82</f>
        <v>630100</v>
      </c>
      <c r="I81" s="31">
        <f>'[1]3.ВС'!O82</f>
        <v>630100</v>
      </c>
      <c r="J81" s="31">
        <f>'[1]3.ВС'!P82</f>
        <v>0</v>
      </c>
      <c r="K81" s="37">
        <f t="shared" si="30"/>
        <v>0</v>
      </c>
      <c r="L81" s="37">
        <f t="shared" si="31"/>
        <v>0</v>
      </c>
    </row>
    <row r="82" spans="1:12" ht="90" x14ac:dyDescent="0.25">
      <c r="A82" s="12" t="s">
        <v>77</v>
      </c>
      <c r="B82" s="4">
        <v>51</v>
      </c>
      <c r="C82" s="4">
        <v>0</v>
      </c>
      <c r="D82" s="11" t="s">
        <v>72</v>
      </c>
      <c r="E82" s="4">
        <v>851</v>
      </c>
      <c r="F82" s="5" t="s">
        <v>79</v>
      </c>
      <c r="G82" s="11"/>
      <c r="H82" s="31">
        <f t="shared" ref="H82:J83" si="35">H83</f>
        <v>102979.68</v>
      </c>
      <c r="I82" s="31">
        <f t="shared" si="35"/>
        <v>102979.68</v>
      </c>
      <c r="J82" s="31">
        <f t="shared" si="35"/>
        <v>17163.28</v>
      </c>
      <c r="K82" s="37">
        <f t="shared" si="30"/>
        <v>16.666666666666664</v>
      </c>
      <c r="L82" s="37">
        <f t="shared" si="31"/>
        <v>16.666666666666664</v>
      </c>
    </row>
    <row r="83" spans="1:12" ht="60" x14ac:dyDescent="0.25">
      <c r="A83" s="10" t="s">
        <v>25</v>
      </c>
      <c r="B83" s="4">
        <v>51</v>
      </c>
      <c r="C83" s="4">
        <v>0</v>
      </c>
      <c r="D83" s="11" t="s">
        <v>72</v>
      </c>
      <c r="E83" s="4">
        <v>851</v>
      </c>
      <c r="F83" s="5" t="s">
        <v>79</v>
      </c>
      <c r="G83" s="11" t="s">
        <v>26</v>
      </c>
      <c r="H83" s="31">
        <f t="shared" si="35"/>
        <v>102979.68</v>
      </c>
      <c r="I83" s="31">
        <f t="shared" si="35"/>
        <v>102979.68</v>
      </c>
      <c r="J83" s="31">
        <f t="shared" si="35"/>
        <v>17163.28</v>
      </c>
      <c r="K83" s="37">
        <f t="shared" si="30"/>
        <v>16.666666666666664</v>
      </c>
      <c r="L83" s="37">
        <f t="shared" si="31"/>
        <v>16.666666666666664</v>
      </c>
    </row>
    <row r="84" spans="1:12" ht="60" x14ac:dyDescent="0.25">
      <c r="A84" s="10" t="s">
        <v>27</v>
      </c>
      <c r="B84" s="4">
        <v>51</v>
      </c>
      <c r="C84" s="4">
        <v>0</v>
      </c>
      <c r="D84" s="11" t="s">
        <v>72</v>
      </c>
      <c r="E84" s="4">
        <v>851</v>
      </c>
      <c r="F84" s="5" t="s">
        <v>79</v>
      </c>
      <c r="G84" s="11" t="s">
        <v>28</v>
      </c>
      <c r="H84" s="31">
        <f>'[1]3.ВС'!N134</f>
        <v>102979.68</v>
      </c>
      <c r="I84" s="31">
        <f>'[1]3.ВС'!O134</f>
        <v>102979.68</v>
      </c>
      <c r="J84" s="31">
        <f>'[1]3.ВС'!P134</f>
        <v>17163.28</v>
      </c>
      <c r="K84" s="37">
        <f t="shared" si="30"/>
        <v>16.666666666666664</v>
      </c>
      <c r="L84" s="37">
        <f t="shared" si="31"/>
        <v>16.666666666666664</v>
      </c>
    </row>
    <row r="85" spans="1:12" ht="60" x14ac:dyDescent="0.25">
      <c r="A85" s="12" t="s">
        <v>80</v>
      </c>
      <c r="B85" s="4">
        <v>51</v>
      </c>
      <c r="C85" s="4">
        <v>0</v>
      </c>
      <c r="D85" s="11" t="s">
        <v>81</v>
      </c>
      <c r="E85" s="4"/>
      <c r="F85" s="11"/>
      <c r="G85" s="11"/>
      <c r="H85" s="31">
        <f t="shared" ref="H85:J88" si="36">H86</f>
        <v>3206200</v>
      </c>
      <c r="I85" s="31">
        <f t="shared" si="36"/>
        <v>3206200</v>
      </c>
      <c r="J85" s="31">
        <f t="shared" si="36"/>
        <v>599163.48</v>
      </c>
      <c r="K85" s="37">
        <f t="shared" si="30"/>
        <v>18.687651425363359</v>
      </c>
      <c r="L85" s="37">
        <f t="shared" si="31"/>
        <v>18.687651425363359</v>
      </c>
    </row>
    <row r="86" spans="1:12" ht="30" x14ac:dyDescent="0.25">
      <c r="A86" s="12" t="s">
        <v>10</v>
      </c>
      <c r="B86" s="13">
        <v>51</v>
      </c>
      <c r="C86" s="13">
        <v>0</v>
      </c>
      <c r="D86" s="11" t="s">
        <v>81</v>
      </c>
      <c r="E86" s="13">
        <v>851</v>
      </c>
      <c r="F86" s="11"/>
      <c r="G86" s="11"/>
      <c r="H86" s="32">
        <f t="shared" si="36"/>
        <v>3206200</v>
      </c>
      <c r="I86" s="32">
        <f t="shared" si="36"/>
        <v>3206200</v>
      </c>
      <c r="J86" s="32">
        <f t="shared" si="36"/>
        <v>599163.48</v>
      </c>
      <c r="K86" s="37">
        <f t="shared" si="30"/>
        <v>18.687651425363359</v>
      </c>
      <c r="L86" s="37">
        <f t="shared" si="31"/>
        <v>18.687651425363359</v>
      </c>
    </row>
    <row r="87" spans="1:12" s="1" customFormat="1" ht="60" x14ac:dyDescent="0.25">
      <c r="A87" s="12" t="s">
        <v>82</v>
      </c>
      <c r="B87" s="4">
        <v>51</v>
      </c>
      <c r="C87" s="4">
        <v>0</v>
      </c>
      <c r="D87" s="5" t="s">
        <v>81</v>
      </c>
      <c r="E87" s="4">
        <v>851</v>
      </c>
      <c r="F87" s="5" t="s">
        <v>83</v>
      </c>
      <c r="G87" s="5"/>
      <c r="H87" s="30">
        <f t="shared" si="36"/>
        <v>3206200</v>
      </c>
      <c r="I87" s="30">
        <f t="shared" si="36"/>
        <v>3206200</v>
      </c>
      <c r="J87" s="30">
        <f t="shared" si="36"/>
        <v>599163.48</v>
      </c>
      <c r="K87" s="37">
        <f t="shared" si="30"/>
        <v>18.687651425363359</v>
      </c>
      <c r="L87" s="37">
        <f t="shared" si="31"/>
        <v>18.687651425363359</v>
      </c>
    </row>
    <row r="88" spans="1:12" ht="60" x14ac:dyDescent="0.25">
      <c r="A88" s="10" t="s">
        <v>84</v>
      </c>
      <c r="B88" s="4">
        <v>51</v>
      </c>
      <c r="C88" s="4">
        <v>0</v>
      </c>
      <c r="D88" s="5" t="s">
        <v>81</v>
      </c>
      <c r="E88" s="4">
        <v>851</v>
      </c>
      <c r="F88" s="5" t="s">
        <v>83</v>
      </c>
      <c r="G88" s="11" t="s">
        <v>85</v>
      </c>
      <c r="H88" s="31">
        <f t="shared" si="36"/>
        <v>3206200</v>
      </c>
      <c r="I88" s="31">
        <f t="shared" si="36"/>
        <v>3206200</v>
      </c>
      <c r="J88" s="31">
        <f t="shared" si="36"/>
        <v>599163.48</v>
      </c>
      <c r="K88" s="37">
        <f t="shared" si="30"/>
        <v>18.687651425363359</v>
      </c>
      <c r="L88" s="37">
        <f t="shared" si="31"/>
        <v>18.687651425363359</v>
      </c>
    </row>
    <row r="89" spans="1:12" ht="30" x14ac:dyDescent="0.25">
      <c r="A89" s="10" t="s">
        <v>86</v>
      </c>
      <c r="B89" s="4">
        <v>51</v>
      </c>
      <c r="C89" s="4">
        <v>0</v>
      </c>
      <c r="D89" s="5" t="s">
        <v>81</v>
      </c>
      <c r="E89" s="4">
        <v>851</v>
      </c>
      <c r="F89" s="5" t="s">
        <v>83</v>
      </c>
      <c r="G89" s="11" t="s">
        <v>87</v>
      </c>
      <c r="H89" s="31">
        <f>'[1]3.ВС'!N85</f>
        <v>3206200</v>
      </c>
      <c r="I89" s="31">
        <f>'[1]3.ВС'!O85</f>
        <v>3206200</v>
      </c>
      <c r="J89" s="31">
        <f>'[1]3.ВС'!P85</f>
        <v>599163.48</v>
      </c>
      <c r="K89" s="37">
        <f t="shared" si="30"/>
        <v>18.687651425363359</v>
      </c>
      <c r="L89" s="37">
        <f t="shared" si="31"/>
        <v>18.687651425363359</v>
      </c>
    </row>
    <row r="90" spans="1:12" s="1" customFormat="1" ht="90" x14ac:dyDescent="0.25">
      <c r="A90" s="12" t="s">
        <v>88</v>
      </c>
      <c r="B90" s="4">
        <v>51</v>
      </c>
      <c r="C90" s="4">
        <v>0</v>
      </c>
      <c r="D90" s="11" t="s">
        <v>40</v>
      </c>
      <c r="E90" s="4"/>
      <c r="F90" s="11"/>
      <c r="G90" s="11"/>
      <c r="H90" s="31">
        <f t="shared" ref="H90:J90" si="37">H91</f>
        <v>1725592.2</v>
      </c>
      <c r="I90" s="31">
        <f t="shared" si="37"/>
        <v>1725592.2</v>
      </c>
      <c r="J90" s="31">
        <f t="shared" si="37"/>
        <v>389791.03</v>
      </c>
      <c r="K90" s="37">
        <f t="shared" si="30"/>
        <v>22.588826606888929</v>
      </c>
      <c r="L90" s="37">
        <f t="shared" si="31"/>
        <v>22.588826606888929</v>
      </c>
    </row>
    <row r="91" spans="1:12" s="1" customFormat="1" ht="30" x14ac:dyDescent="0.25">
      <c r="A91" s="12" t="s">
        <v>10</v>
      </c>
      <c r="B91" s="13">
        <v>51</v>
      </c>
      <c r="C91" s="13">
        <v>0</v>
      </c>
      <c r="D91" s="11" t="s">
        <v>40</v>
      </c>
      <c r="E91" s="13">
        <v>851</v>
      </c>
      <c r="F91" s="11"/>
      <c r="G91" s="11"/>
      <c r="H91" s="32">
        <f t="shared" ref="H91:J91" si="38">H99+H92</f>
        <v>1725592.2</v>
      </c>
      <c r="I91" s="32">
        <f t="shared" si="38"/>
        <v>1725592.2</v>
      </c>
      <c r="J91" s="32">
        <f t="shared" si="38"/>
        <v>389791.03</v>
      </c>
      <c r="K91" s="37">
        <f t="shared" si="30"/>
        <v>22.588826606888929</v>
      </c>
      <c r="L91" s="37">
        <f t="shared" si="31"/>
        <v>22.588826606888929</v>
      </c>
    </row>
    <row r="92" spans="1:12" s="1" customFormat="1" ht="75" x14ac:dyDescent="0.25">
      <c r="A92" s="10" t="s">
        <v>89</v>
      </c>
      <c r="B92" s="13">
        <v>51</v>
      </c>
      <c r="C92" s="4">
        <v>0</v>
      </c>
      <c r="D92" s="11" t="s">
        <v>40</v>
      </c>
      <c r="E92" s="13">
        <v>851</v>
      </c>
      <c r="F92" s="4">
        <v>51180</v>
      </c>
      <c r="G92" s="4" t="s">
        <v>90</v>
      </c>
      <c r="H92" s="32">
        <f t="shared" ref="H92:J92" si="39">H93+H95+H97</f>
        <v>1724233.2</v>
      </c>
      <c r="I92" s="32">
        <f t="shared" si="39"/>
        <v>1724233.2</v>
      </c>
      <c r="J92" s="32">
        <f t="shared" si="39"/>
        <v>388432.03</v>
      </c>
      <c r="K92" s="37">
        <f t="shared" si="30"/>
        <v>22.527812943168016</v>
      </c>
      <c r="L92" s="37">
        <f t="shared" si="31"/>
        <v>22.527812943168016</v>
      </c>
    </row>
    <row r="93" spans="1:12" ht="135" x14ac:dyDescent="0.25">
      <c r="A93" s="12" t="s">
        <v>21</v>
      </c>
      <c r="B93" s="4">
        <v>51</v>
      </c>
      <c r="C93" s="4">
        <v>0</v>
      </c>
      <c r="D93" s="11" t="s">
        <v>40</v>
      </c>
      <c r="E93" s="4">
        <v>851</v>
      </c>
      <c r="F93" s="4">
        <v>51180</v>
      </c>
      <c r="G93" s="11" t="s">
        <v>22</v>
      </c>
      <c r="H93" s="31">
        <f t="shared" ref="H93:J93" si="40">H94</f>
        <v>533041</v>
      </c>
      <c r="I93" s="31">
        <f t="shared" si="40"/>
        <v>533041</v>
      </c>
      <c r="J93" s="31">
        <f t="shared" si="40"/>
        <v>99512.82</v>
      </c>
      <c r="K93" s="37">
        <f t="shared" si="30"/>
        <v>18.668886633485982</v>
      </c>
      <c r="L93" s="37">
        <f t="shared" si="31"/>
        <v>18.668886633485982</v>
      </c>
    </row>
    <row r="94" spans="1:12" ht="45" x14ac:dyDescent="0.25">
      <c r="A94" s="12" t="s">
        <v>32</v>
      </c>
      <c r="B94" s="4">
        <v>51</v>
      </c>
      <c r="C94" s="4">
        <v>0</v>
      </c>
      <c r="D94" s="11" t="s">
        <v>40</v>
      </c>
      <c r="E94" s="4">
        <v>851</v>
      </c>
      <c r="F94" s="4">
        <v>51180</v>
      </c>
      <c r="G94" s="11" t="s">
        <v>24</v>
      </c>
      <c r="H94" s="31">
        <f>'[1]3.ВС'!N90</f>
        <v>533041</v>
      </c>
      <c r="I94" s="31">
        <f>'[1]3.ВС'!O90</f>
        <v>533041</v>
      </c>
      <c r="J94" s="31">
        <f>'[1]3.ВС'!P90</f>
        <v>99512.82</v>
      </c>
      <c r="K94" s="37">
        <f t="shared" si="30"/>
        <v>18.668886633485982</v>
      </c>
      <c r="L94" s="37">
        <f t="shared" si="31"/>
        <v>18.668886633485982</v>
      </c>
    </row>
    <row r="95" spans="1:12" ht="60" x14ac:dyDescent="0.25">
      <c r="A95" s="10" t="s">
        <v>25</v>
      </c>
      <c r="B95" s="4">
        <v>51</v>
      </c>
      <c r="C95" s="4">
        <v>0</v>
      </c>
      <c r="D95" s="11" t="s">
        <v>40</v>
      </c>
      <c r="E95" s="4">
        <v>851</v>
      </c>
      <c r="F95" s="4">
        <v>51180</v>
      </c>
      <c r="G95" s="11" t="s">
        <v>26</v>
      </c>
      <c r="H95" s="31">
        <f t="shared" ref="H95:J95" si="41">H96</f>
        <v>41703.199999999997</v>
      </c>
      <c r="I95" s="31">
        <f t="shared" si="41"/>
        <v>41703.199999999997</v>
      </c>
      <c r="J95" s="31">
        <f t="shared" si="41"/>
        <v>1546.71</v>
      </c>
      <c r="K95" s="37">
        <f t="shared" si="30"/>
        <v>3.7088520784975736</v>
      </c>
      <c r="L95" s="37">
        <f t="shared" si="31"/>
        <v>3.7088520784975736</v>
      </c>
    </row>
    <row r="96" spans="1:12" ht="60" x14ac:dyDescent="0.25">
      <c r="A96" s="10" t="s">
        <v>27</v>
      </c>
      <c r="B96" s="4">
        <v>51</v>
      </c>
      <c r="C96" s="4">
        <v>0</v>
      </c>
      <c r="D96" s="11" t="s">
        <v>40</v>
      </c>
      <c r="E96" s="4">
        <v>851</v>
      </c>
      <c r="F96" s="4">
        <v>51180</v>
      </c>
      <c r="G96" s="11" t="s">
        <v>28</v>
      </c>
      <c r="H96" s="31">
        <f>'[1]3.ВС'!N92</f>
        <v>41703.199999999997</v>
      </c>
      <c r="I96" s="31">
        <f>'[1]3.ВС'!O92</f>
        <v>41703.199999999997</v>
      </c>
      <c r="J96" s="31">
        <f>'[1]3.ВС'!P92</f>
        <v>1546.71</v>
      </c>
      <c r="K96" s="37">
        <f t="shared" si="30"/>
        <v>3.7088520784975736</v>
      </c>
      <c r="L96" s="37">
        <f t="shared" si="31"/>
        <v>3.7088520784975736</v>
      </c>
    </row>
    <row r="97" spans="1:12" x14ac:dyDescent="0.25">
      <c r="A97" s="10" t="s">
        <v>35</v>
      </c>
      <c r="B97" s="4">
        <v>51</v>
      </c>
      <c r="C97" s="4">
        <v>0</v>
      </c>
      <c r="D97" s="11" t="s">
        <v>40</v>
      </c>
      <c r="E97" s="4">
        <v>851</v>
      </c>
      <c r="F97" s="4">
        <v>51180</v>
      </c>
      <c r="G97" s="11" t="s">
        <v>36</v>
      </c>
      <c r="H97" s="31">
        <f t="shared" ref="H97:J97" si="42">H98</f>
        <v>1149489</v>
      </c>
      <c r="I97" s="31">
        <f t="shared" si="42"/>
        <v>1149489</v>
      </c>
      <c r="J97" s="31">
        <f t="shared" si="42"/>
        <v>287372.5</v>
      </c>
      <c r="K97" s="37">
        <f t="shared" si="30"/>
        <v>25.000021748794467</v>
      </c>
      <c r="L97" s="37">
        <f t="shared" si="31"/>
        <v>25.000021748794467</v>
      </c>
    </row>
    <row r="98" spans="1:12" x14ac:dyDescent="0.25">
      <c r="A98" s="10" t="s">
        <v>37</v>
      </c>
      <c r="B98" s="4">
        <v>51</v>
      </c>
      <c r="C98" s="4">
        <v>0</v>
      </c>
      <c r="D98" s="11" t="s">
        <v>40</v>
      </c>
      <c r="E98" s="4">
        <v>851</v>
      </c>
      <c r="F98" s="4">
        <v>51180</v>
      </c>
      <c r="G98" s="11" t="s">
        <v>38</v>
      </c>
      <c r="H98" s="31">
        <f>'[1]3.ВС'!N94</f>
        <v>1149489</v>
      </c>
      <c r="I98" s="31">
        <f>'[1]3.ВС'!O94</f>
        <v>1149489</v>
      </c>
      <c r="J98" s="31">
        <f>'[1]3.ВС'!P94</f>
        <v>287372.5</v>
      </c>
      <c r="K98" s="37">
        <f t="shared" si="30"/>
        <v>25.000021748794467</v>
      </c>
      <c r="L98" s="37">
        <f t="shared" si="31"/>
        <v>25.000021748794467</v>
      </c>
    </row>
    <row r="99" spans="1:12" s="1" customFormat="1" ht="105" x14ac:dyDescent="0.25">
      <c r="A99" s="12" t="s">
        <v>91</v>
      </c>
      <c r="B99" s="4">
        <v>51</v>
      </c>
      <c r="C99" s="4">
        <v>0</v>
      </c>
      <c r="D99" s="11" t="s">
        <v>40</v>
      </c>
      <c r="E99" s="4">
        <v>851</v>
      </c>
      <c r="F99" s="11" t="s">
        <v>92</v>
      </c>
      <c r="G99" s="11"/>
      <c r="H99" s="31">
        <f t="shared" ref="H99:J100" si="43">H100</f>
        <v>1359</v>
      </c>
      <c r="I99" s="31">
        <f t="shared" si="43"/>
        <v>1359</v>
      </c>
      <c r="J99" s="31">
        <f t="shared" si="43"/>
        <v>1359</v>
      </c>
      <c r="K99" s="37">
        <f t="shared" si="30"/>
        <v>100</v>
      </c>
      <c r="L99" s="37">
        <f t="shared" si="31"/>
        <v>100</v>
      </c>
    </row>
    <row r="100" spans="1:12" s="1" customFormat="1" ht="60" x14ac:dyDescent="0.25">
      <c r="A100" s="10" t="s">
        <v>25</v>
      </c>
      <c r="B100" s="4">
        <v>51</v>
      </c>
      <c r="C100" s="4">
        <v>0</v>
      </c>
      <c r="D100" s="11" t="s">
        <v>40</v>
      </c>
      <c r="E100" s="4">
        <v>851</v>
      </c>
      <c r="F100" s="11" t="s">
        <v>92</v>
      </c>
      <c r="G100" s="11" t="s">
        <v>26</v>
      </c>
      <c r="H100" s="31">
        <f t="shared" si="43"/>
        <v>1359</v>
      </c>
      <c r="I100" s="31">
        <f t="shared" si="43"/>
        <v>1359</v>
      </c>
      <c r="J100" s="31">
        <f t="shared" si="43"/>
        <v>1359</v>
      </c>
      <c r="K100" s="37">
        <f t="shared" si="30"/>
        <v>100</v>
      </c>
      <c r="L100" s="37">
        <f t="shared" si="31"/>
        <v>100</v>
      </c>
    </row>
    <row r="101" spans="1:12" s="1" customFormat="1" ht="60" x14ac:dyDescent="0.25">
      <c r="A101" s="10" t="s">
        <v>27</v>
      </c>
      <c r="B101" s="4">
        <v>51</v>
      </c>
      <c r="C101" s="4">
        <v>0</v>
      </c>
      <c r="D101" s="11" t="s">
        <v>40</v>
      </c>
      <c r="E101" s="4">
        <v>851</v>
      </c>
      <c r="F101" s="11" t="s">
        <v>92</v>
      </c>
      <c r="G101" s="11" t="s">
        <v>28</v>
      </c>
      <c r="H101" s="31">
        <f>'[1]3.ВС'!N72</f>
        <v>1359</v>
      </c>
      <c r="I101" s="31">
        <f>'[1]3.ВС'!O72</f>
        <v>1359</v>
      </c>
      <c r="J101" s="31">
        <f>'[1]3.ВС'!P72</f>
        <v>1359</v>
      </c>
      <c r="K101" s="37">
        <f t="shared" si="30"/>
        <v>100</v>
      </c>
      <c r="L101" s="37">
        <f t="shared" si="31"/>
        <v>100</v>
      </c>
    </row>
    <row r="102" spans="1:12" ht="75" x14ac:dyDescent="0.25">
      <c r="A102" s="12" t="s">
        <v>93</v>
      </c>
      <c r="B102" s="4">
        <v>51</v>
      </c>
      <c r="C102" s="4">
        <v>0</v>
      </c>
      <c r="D102" s="11" t="s">
        <v>78</v>
      </c>
      <c r="E102" s="4"/>
      <c r="F102" s="11"/>
      <c r="G102" s="11"/>
      <c r="H102" s="31">
        <f t="shared" ref="H102:J102" si="44">H103</f>
        <v>3810800</v>
      </c>
      <c r="I102" s="31">
        <f t="shared" si="44"/>
        <v>3810800</v>
      </c>
      <c r="J102" s="31">
        <f t="shared" si="44"/>
        <v>669978.28</v>
      </c>
      <c r="K102" s="37">
        <f t="shared" si="30"/>
        <v>17.581040201532488</v>
      </c>
      <c r="L102" s="37">
        <f t="shared" si="31"/>
        <v>17.581040201532488</v>
      </c>
    </row>
    <row r="103" spans="1:12" ht="30" x14ac:dyDescent="0.25">
      <c r="A103" s="12" t="s">
        <v>10</v>
      </c>
      <c r="B103" s="13">
        <v>51</v>
      </c>
      <c r="C103" s="13">
        <v>0</v>
      </c>
      <c r="D103" s="11" t="s">
        <v>78</v>
      </c>
      <c r="E103" s="13">
        <v>851</v>
      </c>
      <c r="F103" s="11"/>
      <c r="G103" s="11"/>
      <c r="H103" s="32">
        <f t="shared" ref="H103:J103" si="45">H104+H111</f>
        <v>3810800</v>
      </c>
      <c r="I103" s="32">
        <f t="shared" si="45"/>
        <v>3810800</v>
      </c>
      <c r="J103" s="32">
        <f t="shared" si="45"/>
        <v>669978.28</v>
      </c>
      <c r="K103" s="37">
        <f t="shared" si="30"/>
        <v>17.581040201532488</v>
      </c>
      <c r="L103" s="37">
        <f t="shared" si="31"/>
        <v>17.581040201532488</v>
      </c>
    </row>
    <row r="104" spans="1:12" ht="30" x14ac:dyDescent="0.25">
      <c r="A104" s="12" t="s">
        <v>94</v>
      </c>
      <c r="B104" s="4">
        <v>51</v>
      </c>
      <c r="C104" s="4">
        <v>0</v>
      </c>
      <c r="D104" s="11" t="s">
        <v>78</v>
      </c>
      <c r="E104" s="4">
        <v>851</v>
      </c>
      <c r="F104" s="11" t="s">
        <v>96</v>
      </c>
      <c r="G104" s="11"/>
      <c r="H104" s="31">
        <f t="shared" ref="H104:J104" si="46">H105+H107+H109</f>
        <v>3688400</v>
      </c>
      <c r="I104" s="31">
        <f t="shared" si="46"/>
        <v>3688400</v>
      </c>
      <c r="J104" s="31">
        <f t="shared" si="46"/>
        <v>649778.28</v>
      </c>
      <c r="K104" s="37">
        <f t="shared" si="30"/>
        <v>17.616806203231754</v>
      </c>
      <c r="L104" s="37">
        <f t="shared" si="31"/>
        <v>17.616806203231754</v>
      </c>
    </row>
    <row r="105" spans="1:12" ht="135" x14ac:dyDescent="0.25">
      <c r="A105" s="12" t="s">
        <v>21</v>
      </c>
      <c r="B105" s="4">
        <v>51</v>
      </c>
      <c r="C105" s="4">
        <v>0</v>
      </c>
      <c r="D105" s="5" t="s">
        <v>78</v>
      </c>
      <c r="E105" s="4">
        <v>851</v>
      </c>
      <c r="F105" s="11" t="s">
        <v>96</v>
      </c>
      <c r="G105" s="11" t="s">
        <v>22</v>
      </c>
      <c r="H105" s="31">
        <f t="shared" ref="H105:J105" si="47">H106</f>
        <v>2659500</v>
      </c>
      <c r="I105" s="31">
        <f t="shared" si="47"/>
        <v>2659500</v>
      </c>
      <c r="J105" s="31">
        <f t="shared" si="47"/>
        <v>524384.71</v>
      </c>
      <c r="K105" s="37">
        <f t="shared" si="30"/>
        <v>19.717417183681142</v>
      </c>
      <c r="L105" s="37">
        <f t="shared" si="31"/>
        <v>19.717417183681142</v>
      </c>
    </row>
    <row r="106" spans="1:12" ht="30" x14ac:dyDescent="0.25">
      <c r="A106" s="10" t="s">
        <v>97</v>
      </c>
      <c r="B106" s="4">
        <v>51</v>
      </c>
      <c r="C106" s="4">
        <v>0</v>
      </c>
      <c r="D106" s="5" t="s">
        <v>78</v>
      </c>
      <c r="E106" s="4">
        <v>851</v>
      </c>
      <c r="F106" s="11" t="s">
        <v>96</v>
      </c>
      <c r="G106" s="11" t="s">
        <v>98</v>
      </c>
      <c r="H106" s="31">
        <f>'[1]3.ВС'!N99</f>
        <v>2659500</v>
      </c>
      <c r="I106" s="31">
        <f>'[1]3.ВС'!O99</f>
        <v>2659500</v>
      </c>
      <c r="J106" s="31">
        <f>'[1]3.ВС'!P99</f>
        <v>524384.71</v>
      </c>
      <c r="K106" s="37">
        <f t="shared" si="30"/>
        <v>19.717417183681142</v>
      </c>
      <c r="L106" s="37">
        <f t="shared" si="31"/>
        <v>19.717417183681142</v>
      </c>
    </row>
    <row r="107" spans="1:12" ht="60" x14ac:dyDescent="0.25">
      <c r="A107" s="10" t="s">
        <v>25</v>
      </c>
      <c r="B107" s="4">
        <v>51</v>
      </c>
      <c r="C107" s="4">
        <v>0</v>
      </c>
      <c r="D107" s="5" t="s">
        <v>78</v>
      </c>
      <c r="E107" s="4">
        <v>851</v>
      </c>
      <c r="F107" s="11" t="s">
        <v>96</v>
      </c>
      <c r="G107" s="11" t="s">
        <v>26</v>
      </c>
      <c r="H107" s="31">
        <f t="shared" ref="H107:J107" si="48">H108</f>
        <v>1002500</v>
      </c>
      <c r="I107" s="31">
        <f t="shared" si="48"/>
        <v>1002500</v>
      </c>
      <c r="J107" s="31">
        <f t="shared" si="48"/>
        <v>120430.57</v>
      </c>
      <c r="K107" s="37">
        <f t="shared" si="30"/>
        <v>12.013024438902743</v>
      </c>
      <c r="L107" s="37">
        <f t="shared" si="31"/>
        <v>12.013024438902743</v>
      </c>
    </row>
    <row r="108" spans="1:12" ht="60" x14ac:dyDescent="0.25">
      <c r="A108" s="10" t="s">
        <v>27</v>
      </c>
      <c r="B108" s="4">
        <v>51</v>
      </c>
      <c r="C108" s="4">
        <v>0</v>
      </c>
      <c r="D108" s="5" t="s">
        <v>78</v>
      </c>
      <c r="E108" s="4">
        <v>851</v>
      </c>
      <c r="F108" s="11" t="s">
        <v>96</v>
      </c>
      <c r="G108" s="11" t="s">
        <v>28</v>
      </c>
      <c r="H108" s="31">
        <f>'[1]3.ВС'!N101</f>
        <v>1002500</v>
      </c>
      <c r="I108" s="31">
        <f>'[1]3.ВС'!O101</f>
        <v>1002500</v>
      </c>
      <c r="J108" s="31">
        <f>'[1]3.ВС'!P101</f>
        <v>120430.57</v>
      </c>
      <c r="K108" s="37">
        <f t="shared" si="30"/>
        <v>12.013024438902743</v>
      </c>
      <c r="L108" s="37">
        <f t="shared" si="31"/>
        <v>12.013024438902743</v>
      </c>
    </row>
    <row r="109" spans="1:12" x14ac:dyDescent="0.25">
      <c r="A109" s="10" t="s">
        <v>49</v>
      </c>
      <c r="B109" s="4">
        <v>51</v>
      </c>
      <c r="C109" s="4">
        <v>0</v>
      </c>
      <c r="D109" s="5" t="s">
        <v>78</v>
      </c>
      <c r="E109" s="4">
        <v>851</v>
      </c>
      <c r="F109" s="11" t="s">
        <v>96</v>
      </c>
      <c r="G109" s="11" t="s">
        <v>50</v>
      </c>
      <c r="H109" s="31">
        <f t="shared" ref="H109:J109" si="49">H110</f>
        <v>26400</v>
      </c>
      <c r="I109" s="31">
        <f t="shared" si="49"/>
        <v>26400</v>
      </c>
      <c r="J109" s="31">
        <f t="shared" si="49"/>
        <v>4963</v>
      </c>
      <c r="K109" s="37">
        <f t="shared" si="30"/>
        <v>18.799242424242422</v>
      </c>
      <c r="L109" s="37">
        <f t="shared" si="31"/>
        <v>18.799242424242422</v>
      </c>
    </row>
    <row r="110" spans="1:12" ht="30" x14ac:dyDescent="0.25">
      <c r="A110" s="10" t="s">
        <v>51</v>
      </c>
      <c r="B110" s="4">
        <v>51</v>
      </c>
      <c r="C110" s="4">
        <v>0</v>
      </c>
      <c r="D110" s="5" t="s">
        <v>78</v>
      </c>
      <c r="E110" s="4">
        <v>851</v>
      </c>
      <c r="F110" s="11" t="s">
        <v>96</v>
      </c>
      <c r="G110" s="11" t="s">
        <v>52</v>
      </c>
      <c r="H110" s="31">
        <f>'[1]3.ВС'!N103</f>
        <v>26400</v>
      </c>
      <c r="I110" s="31">
        <f>'[1]3.ВС'!O103</f>
        <v>26400</v>
      </c>
      <c r="J110" s="31">
        <f>'[1]3.ВС'!P103</f>
        <v>4963</v>
      </c>
      <c r="K110" s="37">
        <f t="shared" si="30"/>
        <v>18.799242424242422</v>
      </c>
      <c r="L110" s="37">
        <f t="shared" si="31"/>
        <v>18.799242424242422</v>
      </c>
    </row>
    <row r="111" spans="1:12" ht="75" x14ac:dyDescent="0.25">
      <c r="A111" s="12" t="s">
        <v>99</v>
      </c>
      <c r="B111" s="4">
        <v>51</v>
      </c>
      <c r="C111" s="4">
        <v>0</v>
      </c>
      <c r="D111" s="5" t="s">
        <v>78</v>
      </c>
      <c r="E111" s="4">
        <v>851</v>
      </c>
      <c r="F111" s="11" t="s">
        <v>100</v>
      </c>
      <c r="G111" s="11"/>
      <c r="H111" s="31">
        <f t="shared" ref="H111:J112" si="50">H112</f>
        <v>122400</v>
      </c>
      <c r="I111" s="31">
        <f t="shared" si="50"/>
        <v>122400</v>
      </c>
      <c r="J111" s="31">
        <f t="shared" si="50"/>
        <v>20200</v>
      </c>
      <c r="K111" s="37">
        <f t="shared" si="30"/>
        <v>16.503267973856207</v>
      </c>
      <c r="L111" s="37">
        <f t="shared" si="31"/>
        <v>16.503267973856207</v>
      </c>
    </row>
    <row r="112" spans="1:12" ht="60" x14ac:dyDescent="0.25">
      <c r="A112" s="10" t="s">
        <v>25</v>
      </c>
      <c r="B112" s="4">
        <v>51</v>
      </c>
      <c r="C112" s="4">
        <v>0</v>
      </c>
      <c r="D112" s="5" t="s">
        <v>78</v>
      </c>
      <c r="E112" s="4">
        <v>851</v>
      </c>
      <c r="F112" s="11" t="s">
        <v>100</v>
      </c>
      <c r="G112" s="11" t="s">
        <v>26</v>
      </c>
      <c r="H112" s="31">
        <f t="shared" si="50"/>
        <v>122400</v>
      </c>
      <c r="I112" s="31">
        <f t="shared" si="50"/>
        <v>122400</v>
      </c>
      <c r="J112" s="31">
        <f t="shared" si="50"/>
        <v>20200</v>
      </c>
      <c r="K112" s="37">
        <f t="shared" si="30"/>
        <v>16.503267973856207</v>
      </c>
      <c r="L112" s="37">
        <f t="shared" si="31"/>
        <v>16.503267973856207</v>
      </c>
    </row>
    <row r="113" spans="1:12" ht="60" x14ac:dyDescent="0.25">
      <c r="A113" s="10" t="s">
        <v>27</v>
      </c>
      <c r="B113" s="4">
        <v>51</v>
      </c>
      <c r="C113" s="4">
        <v>0</v>
      </c>
      <c r="D113" s="5" t="s">
        <v>78</v>
      </c>
      <c r="E113" s="4">
        <v>851</v>
      </c>
      <c r="F113" s="11" t="s">
        <v>100</v>
      </c>
      <c r="G113" s="11" t="s">
        <v>28</v>
      </c>
      <c r="H113" s="31">
        <f>'[1]3.ВС'!N106</f>
        <v>122400</v>
      </c>
      <c r="I113" s="31">
        <f>'[1]3.ВС'!O106</f>
        <v>122400</v>
      </c>
      <c r="J113" s="31">
        <f>'[1]3.ВС'!P106</f>
        <v>20200</v>
      </c>
      <c r="K113" s="37">
        <f t="shared" si="30"/>
        <v>16.503267973856207</v>
      </c>
      <c r="L113" s="37">
        <f t="shared" si="31"/>
        <v>16.503267973856207</v>
      </c>
    </row>
    <row r="114" spans="1:12" ht="30" x14ac:dyDescent="0.25">
      <c r="A114" s="12" t="s">
        <v>101</v>
      </c>
      <c r="B114" s="4">
        <v>51</v>
      </c>
      <c r="C114" s="4">
        <v>0</v>
      </c>
      <c r="D114" s="11" t="s">
        <v>102</v>
      </c>
      <c r="E114" s="4"/>
      <c r="F114" s="11"/>
      <c r="G114" s="11"/>
      <c r="H114" s="31">
        <f t="shared" ref="H114:J117" si="51">H115</f>
        <v>63871.55</v>
      </c>
      <c r="I114" s="31">
        <f t="shared" si="51"/>
        <v>63871.55</v>
      </c>
      <c r="J114" s="31">
        <f t="shared" si="51"/>
        <v>0</v>
      </c>
      <c r="K114" s="37">
        <f t="shared" si="30"/>
        <v>0</v>
      </c>
      <c r="L114" s="37">
        <f t="shared" si="31"/>
        <v>0</v>
      </c>
    </row>
    <row r="115" spans="1:12" ht="30" x14ac:dyDescent="0.25">
      <c r="A115" s="12" t="s">
        <v>10</v>
      </c>
      <c r="B115" s="13">
        <v>51</v>
      </c>
      <c r="C115" s="13">
        <v>0</v>
      </c>
      <c r="D115" s="11" t="s">
        <v>102</v>
      </c>
      <c r="E115" s="13">
        <v>851</v>
      </c>
      <c r="F115" s="11"/>
      <c r="G115" s="11"/>
      <c r="H115" s="32">
        <f t="shared" si="51"/>
        <v>63871.55</v>
      </c>
      <c r="I115" s="32">
        <f t="shared" si="51"/>
        <v>63871.55</v>
      </c>
      <c r="J115" s="32">
        <f t="shared" si="51"/>
        <v>0</v>
      </c>
      <c r="K115" s="37">
        <f t="shared" si="30"/>
        <v>0</v>
      </c>
      <c r="L115" s="37">
        <f t="shared" si="31"/>
        <v>0</v>
      </c>
    </row>
    <row r="116" spans="1:12" ht="225" x14ac:dyDescent="0.25">
      <c r="A116" s="12" t="s">
        <v>103</v>
      </c>
      <c r="B116" s="13">
        <v>51</v>
      </c>
      <c r="C116" s="13">
        <v>0</v>
      </c>
      <c r="D116" s="11" t="s">
        <v>102</v>
      </c>
      <c r="E116" s="4">
        <v>851</v>
      </c>
      <c r="F116" s="11" t="s">
        <v>104</v>
      </c>
      <c r="G116" s="11"/>
      <c r="H116" s="31">
        <f t="shared" si="51"/>
        <v>63871.55</v>
      </c>
      <c r="I116" s="31">
        <f t="shared" si="51"/>
        <v>63871.55</v>
      </c>
      <c r="J116" s="31">
        <f t="shared" si="51"/>
        <v>0</v>
      </c>
      <c r="K116" s="37">
        <f t="shared" si="30"/>
        <v>0</v>
      </c>
      <c r="L116" s="37">
        <f t="shared" si="31"/>
        <v>0</v>
      </c>
    </row>
    <row r="117" spans="1:12" ht="60" x14ac:dyDescent="0.25">
      <c r="A117" s="10" t="s">
        <v>25</v>
      </c>
      <c r="B117" s="13">
        <v>51</v>
      </c>
      <c r="C117" s="13">
        <v>0</v>
      </c>
      <c r="D117" s="11" t="s">
        <v>102</v>
      </c>
      <c r="E117" s="4">
        <v>851</v>
      </c>
      <c r="F117" s="11" t="s">
        <v>104</v>
      </c>
      <c r="G117" s="11" t="s">
        <v>26</v>
      </c>
      <c r="H117" s="31">
        <f t="shared" si="51"/>
        <v>63871.55</v>
      </c>
      <c r="I117" s="31">
        <f t="shared" si="51"/>
        <v>63871.55</v>
      </c>
      <c r="J117" s="31">
        <f t="shared" si="51"/>
        <v>0</v>
      </c>
      <c r="K117" s="37">
        <f t="shared" si="30"/>
        <v>0</v>
      </c>
      <c r="L117" s="37">
        <f t="shared" si="31"/>
        <v>0</v>
      </c>
    </row>
    <row r="118" spans="1:12" ht="60" x14ac:dyDescent="0.25">
      <c r="A118" s="10" t="s">
        <v>27</v>
      </c>
      <c r="B118" s="13">
        <v>51</v>
      </c>
      <c r="C118" s="13">
        <v>0</v>
      </c>
      <c r="D118" s="11" t="s">
        <v>102</v>
      </c>
      <c r="E118" s="4">
        <v>851</v>
      </c>
      <c r="F118" s="11" t="s">
        <v>104</v>
      </c>
      <c r="G118" s="11" t="s">
        <v>28</v>
      </c>
      <c r="H118" s="31">
        <f>'[1]3.ВС'!N111</f>
        <v>63871.55</v>
      </c>
      <c r="I118" s="31">
        <f>'[1]3.ВС'!O111</f>
        <v>63871.55</v>
      </c>
      <c r="J118" s="31">
        <f>'[1]3.ВС'!P111</f>
        <v>0</v>
      </c>
      <c r="K118" s="37">
        <f t="shared" si="30"/>
        <v>0</v>
      </c>
      <c r="L118" s="37">
        <f t="shared" si="31"/>
        <v>0</v>
      </c>
    </row>
    <row r="119" spans="1:12" s="1" customFormat="1" ht="45" x14ac:dyDescent="0.25">
      <c r="A119" s="12" t="s">
        <v>105</v>
      </c>
      <c r="B119" s="4">
        <v>51</v>
      </c>
      <c r="C119" s="4">
        <v>0</v>
      </c>
      <c r="D119" s="5" t="s">
        <v>106</v>
      </c>
      <c r="E119" s="4"/>
      <c r="F119" s="5"/>
      <c r="G119" s="5"/>
      <c r="H119" s="30">
        <f t="shared" ref="H119:J119" si="52">H120</f>
        <v>3988819.8</v>
      </c>
      <c r="I119" s="30">
        <f t="shared" si="52"/>
        <v>3988819.8</v>
      </c>
      <c r="J119" s="30">
        <f t="shared" si="52"/>
        <v>629470.19999999995</v>
      </c>
      <c r="K119" s="37">
        <f t="shared" si="30"/>
        <v>15.780863301972175</v>
      </c>
      <c r="L119" s="37">
        <f t="shared" si="31"/>
        <v>15.780863301972175</v>
      </c>
    </row>
    <row r="120" spans="1:12" s="1" customFormat="1" ht="30" x14ac:dyDescent="0.25">
      <c r="A120" s="12" t="s">
        <v>10</v>
      </c>
      <c r="B120" s="4">
        <v>51</v>
      </c>
      <c r="C120" s="4">
        <v>0</v>
      </c>
      <c r="D120" s="5" t="s">
        <v>106</v>
      </c>
      <c r="E120" s="13">
        <v>851</v>
      </c>
      <c r="F120" s="5"/>
      <c r="G120" s="5"/>
      <c r="H120" s="25">
        <f t="shared" ref="H120:J120" si="53">H121+H124+H127</f>
        <v>3988819.8</v>
      </c>
      <c r="I120" s="25">
        <f t="shared" si="53"/>
        <v>3988819.8</v>
      </c>
      <c r="J120" s="25">
        <f t="shared" si="53"/>
        <v>629470.19999999995</v>
      </c>
      <c r="K120" s="37">
        <f t="shared" si="30"/>
        <v>15.780863301972175</v>
      </c>
      <c r="L120" s="37">
        <f t="shared" si="31"/>
        <v>15.780863301972175</v>
      </c>
    </row>
    <row r="121" spans="1:12" s="1" customFormat="1" ht="45" x14ac:dyDescent="0.25">
      <c r="A121" s="12" t="s">
        <v>107</v>
      </c>
      <c r="B121" s="4">
        <v>51</v>
      </c>
      <c r="C121" s="4">
        <v>0</v>
      </c>
      <c r="D121" s="5" t="s">
        <v>106</v>
      </c>
      <c r="E121" s="13">
        <v>851</v>
      </c>
      <c r="F121" s="5" t="s">
        <v>108</v>
      </c>
      <c r="G121" s="5"/>
      <c r="H121" s="25">
        <f t="shared" ref="H121:J122" si="54">H122</f>
        <v>100800</v>
      </c>
      <c r="I121" s="25">
        <f t="shared" si="54"/>
        <v>100800</v>
      </c>
      <c r="J121" s="25">
        <f t="shared" si="54"/>
        <v>0</v>
      </c>
      <c r="K121" s="37">
        <f t="shared" si="30"/>
        <v>0</v>
      </c>
      <c r="L121" s="37">
        <f t="shared" si="31"/>
        <v>0</v>
      </c>
    </row>
    <row r="122" spans="1:12" s="1" customFormat="1" ht="60" x14ac:dyDescent="0.25">
      <c r="A122" s="10" t="s">
        <v>25</v>
      </c>
      <c r="B122" s="4">
        <v>51</v>
      </c>
      <c r="C122" s="4">
        <v>0</v>
      </c>
      <c r="D122" s="5" t="s">
        <v>106</v>
      </c>
      <c r="E122" s="13">
        <v>851</v>
      </c>
      <c r="F122" s="5" t="s">
        <v>108</v>
      </c>
      <c r="G122" s="11" t="s">
        <v>26</v>
      </c>
      <c r="H122" s="25">
        <f t="shared" si="54"/>
        <v>100800</v>
      </c>
      <c r="I122" s="25">
        <f t="shared" si="54"/>
        <v>100800</v>
      </c>
      <c r="J122" s="25">
        <f t="shared" si="54"/>
        <v>0</v>
      </c>
      <c r="K122" s="37">
        <f t="shared" si="30"/>
        <v>0</v>
      </c>
      <c r="L122" s="37">
        <f t="shared" si="31"/>
        <v>0</v>
      </c>
    </row>
    <row r="123" spans="1:12" s="1" customFormat="1" ht="60" x14ac:dyDescent="0.25">
      <c r="A123" s="10" t="s">
        <v>27</v>
      </c>
      <c r="B123" s="4">
        <v>51</v>
      </c>
      <c r="C123" s="4">
        <v>0</v>
      </c>
      <c r="D123" s="5" t="s">
        <v>106</v>
      </c>
      <c r="E123" s="13">
        <v>851</v>
      </c>
      <c r="F123" s="5" t="s">
        <v>108</v>
      </c>
      <c r="G123" s="11" t="s">
        <v>28</v>
      </c>
      <c r="H123" s="25">
        <f>'[1]3.ВС'!N115</f>
        <v>100800</v>
      </c>
      <c r="I123" s="25">
        <f>'[1]3.ВС'!O115</f>
        <v>100800</v>
      </c>
      <c r="J123" s="25">
        <f>'[1]3.ВС'!P115</f>
        <v>0</v>
      </c>
      <c r="K123" s="37">
        <f t="shared" si="30"/>
        <v>0</v>
      </c>
      <c r="L123" s="37">
        <f t="shared" si="31"/>
        <v>0</v>
      </c>
    </row>
    <row r="124" spans="1:12" ht="150" x14ac:dyDescent="0.25">
      <c r="A124" s="12" t="s">
        <v>109</v>
      </c>
      <c r="B124" s="4">
        <v>51</v>
      </c>
      <c r="C124" s="4">
        <v>0</v>
      </c>
      <c r="D124" s="5" t="s">
        <v>106</v>
      </c>
      <c r="E124" s="4">
        <v>851</v>
      </c>
      <c r="F124" s="5" t="s">
        <v>111</v>
      </c>
      <c r="G124" s="5"/>
      <c r="H124" s="30">
        <f t="shared" ref="H124:J128" si="55">H125</f>
        <v>3841676.8</v>
      </c>
      <c r="I124" s="30">
        <f t="shared" si="55"/>
        <v>3841676.8</v>
      </c>
      <c r="J124" s="30">
        <f t="shared" si="55"/>
        <v>617891.19999999995</v>
      </c>
      <c r="K124" s="37">
        <f t="shared" si="30"/>
        <v>16.083893366563267</v>
      </c>
      <c r="L124" s="37">
        <f t="shared" si="31"/>
        <v>16.083893366563267</v>
      </c>
    </row>
    <row r="125" spans="1:12" x14ac:dyDescent="0.25">
      <c r="A125" s="10" t="s">
        <v>49</v>
      </c>
      <c r="B125" s="4">
        <v>51</v>
      </c>
      <c r="C125" s="4">
        <v>0</v>
      </c>
      <c r="D125" s="5" t="s">
        <v>106</v>
      </c>
      <c r="E125" s="4">
        <v>851</v>
      </c>
      <c r="F125" s="5" t="s">
        <v>111</v>
      </c>
      <c r="G125" s="5" t="s">
        <v>50</v>
      </c>
      <c r="H125" s="30">
        <f t="shared" si="55"/>
        <v>3841676.8</v>
      </c>
      <c r="I125" s="30">
        <f t="shared" si="55"/>
        <v>3841676.8</v>
      </c>
      <c r="J125" s="30">
        <f t="shared" si="55"/>
        <v>617891.19999999995</v>
      </c>
      <c r="K125" s="37">
        <f t="shared" si="30"/>
        <v>16.083893366563267</v>
      </c>
      <c r="L125" s="37">
        <f t="shared" si="31"/>
        <v>16.083893366563267</v>
      </c>
    </row>
    <row r="126" spans="1:12" ht="75" x14ac:dyDescent="0.25">
      <c r="A126" s="10" t="s">
        <v>112</v>
      </c>
      <c r="B126" s="4">
        <v>51</v>
      </c>
      <c r="C126" s="4">
        <v>0</v>
      </c>
      <c r="D126" s="5" t="s">
        <v>106</v>
      </c>
      <c r="E126" s="4">
        <v>851</v>
      </c>
      <c r="F126" s="5" t="s">
        <v>111</v>
      </c>
      <c r="G126" s="5" t="s">
        <v>113</v>
      </c>
      <c r="H126" s="30">
        <f>'[1]3.ВС'!N118</f>
        <v>3841676.8</v>
      </c>
      <c r="I126" s="30">
        <f>'[1]3.ВС'!O118</f>
        <v>3841676.8</v>
      </c>
      <c r="J126" s="30">
        <f>'[1]3.ВС'!P118</f>
        <v>617891.19999999995</v>
      </c>
      <c r="K126" s="37">
        <f t="shared" si="30"/>
        <v>16.083893366563267</v>
      </c>
      <c r="L126" s="37">
        <f t="shared" si="31"/>
        <v>16.083893366563267</v>
      </c>
    </row>
    <row r="127" spans="1:12" ht="30" x14ac:dyDescent="0.25">
      <c r="A127" s="12" t="s">
        <v>114</v>
      </c>
      <c r="B127" s="4">
        <v>51</v>
      </c>
      <c r="C127" s="4">
        <v>0</v>
      </c>
      <c r="D127" s="5" t="s">
        <v>106</v>
      </c>
      <c r="E127" s="4">
        <v>851</v>
      </c>
      <c r="F127" s="5" t="s">
        <v>115</v>
      </c>
      <c r="G127" s="5"/>
      <c r="H127" s="30">
        <f t="shared" si="55"/>
        <v>46343</v>
      </c>
      <c r="I127" s="30">
        <f t="shared" si="55"/>
        <v>46343</v>
      </c>
      <c r="J127" s="30">
        <f t="shared" si="55"/>
        <v>11579</v>
      </c>
      <c r="K127" s="37">
        <f t="shared" si="30"/>
        <v>24.985434693481213</v>
      </c>
      <c r="L127" s="37">
        <f t="shared" si="31"/>
        <v>24.985434693481213</v>
      </c>
    </row>
    <row r="128" spans="1:12" x14ac:dyDescent="0.25">
      <c r="A128" s="10" t="s">
        <v>49</v>
      </c>
      <c r="B128" s="4">
        <v>51</v>
      </c>
      <c r="C128" s="4">
        <v>0</v>
      </c>
      <c r="D128" s="5" t="s">
        <v>106</v>
      </c>
      <c r="E128" s="4">
        <v>851</v>
      </c>
      <c r="F128" s="5" t="s">
        <v>115</v>
      </c>
      <c r="G128" s="5" t="s">
        <v>50</v>
      </c>
      <c r="H128" s="30">
        <f t="shared" si="55"/>
        <v>46343</v>
      </c>
      <c r="I128" s="30">
        <f t="shared" si="55"/>
        <v>46343</v>
      </c>
      <c r="J128" s="30">
        <f t="shared" si="55"/>
        <v>11579</v>
      </c>
      <c r="K128" s="37">
        <f t="shared" si="30"/>
        <v>24.985434693481213</v>
      </c>
      <c r="L128" s="37">
        <f t="shared" si="31"/>
        <v>24.985434693481213</v>
      </c>
    </row>
    <row r="129" spans="1:12" ht="30" x14ac:dyDescent="0.25">
      <c r="A129" s="10" t="s">
        <v>51</v>
      </c>
      <c r="B129" s="4">
        <v>51</v>
      </c>
      <c r="C129" s="4">
        <v>0</v>
      </c>
      <c r="D129" s="5" t="s">
        <v>106</v>
      </c>
      <c r="E129" s="4">
        <v>851</v>
      </c>
      <c r="F129" s="5" t="s">
        <v>115</v>
      </c>
      <c r="G129" s="5" t="s">
        <v>52</v>
      </c>
      <c r="H129" s="30">
        <f>'[1]3.ВС'!N121</f>
        <v>46343</v>
      </c>
      <c r="I129" s="30">
        <f>'[1]3.ВС'!O121</f>
        <v>46343</v>
      </c>
      <c r="J129" s="30">
        <f>'[1]3.ВС'!P121</f>
        <v>11579</v>
      </c>
      <c r="K129" s="37">
        <f t="shared" si="30"/>
        <v>24.985434693481213</v>
      </c>
      <c r="L129" s="37">
        <f t="shared" si="31"/>
        <v>24.985434693481213</v>
      </c>
    </row>
    <row r="130" spans="1:12" ht="60" x14ac:dyDescent="0.25">
      <c r="A130" s="12" t="s">
        <v>116</v>
      </c>
      <c r="B130" s="4">
        <v>51</v>
      </c>
      <c r="C130" s="4">
        <v>0</v>
      </c>
      <c r="D130" s="5" t="s">
        <v>110</v>
      </c>
      <c r="E130" s="4"/>
      <c r="F130" s="5"/>
      <c r="G130" s="5"/>
      <c r="H130" s="30">
        <f t="shared" ref="H130:J133" si="56">H131</f>
        <v>9114811.7799999993</v>
      </c>
      <c r="I130" s="30">
        <f t="shared" si="56"/>
        <v>9114811.7799999993</v>
      </c>
      <c r="J130" s="30">
        <f t="shared" si="56"/>
        <v>1045578.96</v>
      </c>
      <c r="K130" s="37">
        <f t="shared" si="30"/>
        <v>11.471207362660428</v>
      </c>
      <c r="L130" s="37">
        <f t="shared" si="31"/>
        <v>11.471207362660428</v>
      </c>
    </row>
    <row r="131" spans="1:12" ht="30" x14ac:dyDescent="0.25">
      <c r="A131" s="12" t="s">
        <v>10</v>
      </c>
      <c r="B131" s="4">
        <v>51</v>
      </c>
      <c r="C131" s="4">
        <v>0</v>
      </c>
      <c r="D131" s="5" t="s">
        <v>110</v>
      </c>
      <c r="E131" s="4">
        <v>851</v>
      </c>
      <c r="F131" s="5"/>
      <c r="G131" s="5"/>
      <c r="H131" s="30">
        <f t="shared" si="56"/>
        <v>9114811.7799999993</v>
      </c>
      <c r="I131" s="30">
        <f t="shared" si="56"/>
        <v>9114811.7799999993</v>
      </c>
      <c r="J131" s="30">
        <f t="shared" si="56"/>
        <v>1045578.96</v>
      </c>
      <c r="K131" s="37">
        <f t="shared" ref="K131:K189" si="57">J131/H131*100</f>
        <v>11.471207362660428</v>
      </c>
      <c r="L131" s="37">
        <f t="shared" ref="L131:L189" si="58">J131/I131*100</f>
        <v>11.471207362660428</v>
      </c>
    </row>
    <row r="132" spans="1:12" ht="390" x14ac:dyDescent="0.25">
      <c r="A132" s="12" t="s">
        <v>117</v>
      </c>
      <c r="B132" s="4">
        <v>51</v>
      </c>
      <c r="C132" s="4">
        <v>0</v>
      </c>
      <c r="D132" s="5" t="s">
        <v>110</v>
      </c>
      <c r="E132" s="4">
        <v>851</v>
      </c>
      <c r="F132" s="5" t="s">
        <v>118</v>
      </c>
      <c r="G132" s="5"/>
      <c r="H132" s="30">
        <f t="shared" si="56"/>
        <v>9114811.7799999993</v>
      </c>
      <c r="I132" s="30">
        <f t="shared" si="56"/>
        <v>9114811.7799999993</v>
      </c>
      <c r="J132" s="30">
        <f t="shared" si="56"/>
        <v>1045578.96</v>
      </c>
      <c r="K132" s="37">
        <f t="shared" si="57"/>
        <v>11.471207362660428</v>
      </c>
      <c r="L132" s="37">
        <f t="shared" si="58"/>
        <v>11.471207362660428</v>
      </c>
    </row>
    <row r="133" spans="1:12" x14ac:dyDescent="0.25">
      <c r="A133" s="12" t="s">
        <v>35</v>
      </c>
      <c r="B133" s="4">
        <v>51</v>
      </c>
      <c r="C133" s="4">
        <v>0</v>
      </c>
      <c r="D133" s="5" t="s">
        <v>110</v>
      </c>
      <c r="E133" s="4">
        <v>851</v>
      </c>
      <c r="F133" s="5" t="s">
        <v>118</v>
      </c>
      <c r="G133" s="5" t="s">
        <v>36</v>
      </c>
      <c r="H133" s="30">
        <f t="shared" si="56"/>
        <v>9114811.7799999993</v>
      </c>
      <c r="I133" s="30">
        <f t="shared" si="56"/>
        <v>9114811.7799999993</v>
      </c>
      <c r="J133" s="30">
        <f t="shared" si="56"/>
        <v>1045578.96</v>
      </c>
      <c r="K133" s="37">
        <f t="shared" si="57"/>
        <v>11.471207362660428</v>
      </c>
      <c r="L133" s="37">
        <f t="shared" si="58"/>
        <v>11.471207362660428</v>
      </c>
    </row>
    <row r="134" spans="1:12" ht="30" x14ac:dyDescent="0.25">
      <c r="A134" s="10" t="s">
        <v>119</v>
      </c>
      <c r="B134" s="4">
        <v>51</v>
      </c>
      <c r="C134" s="4">
        <v>0</v>
      </c>
      <c r="D134" s="5" t="s">
        <v>110</v>
      </c>
      <c r="E134" s="4">
        <v>851</v>
      </c>
      <c r="F134" s="5" t="s">
        <v>118</v>
      </c>
      <c r="G134" s="5" t="s">
        <v>120</v>
      </c>
      <c r="H134" s="30">
        <f>'[1]3.ВС'!N125</f>
        <v>9114811.7799999993</v>
      </c>
      <c r="I134" s="30">
        <f>'[1]3.ВС'!O125</f>
        <v>9114811.7799999993</v>
      </c>
      <c r="J134" s="30">
        <f>'[1]3.ВС'!P125</f>
        <v>1045578.96</v>
      </c>
      <c r="K134" s="37">
        <f t="shared" si="57"/>
        <v>11.471207362660428</v>
      </c>
      <c r="L134" s="37">
        <f t="shared" si="58"/>
        <v>11.471207362660428</v>
      </c>
    </row>
    <row r="135" spans="1:12" ht="75" x14ac:dyDescent="0.25">
      <c r="A135" s="12" t="s">
        <v>121</v>
      </c>
      <c r="B135" s="13">
        <v>51</v>
      </c>
      <c r="C135" s="13">
        <v>0</v>
      </c>
      <c r="D135" s="11" t="s">
        <v>95</v>
      </c>
      <c r="E135" s="4"/>
      <c r="F135" s="11"/>
      <c r="G135" s="11"/>
      <c r="H135" s="31">
        <f t="shared" ref="H135:J135" si="59">H136</f>
        <v>8940891.9199999999</v>
      </c>
      <c r="I135" s="31">
        <f t="shared" si="59"/>
        <v>8940891.9199999999</v>
      </c>
      <c r="J135" s="31">
        <f t="shared" si="59"/>
        <v>27516.339999999997</v>
      </c>
      <c r="K135" s="37">
        <f t="shared" si="57"/>
        <v>0.30775833380166839</v>
      </c>
      <c r="L135" s="37">
        <f t="shared" si="58"/>
        <v>0.30775833380166839</v>
      </c>
    </row>
    <row r="136" spans="1:12" ht="30" x14ac:dyDescent="0.25">
      <c r="A136" s="12" t="s">
        <v>10</v>
      </c>
      <c r="B136" s="13">
        <v>51</v>
      </c>
      <c r="C136" s="13">
        <v>0</v>
      </c>
      <c r="D136" s="11" t="s">
        <v>95</v>
      </c>
      <c r="E136" s="13">
        <v>851</v>
      </c>
      <c r="F136" s="11"/>
      <c r="G136" s="11"/>
      <c r="H136" s="23">
        <f t="shared" ref="H136:J136" si="60">H137+H143+H140+H146+H149</f>
        <v>8940891.9199999999</v>
      </c>
      <c r="I136" s="23">
        <f t="shared" si="60"/>
        <v>8940891.9199999999</v>
      </c>
      <c r="J136" s="23">
        <f t="shared" si="60"/>
        <v>27516.339999999997</v>
      </c>
      <c r="K136" s="37">
        <f t="shared" si="57"/>
        <v>0.30775833380166839</v>
      </c>
      <c r="L136" s="37">
        <f t="shared" si="58"/>
        <v>0.30775833380166839</v>
      </c>
    </row>
    <row r="137" spans="1:12" ht="60" x14ac:dyDescent="0.25">
      <c r="A137" s="12" t="s">
        <v>122</v>
      </c>
      <c r="B137" s="4">
        <v>51</v>
      </c>
      <c r="C137" s="4">
        <v>0</v>
      </c>
      <c r="D137" s="11" t="s">
        <v>95</v>
      </c>
      <c r="E137" s="4">
        <v>851</v>
      </c>
      <c r="F137" s="11" t="s">
        <v>123</v>
      </c>
      <c r="G137" s="11"/>
      <c r="H137" s="31">
        <f t="shared" ref="H137:J138" si="61">H138</f>
        <v>600370</v>
      </c>
      <c r="I137" s="31">
        <f t="shared" si="61"/>
        <v>600370</v>
      </c>
      <c r="J137" s="31">
        <f t="shared" si="61"/>
        <v>0</v>
      </c>
      <c r="K137" s="37">
        <f t="shared" si="57"/>
        <v>0</v>
      </c>
      <c r="L137" s="37">
        <f t="shared" si="58"/>
        <v>0</v>
      </c>
    </row>
    <row r="138" spans="1:12" ht="45" x14ac:dyDescent="0.25">
      <c r="A138" s="10" t="s">
        <v>13</v>
      </c>
      <c r="B138" s="4">
        <v>51</v>
      </c>
      <c r="C138" s="4">
        <v>0</v>
      </c>
      <c r="D138" s="11" t="s">
        <v>95</v>
      </c>
      <c r="E138" s="4">
        <v>851</v>
      </c>
      <c r="F138" s="11" t="s">
        <v>123</v>
      </c>
      <c r="G138" s="11" t="s">
        <v>14</v>
      </c>
      <c r="H138" s="31">
        <f t="shared" si="61"/>
        <v>600370</v>
      </c>
      <c r="I138" s="31">
        <f t="shared" si="61"/>
        <v>600370</v>
      </c>
      <c r="J138" s="31">
        <f t="shared" si="61"/>
        <v>0</v>
      </c>
      <c r="K138" s="37">
        <f t="shared" si="57"/>
        <v>0</v>
      </c>
      <c r="L138" s="37">
        <f t="shared" si="58"/>
        <v>0</v>
      </c>
    </row>
    <row r="139" spans="1:12" x14ac:dyDescent="0.25">
      <c r="A139" s="10" t="s">
        <v>15</v>
      </c>
      <c r="B139" s="4">
        <v>51</v>
      </c>
      <c r="C139" s="4">
        <v>0</v>
      </c>
      <c r="D139" s="11" t="s">
        <v>95</v>
      </c>
      <c r="E139" s="4">
        <v>851</v>
      </c>
      <c r="F139" s="11" t="s">
        <v>123</v>
      </c>
      <c r="G139" s="11" t="s">
        <v>16</v>
      </c>
      <c r="H139" s="31">
        <f>'[1]3.ВС'!N144</f>
        <v>600370</v>
      </c>
      <c r="I139" s="31">
        <f>'[1]3.ВС'!O144</f>
        <v>600370</v>
      </c>
      <c r="J139" s="31">
        <f>'[1]3.ВС'!P144</f>
        <v>0</v>
      </c>
      <c r="K139" s="37">
        <f t="shared" si="57"/>
        <v>0</v>
      </c>
      <c r="L139" s="37">
        <f t="shared" si="58"/>
        <v>0</v>
      </c>
    </row>
    <row r="140" spans="1:12" ht="30" x14ac:dyDescent="0.25">
      <c r="A140" s="10" t="s">
        <v>124</v>
      </c>
      <c r="B140" s="4">
        <v>51</v>
      </c>
      <c r="C140" s="4">
        <v>0</v>
      </c>
      <c r="D140" s="11" t="s">
        <v>95</v>
      </c>
      <c r="E140" s="4">
        <v>851</v>
      </c>
      <c r="F140" s="11" t="s">
        <v>125</v>
      </c>
      <c r="G140" s="11"/>
      <c r="H140" s="31">
        <f t="shared" ref="H140:J141" si="62">H141</f>
        <v>86962.31</v>
      </c>
      <c r="I140" s="31">
        <f t="shared" si="62"/>
        <v>86962.31</v>
      </c>
      <c r="J140" s="31">
        <f t="shared" si="62"/>
        <v>16414.439999999999</v>
      </c>
      <c r="K140" s="37">
        <f t="shared" si="57"/>
        <v>18.87534956235638</v>
      </c>
      <c r="L140" s="37">
        <f t="shared" si="58"/>
        <v>18.87534956235638</v>
      </c>
    </row>
    <row r="141" spans="1:12" ht="60" x14ac:dyDescent="0.25">
      <c r="A141" s="10" t="s">
        <v>25</v>
      </c>
      <c r="B141" s="4">
        <v>51</v>
      </c>
      <c r="C141" s="4">
        <v>0</v>
      </c>
      <c r="D141" s="11" t="s">
        <v>95</v>
      </c>
      <c r="E141" s="4">
        <v>851</v>
      </c>
      <c r="F141" s="11" t="s">
        <v>125</v>
      </c>
      <c r="G141" s="11" t="s">
        <v>26</v>
      </c>
      <c r="H141" s="31">
        <f t="shared" si="62"/>
        <v>86962.31</v>
      </c>
      <c r="I141" s="31">
        <f t="shared" si="62"/>
        <v>86962.31</v>
      </c>
      <c r="J141" s="31">
        <f t="shared" si="62"/>
        <v>16414.439999999999</v>
      </c>
      <c r="K141" s="37">
        <f t="shared" si="57"/>
        <v>18.87534956235638</v>
      </c>
      <c r="L141" s="37">
        <f t="shared" si="58"/>
        <v>18.87534956235638</v>
      </c>
    </row>
    <row r="142" spans="1:12" ht="60" x14ac:dyDescent="0.25">
      <c r="A142" s="10" t="s">
        <v>27</v>
      </c>
      <c r="B142" s="4">
        <v>51</v>
      </c>
      <c r="C142" s="4">
        <v>0</v>
      </c>
      <c r="D142" s="11" t="s">
        <v>95</v>
      </c>
      <c r="E142" s="4">
        <v>851</v>
      </c>
      <c r="F142" s="11" t="s">
        <v>125</v>
      </c>
      <c r="G142" s="11" t="s">
        <v>28</v>
      </c>
      <c r="H142" s="31">
        <f>'[1]3.ВС'!N147</f>
        <v>86962.31</v>
      </c>
      <c r="I142" s="31">
        <f>'[1]3.ВС'!O147</f>
        <v>86962.31</v>
      </c>
      <c r="J142" s="31">
        <f>'[1]3.ВС'!P147</f>
        <v>16414.439999999999</v>
      </c>
      <c r="K142" s="37">
        <f t="shared" si="57"/>
        <v>18.87534956235638</v>
      </c>
      <c r="L142" s="37">
        <f t="shared" si="58"/>
        <v>18.87534956235638</v>
      </c>
    </row>
    <row r="143" spans="1:12" ht="30" x14ac:dyDescent="0.25">
      <c r="A143" s="12" t="s">
        <v>126</v>
      </c>
      <c r="B143" s="4">
        <v>51</v>
      </c>
      <c r="C143" s="4">
        <v>0</v>
      </c>
      <c r="D143" s="11" t="s">
        <v>95</v>
      </c>
      <c r="E143" s="4">
        <v>851</v>
      </c>
      <c r="F143" s="11" t="s">
        <v>127</v>
      </c>
      <c r="G143" s="11"/>
      <c r="H143" s="24">
        <f t="shared" ref="H143:J144" si="63">H144</f>
        <v>131519.53</v>
      </c>
      <c r="I143" s="24">
        <f t="shared" si="63"/>
        <v>131519.53</v>
      </c>
      <c r="J143" s="24">
        <f t="shared" si="63"/>
        <v>0</v>
      </c>
      <c r="K143" s="37">
        <f t="shared" si="57"/>
        <v>0</v>
      </c>
      <c r="L143" s="37">
        <f t="shared" si="58"/>
        <v>0</v>
      </c>
    </row>
    <row r="144" spans="1:12" ht="60" x14ac:dyDescent="0.25">
      <c r="A144" s="10" t="s">
        <v>25</v>
      </c>
      <c r="B144" s="4">
        <v>51</v>
      </c>
      <c r="C144" s="4">
        <v>0</v>
      </c>
      <c r="D144" s="11" t="s">
        <v>95</v>
      </c>
      <c r="E144" s="4">
        <v>851</v>
      </c>
      <c r="F144" s="11" t="s">
        <v>127</v>
      </c>
      <c r="G144" s="11" t="s">
        <v>26</v>
      </c>
      <c r="H144" s="24">
        <f t="shared" si="63"/>
        <v>131519.53</v>
      </c>
      <c r="I144" s="24">
        <f t="shared" si="63"/>
        <v>131519.53</v>
      </c>
      <c r="J144" s="24">
        <f t="shared" si="63"/>
        <v>0</v>
      </c>
      <c r="K144" s="37">
        <f t="shared" si="57"/>
        <v>0</v>
      </c>
      <c r="L144" s="37">
        <f t="shared" si="58"/>
        <v>0</v>
      </c>
    </row>
    <row r="145" spans="1:12" ht="60" x14ac:dyDescent="0.25">
      <c r="A145" s="10" t="s">
        <v>27</v>
      </c>
      <c r="B145" s="4">
        <v>51</v>
      </c>
      <c r="C145" s="4">
        <v>0</v>
      </c>
      <c r="D145" s="11" t="s">
        <v>95</v>
      </c>
      <c r="E145" s="4">
        <v>851</v>
      </c>
      <c r="F145" s="11" t="s">
        <v>127</v>
      </c>
      <c r="G145" s="11" t="s">
        <v>28</v>
      </c>
      <c r="H145" s="24">
        <f>'[1]3.ВС'!N137</f>
        <v>131519.53</v>
      </c>
      <c r="I145" s="24">
        <f>'[1]3.ВС'!O137</f>
        <v>131519.53</v>
      </c>
      <c r="J145" s="24">
        <f>'[1]3.ВС'!P137</f>
        <v>0</v>
      </c>
      <c r="K145" s="37">
        <f t="shared" si="57"/>
        <v>0</v>
      </c>
      <c r="L145" s="37">
        <f t="shared" si="58"/>
        <v>0</v>
      </c>
    </row>
    <row r="146" spans="1:12" ht="210" x14ac:dyDescent="0.25">
      <c r="A146" s="12" t="s">
        <v>128</v>
      </c>
      <c r="B146" s="4">
        <v>51</v>
      </c>
      <c r="C146" s="4">
        <v>0</v>
      </c>
      <c r="D146" s="11" t="s">
        <v>95</v>
      </c>
      <c r="E146" s="4">
        <v>851</v>
      </c>
      <c r="F146" s="5" t="s">
        <v>129</v>
      </c>
      <c r="G146" s="11"/>
      <c r="H146" s="31">
        <f t="shared" ref="H146:J150" si="64">H147</f>
        <v>72550.080000000002</v>
      </c>
      <c r="I146" s="31">
        <f t="shared" si="64"/>
        <v>72550.080000000002</v>
      </c>
      <c r="J146" s="31">
        <f t="shared" si="64"/>
        <v>11101.9</v>
      </c>
      <c r="K146" s="37">
        <f t="shared" si="57"/>
        <v>15.302395255801231</v>
      </c>
      <c r="L146" s="37">
        <f t="shared" si="58"/>
        <v>15.302395255801231</v>
      </c>
    </row>
    <row r="147" spans="1:12" x14ac:dyDescent="0.25">
      <c r="A147" s="12" t="s">
        <v>35</v>
      </c>
      <c r="B147" s="4">
        <v>51</v>
      </c>
      <c r="C147" s="4">
        <v>0</v>
      </c>
      <c r="D147" s="11" t="s">
        <v>95</v>
      </c>
      <c r="E147" s="4">
        <v>851</v>
      </c>
      <c r="F147" s="5" t="s">
        <v>129</v>
      </c>
      <c r="G147" s="11" t="s">
        <v>36</v>
      </c>
      <c r="H147" s="31">
        <f t="shared" si="64"/>
        <v>72550.080000000002</v>
      </c>
      <c r="I147" s="31">
        <f t="shared" si="64"/>
        <v>72550.080000000002</v>
      </c>
      <c r="J147" s="31">
        <f t="shared" si="64"/>
        <v>11101.9</v>
      </c>
      <c r="K147" s="37">
        <f t="shared" si="57"/>
        <v>15.302395255801231</v>
      </c>
      <c r="L147" s="37">
        <f t="shared" si="58"/>
        <v>15.302395255801231</v>
      </c>
    </row>
    <row r="148" spans="1:12" ht="30" x14ac:dyDescent="0.25">
      <c r="A148" s="10" t="s">
        <v>119</v>
      </c>
      <c r="B148" s="4">
        <v>51</v>
      </c>
      <c r="C148" s="4">
        <v>0</v>
      </c>
      <c r="D148" s="11" t="s">
        <v>95</v>
      </c>
      <c r="E148" s="4">
        <v>851</v>
      </c>
      <c r="F148" s="5" t="s">
        <v>129</v>
      </c>
      <c r="G148" s="11" t="s">
        <v>120</v>
      </c>
      <c r="H148" s="31">
        <f>'[1]3.ВС'!N140</f>
        <v>72550.080000000002</v>
      </c>
      <c r="I148" s="31">
        <f>'[1]3.ВС'!O140</f>
        <v>72550.080000000002</v>
      </c>
      <c r="J148" s="31">
        <f>'[1]3.ВС'!P140</f>
        <v>11101.9</v>
      </c>
      <c r="K148" s="37">
        <f t="shared" si="57"/>
        <v>15.302395255801231</v>
      </c>
      <c r="L148" s="37">
        <f t="shared" si="58"/>
        <v>15.302395255801231</v>
      </c>
    </row>
    <row r="149" spans="1:12" ht="45" x14ac:dyDescent="0.25">
      <c r="A149" s="15" t="s">
        <v>130</v>
      </c>
      <c r="B149" s="4">
        <v>51</v>
      </c>
      <c r="C149" s="4">
        <v>0</v>
      </c>
      <c r="D149" s="11" t="s">
        <v>95</v>
      </c>
      <c r="E149" s="4">
        <v>851</v>
      </c>
      <c r="F149" s="5" t="s">
        <v>131</v>
      </c>
      <c r="G149" s="11"/>
      <c r="H149" s="31">
        <f t="shared" si="64"/>
        <v>8049490</v>
      </c>
      <c r="I149" s="31">
        <f t="shared" si="64"/>
        <v>8049490</v>
      </c>
      <c r="J149" s="31">
        <f t="shared" si="64"/>
        <v>0</v>
      </c>
      <c r="K149" s="37">
        <f t="shared" si="57"/>
        <v>0</v>
      </c>
      <c r="L149" s="37">
        <f t="shared" si="58"/>
        <v>0</v>
      </c>
    </row>
    <row r="150" spans="1:12" ht="45" x14ac:dyDescent="0.25">
      <c r="A150" s="16" t="s">
        <v>13</v>
      </c>
      <c r="B150" s="4">
        <v>51</v>
      </c>
      <c r="C150" s="4">
        <v>0</v>
      </c>
      <c r="D150" s="11" t="s">
        <v>95</v>
      </c>
      <c r="E150" s="4">
        <v>851</v>
      </c>
      <c r="F150" s="5" t="s">
        <v>131</v>
      </c>
      <c r="G150" s="11" t="s">
        <v>14</v>
      </c>
      <c r="H150" s="31">
        <f t="shared" si="64"/>
        <v>8049490</v>
      </c>
      <c r="I150" s="31">
        <f t="shared" si="64"/>
        <v>8049490</v>
      </c>
      <c r="J150" s="31">
        <f t="shared" si="64"/>
        <v>0</v>
      </c>
      <c r="K150" s="37">
        <f t="shared" si="57"/>
        <v>0</v>
      </c>
      <c r="L150" s="37">
        <f t="shared" si="58"/>
        <v>0</v>
      </c>
    </row>
    <row r="151" spans="1:12" x14ac:dyDescent="0.25">
      <c r="A151" s="16" t="s">
        <v>15</v>
      </c>
      <c r="B151" s="4">
        <v>51</v>
      </c>
      <c r="C151" s="4">
        <v>0</v>
      </c>
      <c r="D151" s="11" t="s">
        <v>95</v>
      </c>
      <c r="E151" s="4">
        <v>851</v>
      </c>
      <c r="F151" s="5" t="s">
        <v>131</v>
      </c>
      <c r="G151" s="11" t="s">
        <v>16</v>
      </c>
      <c r="H151" s="24">
        <f>'[1]3.ВС'!N150</f>
        <v>8049490</v>
      </c>
      <c r="I151" s="24">
        <f>'[1]3.ВС'!O150</f>
        <v>8049490</v>
      </c>
      <c r="J151" s="24">
        <f>'[1]3.ВС'!P150</f>
        <v>0</v>
      </c>
      <c r="K151" s="37">
        <f t="shared" si="57"/>
        <v>0</v>
      </c>
      <c r="L151" s="37">
        <f t="shared" si="58"/>
        <v>0</v>
      </c>
    </row>
    <row r="152" spans="1:12" ht="60" x14ac:dyDescent="0.25">
      <c r="A152" s="10" t="s">
        <v>132</v>
      </c>
      <c r="B152" s="4">
        <v>51</v>
      </c>
      <c r="C152" s="4">
        <v>0</v>
      </c>
      <c r="D152" s="5" t="s">
        <v>133</v>
      </c>
      <c r="E152" s="4"/>
      <c r="F152" s="5"/>
      <c r="G152" s="5"/>
      <c r="H152" s="30">
        <f t="shared" ref="H152:J155" si="65">H153</f>
        <v>3917761.86</v>
      </c>
      <c r="I152" s="30">
        <f t="shared" si="65"/>
        <v>3917761.86</v>
      </c>
      <c r="J152" s="30">
        <f t="shared" si="65"/>
        <v>0</v>
      </c>
      <c r="K152" s="37">
        <f t="shared" si="57"/>
        <v>0</v>
      </c>
      <c r="L152" s="37">
        <f t="shared" si="58"/>
        <v>0</v>
      </c>
    </row>
    <row r="153" spans="1:12" ht="30" x14ac:dyDescent="0.25">
      <c r="A153" s="12" t="s">
        <v>10</v>
      </c>
      <c r="B153" s="4">
        <v>51</v>
      </c>
      <c r="C153" s="4">
        <v>0</v>
      </c>
      <c r="D153" s="5" t="s">
        <v>133</v>
      </c>
      <c r="E153" s="4">
        <v>851</v>
      </c>
      <c r="F153" s="5"/>
      <c r="G153" s="5"/>
      <c r="H153" s="30">
        <f t="shared" si="65"/>
        <v>3917761.86</v>
      </c>
      <c r="I153" s="30">
        <f t="shared" si="65"/>
        <v>3917761.86</v>
      </c>
      <c r="J153" s="30">
        <f t="shared" si="65"/>
        <v>0</v>
      </c>
      <c r="K153" s="37">
        <f t="shared" si="57"/>
        <v>0</v>
      </c>
      <c r="L153" s="37">
        <f t="shared" si="58"/>
        <v>0</v>
      </c>
    </row>
    <row r="154" spans="1:12" ht="75" x14ac:dyDescent="0.25">
      <c r="A154" s="10" t="s">
        <v>134</v>
      </c>
      <c r="B154" s="4">
        <v>51</v>
      </c>
      <c r="C154" s="4">
        <v>0</v>
      </c>
      <c r="D154" s="5" t="s">
        <v>133</v>
      </c>
      <c r="E154" s="4">
        <v>851</v>
      </c>
      <c r="F154" s="5" t="s">
        <v>135</v>
      </c>
      <c r="G154" s="5"/>
      <c r="H154" s="30">
        <f t="shared" si="65"/>
        <v>3917761.86</v>
      </c>
      <c r="I154" s="30">
        <f t="shared" si="65"/>
        <v>3917761.86</v>
      </c>
      <c r="J154" s="30">
        <f t="shared" si="65"/>
        <v>0</v>
      </c>
      <c r="K154" s="37">
        <f t="shared" si="57"/>
        <v>0</v>
      </c>
      <c r="L154" s="37">
        <f t="shared" si="58"/>
        <v>0</v>
      </c>
    </row>
    <row r="155" spans="1:12" ht="60" x14ac:dyDescent="0.25">
      <c r="A155" s="10" t="s">
        <v>25</v>
      </c>
      <c r="B155" s="4">
        <v>51</v>
      </c>
      <c r="C155" s="4">
        <v>0</v>
      </c>
      <c r="D155" s="5" t="s">
        <v>133</v>
      </c>
      <c r="E155" s="4">
        <v>851</v>
      </c>
      <c r="F155" s="5" t="s">
        <v>135</v>
      </c>
      <c r="G155" s="5" t="s">
        <v>26</v>
      </c>
      <c r="H155" s="30">
        <f t="shared" si="65"/>
        <v>3917761.86</v>
      </c>
      <c r="I155" s="30">
        <f t="shared" si="65"/>
        <v>3917761.86</v>
      </c>
      <c r="J155" s="30">
        <f t="shared" si="65"/>
        <v>0</v>
      </c>
      <c r="K155" s="37">
        <f t="shared" si="57"/>
        <v>0</v>
      </c>
      <c r="L155" s="37">
        <f t="shared" si="58"/>
        <v>0</v>
      </c>
    </row>
    <row r="156" spans="1:12" ht="60" x14ac:dyDescent="0.25">
      <c r="A156" s="10" t="s">
        <v>27</v>
      </c>
      <c r="B156" s="4">
        <v>51</v>
      </c>
      <c r="C156" s="4">
        <v>0</v>
      </c>
      <c r="D156" s="5" t="s">
        <v>133</v>
      </c>
      <c r="E156" s="4">
        <v>851</v>
      </c>
      <c r="F156" s="5" t="s">
        <v>135</v>
      </c>
      <c r="G156" s="5" t="s">
        <v>28</v>
      </c>
      <c r="H156" s="30">
        <f>'[1]3.ВС'!N154</f>
        <v>3917761.86</v>
      </c>
      <c r="I156" s="30">
        <f>'[1]3.ВС'!O154</f>
        <v>3917761.86</v>
      </c>
      <c r="J156" s="30">
        <f>'[1]3.ВС'!P154</f>
        <v>0</v>
      </c>
      <c r="K156" s="37">
        <f t="shared" si="57"/>
        <v>0</v>
      </c>
      <c r="L156" s="37">
        <f t="shared" si="58"/>
        <v>0</v>
      </c>
    </row>
    <row r="157" spans="1:12" ht="60" x14ac:dyDescent="0.25">
      <c r="A157" s="10" t="s">
        <v>136</v>
      </c>
      <c r="B157" s="4">
        <v>51</v>
      </c>
      <c r="C157" s="4">
        <v>0</v>
      </c>
      <c r="D157" s="5" t="s">
        <v>137</v>
      </c>
      <c r="E157" s="4"/>
      <c r="F157" s="5"/>
      <c r="G157" s="5"/>
      <c r="H157" s="30">
        <f t="shared" ref="H157:J157" si="66">H158</f>
        <v>10059417</v>
      </c>
      <c r="I157" s="30">
        <f t="shared" si="66"/>
        <v>10059417</v>
      </c>
      <c r="J157" s="30">
        <f t="shared" si="66"/>
        <v>1682685</v>
      </c>
      <c r="K157" s="37">
        <f t="shared" si="57"/>
        <v>16.727460448254604</v>
      </c>
      <c r="L157" s="37">
        <f t="shared" si="58"/>
        <v>16.727460448254604</v>
      </c>
    </row>
    <row r="158" spans="1:12" ht="30" x14ac:dyDescent="0.25">
      <c r="A158" s="12" t="s">
        <v>10</v>
      </c>
      <c r="B158" s="4">
        <v>51</v>
      </c>
      <c r="C158" s="4">
        <v>0</v>
      </c>
      <c r="D158" s="5" t="s">
        <v>137</v>
      </c>
      <c r="E158" s="4">
        <v>851</v>
      </c>
      <c r="F158" s="5"/>
      <c r="G158" s="5"/>
      <c r="H158" s="30">
        <f t="shared" ref="H158:J158" si="67">H159+H162+H165</f>
        <v>10059417</v>
      </c>
      <c r="I158" s="30">
        <f t="shared" si="67"/>
        <v>10059417</v>
      </c>
      <c r="J158" s="30">
        <f t="shared" si="67"/>
        <v>1682685</v>
      </c>
      <c r="K158" s="37">
        <f t="shared" si="57"/>
        <v>16.727460448254604</v>
      </c>
      <c r="L158" s="37">
        <f t="shared" si="58"/>
        <v>16.727460448254604</v>
      </c>
    </row>
    <row r="159" spans="1:12" ht="30" x14ac:dyDescent="0.25">
      <c r="A159" s="10" t="s">
        <v>138</v>
      </c>
      <c r="B159" s="4">
        <v>51</v>
      </c>
      <c r="C159" s="4">
        <v>0</v>
      </c>
      <c r="D159" s="5" t="s">
        <v>137</v>
      </c>
      <c r="E159" s="4">
        <v>851</v>
      </c>
      <c r="F159" s="5" t="s">
        <v>139</v>
      </c>
      <c r="G159" s="5"/>
      <c r="H159" s="30">
        <f t="shared" ref="H159:J160" si="68">H160</f>
        <v>8188000</v>
      </c>
      <c r="I159" s="30">
        <f t="shared" si="68"/>
        <v>8188000</v>
      </c>
      <c r="J159" s="30">
        <f t="shared" si="68"/>
        <v>1598485</v>
      </c>
      <c r="K159" s="37">
        <f t="shared" si="57"/>
        <v>19.522288715192964</v>
      </c>
      <c r="L159" s="37">
        <f t="shared" si="58"/>
        <v>19.522288715192964</v>
      </c>
    </row>
    <row r="160" spans="1:12" ht="60" x14ac:dyDescent="0.25">
      <c r="A160" s="10" t="s">
        <v>84</v>
      </c>
      <c r="B160" s="4">
        <v>51</v>
      </c>
      <c r="C160" s="4">
        <v>0</v>
      </c>
      <c r="D160" s="5" t="s">
        <v>137</v>
      </c>
      <c r="E160" s="4">
        <v>851</v>
      </c>
      <c r="F160" s="5" t="s">
        <v>139</v>
      </c>
      <c r="G160" s="5" t="s">
        <v>85</v>
      </c>
      <c r="H160" s="30">
        <f t="shared" si="68"/>
        <v>8188000</v>
      </c>
      <c r="I160" s="30">
        <f t="shared" si="68"/>
        <v>8188000</v>
      </c>
      <c r="J160" s="30">
        <f t="shared" si="68"/>
        <v>1598485</v>
      </c>
      <c r="K160" s="37">
        <f t="shared" si="57"/>
        <v>19.522288715192964</v>
      </c>
      <c r="L160" s="37">
        <f t="shared" si="58"/>
        <v>19.522288715192964</v>
      </c>
    </row>
    <row r="161" spans="1:12" ht="30" x14ac:dyDescent="0.25">
      <c r="A161" s="10" t="s">
        <v>140</v>
      </c>
      <c r="B161" s="4">
        <v>51</v>
      </c>
      <c r="C161" s="4">
        <v>0</v>
      </c>
      <c r="D161" s="5" t="s">
        <v>137</v>
      </c>
      <c r="E161" s="4">
        <v>851</v>
      </c>
      <c r="F161" s="5" t="s">
        <v>139</v>
      </c>
      <c r="G161" s="5" t="s">
        <v>87</v>
      </c>
      <c r="H161" s="30">
        <f>'[1]3.ВС'!N168</f>
        <v>8188000</v>
      </c>
      <c r="I161" s="30">
        <f>'[1]3.ВС'!O168</f>
        <v>8188000</v>
      </c>
      <c r="J161" s="30">
        <f>'[1]3.ВС'!P168</f>
        <v>1598485</v>
      </c>
      <c r="K161" s="37">
        <f t="shared" si="57"/>
        <v>19.522288715192964</v>
      </c>
      <c r="L161" s="37">
        <f t="shared" si="58"/>
        <v>19.522288715192964</v>
      </c>
    </row>
    <row r="162" spans="1:12" ht="30" x14ac:dyDescent="0.25">
      <c r="A162" s="10" t="s">
        <v>141</v>
      </c>
      <c r="B162" s="4">
        <v>51</v>
      </c>
      <c r="C162" s="4">
        <v>0</v>
      </c>
      <c r="D162" s="5" t="s">
        <v>137</v>
      </c>
      <c r="E162" s="4">
        <v>851</v>
      </c>
      <c r="F162" s="5" t="s">
        <v>142</v>
      </c>
      <c r="G162" s="5"/>
      <c r="H162" s="30">
        <f t="shared" ref="H162:J163" si="69">H163</f>
        <v>791417</v>
      </c>
      <c r="I162" s="30">
        <f t="shared" si="69"/>
        <v>791417</v>
      </c>
      <c r="J162" s="30">
        <f t="shared" si="69"/>
        <v>4200</v>
      </c>
      <c r="K162" s="37">
        <f t="shared" si="57"/>
        <v>0.53069367981734028</v>
      </c>
      <c r="L162" s="37">
        <f t="shared" si="58"/>
        <v>0.53069367981734028</v>
      </c>
    </row>
    <row r="163" spans="1:12" ht="60" x14ac:dyDescent="0.25">
      <c r="A163" s="10" t="s">
        <v>84</v>
      </c>
      <c r="B163" s="4">
        <v>51</v>
      </c>
      <c r="C163" s="4">
        <v>0</v>
      </c>
      <c r="D163" s="5" t="s">
        <v>137</v>
      </c>
      <c r="E163" s="4">
        <v>851</v>
      </c>
      <c r="F163" s="5" t="s">
        <v>142</v>
      </c>
      <c r="G163" s="5" t="s">
        <v>85</v>
      </c>
      <c r="H163" s="30">
        <f t="shared" si="69"/>
        <v>791417</v>
      </c>
      <c r="I163" s="30">
        <f t="shared" si="69"/>
        <v>791417</v>
      </c>
      <c r="J163" s="30">
        <f t="shared" si="69"/>
        <v>4200</v>
      </c>
      <c r="K163" s="37">
        <f t="shared" si="57"/>
        <v>0.53069367981734028</v>
      </c>
      <c r="L163" s="37">
        <f t="shared" si="58"/>
        <v>0.53069367981734028</v>
      </c>
    </row>
    <row r="164" spans="1:12" ht="30" x14ac:dyDescent="0.25">
      <c r="A164" s="10" t="s">
        <v>140</v>
      </c>
      <c r="B164" s="4">
        <v>51</v>
      </c>
      <c r="C164" s="4">
        <v>0</v>
      </c>
      <c r="D164" s="5" t="s">
        <v>137</v>
      </c>
      <c r="E164" s="4">
        <v>851</v>
      </c>
      <c r="F164" s="5" t="s">
        <v>142</v>
      </c>
      <c r="G164" s="5" t="s">
        <v>87</v>
      </c>
      <c r="H164" s="30">
        <f>'[1]3.ВС'!N171</f>
        <v>791417</v>
      </c>
      <c r="I164" s="30">
        <f>'[1]3.ВС'!O171</f>
        <v>791417</v>
      </c>
      <c r="J164" s="30">
        <f>'[1]3.ВС'!P171</f>
        <v>4200</v>
      </c>
      <c r="K164" s="37">
        <f t="shared" si="57"/>
        <v>0.53069367981734028</v>
      </c>
      <c r="L164" s="37">
        <f t="shared" si="58"/>
        <v>0.53069367981734028</v>
      </c>
    </row>
    <row r="165" spans="1:12" ht="45" x14ac:dyDescent="0.25">
      <c r="A165" s="10" t="s">
        <v>143</v>
      </c>
      <c r="B165" s="4">
        <v>51</v>
      </c>
      <c r="C165" s="4">
        <v>0</v>
      </c>
      <c r="D165" s="5" t="s">
        <v>137</v>
      </c>
      <c r="E165" s="4">
        <v>851</v>
      </c>
      <c r="F165" s="5" t="s">
        <v>144</v>
      </c>
      <c r="G165" s="5"/>
      <c r="H165" s="30">
        <f t="shared" ref="H165:J166" si="70">H166</f>
        <v>1080000</v>
      </c>
      <c r="I165" s="30">
        <f t="shared" si="70"/>
        <v>1080000</v>
      </c>
      <c r="J165" s="30">
        <f t="shared" si="70"/>
        <v>80000</v>
      </c>
      <c r="K165" s="37">
        <f t="shared" si="57"/>
        <v>7.4074074074074066</v>
      </c>
      <c r="L165" s="37">
        <f t="shared" si="58"/>
        <v>7.4074074074074066</v>
      </c>
    </row>
    <row r="166" spans="1:12" ht="60" x14ac:dyDescent="0.25">
      <c r="A166" s="10" t="s">
        <v>84</v>
      </c>
      <c r="B166" s="4">
        <v>51</v>
      </c>
      <c r="C166" s="4">
        <v>0</v>
      </c>
      <c r="D166" s="5" t="s">
        <v>137</v>
      </c>
      <c r="E166" s="4">
        <v>851</v>
      </c>
      <c r="F166" s="5" t="s">
        <v>144</v>
      </c>
      <c r="G166" s="5" t="s">
        <v>85</v>
      </c>
      <c r="H166" s="30">
        <f t="shared" si="70"/>
        <v>1080000</v>
      </c>
      <c r="I166" s="30">
        <f t="shared" si="70"/>
        <v>1080000</v>
      </c>
      <c r="J166" s="30">
        <f t="shared" si="70"/>
        <v>80000</v>
      </c>
      <c r="K166" s="37">
        <f t="shared" si="57"/>
        <v>7.4074074074074066</v>
      </c>
      <c r="L166" s="37">
        <f t="shared" si="58"/>
        <v>7.4074074074074066</v>
      </c>
    </row>
    <row r="167" spans="1:12" ht="30" x14ac:dyDescent="0.25">
      <c r="A167" s="10" t="s">
        <v>140</v>
      </c>
      <c r="B167" s="4">
        <v>51</v>
      </c>
      <c r="C167" s="4">
        <v>0</v>
      </c>
      <c r="D167" s="5" t="s">
        <v>137</v>
      </c>
      <c r="E167" s="4">
        <v>851</v>
      </c>
      <c r="F167" s="5" t="s">
        <v>144</v>
      </c>
      <c r="G167" s="5" t="s">
        <v>87</v>
      </c>
      <c r="H167" s="30">
        <f>'[1]3.ВС'!N174</f>
        <v>1080000</v>
      </c>
      <c r="I167" s="30">
        <f>'[1]3.ВС'!O174</f>
        <v>1080000</v>
      </c>
      <c r="J167" s="30">
        <f>'[1]3.ВС'!P174</f>
        <v>80000</v>
      </c>
      <c r="K167" s="37">
        <f t="shared" si="57"/>
        <v>7.4074074074074066</v>
      </c>
      <c r="L167" s="37">
        <f t="shared" si="58"/>
        <v>7.4074074074074066</v>
      </c>
    </row>
    <row r="168" spans="1:12" ht="45" x14ac:dyDescent="0.25">
      <c r="A168" s="10" t="s">
        <v>145</v>
      </c>
      <c r="B168" s="4">
        <v>51</v>
      </c>
      <c r="C168" s="4">
        <v>0</v>
      </c>
      <c r="D168" s="5" t="s">
        <v>41</v>
      </c>
      <c r="E168" s="4"/>
      <c r="F168" s="5"/>
      <c r="G168" s="5"/>
      <c r="H168" s="30">
        <f t="shared" ref="H168:J171" si="71">H169</f>
        <v>156000</v>
      </c>
      <c r="I168" s="30">
        <f t="shared" si="71"/>
        <v>156000</v>
      </c>
      <c r="J168" s="30">
        <f t="shared" si="71"/>
        <v>34000</v>
      </c>
      <c r="K168" s="37">
        <f t="shared" si="57"/>
        <v>21.794871794871796</v>
      </c>
      <c r="L168" s="37">
        <f t="shared" si="58"/>
        <v>21.794871794871796</v>
      </c>
    </row>
    <row r="169" spans="1:12" ht="30" x14ac:dyDescent="0.25">
      <c r="A169" s="12" t="s">
        <v>10</v>
      </c>
      <c r="B169" s="4">
        <v>51</v>
      </c>
      <c r="C169" s="4">
        <v>0</v>
      </c>
      <c r="D169" s="5" t="s">
        <v>41</v>
      </c>
      <c r="E169" s="4">
        <v>851</v>
      </c>
      <c r="F169" s="5"/>
      <c r="G169" s="5"/>
      <c r="H169" s="30">
        <f t="shared" si="71"/>
        <v>156000</v>
      </c>
      <c r="I169" s="30">
        <f t="shared" si="71"/>
        <v>156000</v>
      </c>
      <c r="J169" s="30">
        <f t="shared" si="71"/>
        <v>34000</v>
      </c>
      <c r="K169" s="37">
        <f t="shared" si="57"/>
        <v>21.794871794871796</v>
      </c>
      <c r="L169" s="37">
        <f t="shared" si="58"/>
        <v>21.794871794871796</v>
      </c>
    </row>
    <row r="170" spans="1:12" ht="180" x14ac:dyDescent="0.25">
      <c r="A170" s="10" t="s">
        <v>146</v>
      </c>
      <c r="B170" s="4">
        <v>51</v>
      </c>
      <c r="C170" s="4">
        <v>0</v>
      </c>
      <c r="D170" s="5" t="s">
        <v>41</v>
      </c>
      <c r="E170" s="4">
        <v>851</v>
      </c>
      <c r="F170" s="5" t="s">
        <v>147</v>
      </c>
      <c r="G170" s="5"/>
      <c r="H170" s="30">
        <f t="shared" si="71"/>
        <v>156000</v>
      </c>
      <c r="I170" s="30">
        <f t="shared" si="71"/>
        <v>156000</v>
      </c>
      <c r="J170" s="30">
        <f t="shared" si="71"/>
        <v>34000</v>
      </c>
      <c r="K170" s="37">
        <f t="shared" si="57"/>
        <v>21.794871794871796</v>
      </c>
      <c r="L170" s="37">
        <f t="shared" si="58"/>
        <v>21.794871794871796</v>
      </c>
    </row>
    <row r="171" spans="1:12" ht="60" x14ac:dyDescent="0.25">
      <c r="A171" s="10" t="s">
        <v>84</v>
      </c>
      <c r="B171" s="4">
        <v>51</v>
      </c>
      <c r="C171" s="4">
        <v>0</v>
      </c>
      <c r="D171" s="5" t="s">
        <v>41</v>
      </c>
      <c r="E171" s="4">
        <v>851</v>
      </c>
      <c r="F171" s="5" t="s">
        <v>147</v>
      </c>
      <c r="G171" s="5" t="s">
        <v>85</v>
      </c>
      <c r="H171" s="30">
        <f t="shared" si="71"/>
        <v>156000</v>
      </c>
      <c r="I171" s="30">
        <f t="shared" si="71"/>
        <v>156000</v>
      </c>
      <c r="J171" s="30">
        <f t="shared" si="71"/>
        <v>34000</v>
      </c>
      <c r="K171" s="37">
        <f t="shared" si="57"/>
        <v>21.794871794871796</v>
      </c>
      <c r="L171" s="37">
        <f t="shared" si="58"/>
        <v>21.794871794871796</v>
      </c>
    </row>
    <row r="172" spans="1:12" ht="30" x14ac:dyDescent="0.25">
      <c r="A172" s="10" t="s">
        <v>140</v>
      </c>
      <c r="B172" s="4">
        <v>51</v>
      </c>
      <c r="C172" s="4">
        <v>0</v>
      </c>
      <c r="D172" s="5" t="s">
        <v>41</v>
      </c>
      <c r="E172" s="4">
        <v>851</v>
      </c>
      <c r="F172" s="5" t="s">
        <v>147</v>
      </c>
      <c r="G172" s="5" t="s">
        <v>87</v>
      </c>
      <c r="H172" s="30">
        <f>'[1]3.ВС'!N177</f>
        <v>156000</v>
      </c>
      <c r="I172" s="30">
        <f>'[1]3.ВС'!O177</f>
        <v>156000</v>
      </c>
      <c r="J172" s="30">
        <f>'[1]3.ВС'!P177</f>
        <v>34000</v>
      </c>
      <c r="K172" s="37">
        <f t="shared" si="57"/>
        <v>21.794871794871796</v>
      </c>
      <c r="L172" s="37">
        <f t="shared" si="58"/>
        <v>21.794871794871796</v>
      </c>
    </row>
    <row r="173" spans="1:12" ht="60" x14ac:dyDescent="0.25">
      <c r="A173" s="10" t="s">
        <v>148</v>
      </c>
      <c r="B173" s="4">
        <v>51</v>
      </c>
      <c r="C173" s="4">
        <v>0</v>
      </c>
      <c r="D173" s="5" t="s">
        <v>149</v>
      </c>
      <c r="E173" s="17"/>
      <c r="F173" s="17"/>
      <c r="G173" s="17"/>
      <c r="H173" s="30">
        <f t="shared" ref="H173:J176" si="72">H174</f>
        <v>117316.09</v>
      </c>
      <c r="I173" s="30">
        <f t="shared" si="72"/>
        <v>117316.09</v>
      </c>
      <c r="J173" s="30">
        <f t="shared" si="72"/>
        <v>0</v>
      </c>
      <c r="K173" s="37">
        <f t="shared" si="57"/>
        <v>0</v>
      </c>
      <c r="L173" s="37">
        <f t="shared" si="58"/>
        <v>0</v>
      </c>
    </row>
    <row r="174" spans="1:12" ht="30" x14ac:dyDescent="0.25">
      <c r="A174" s="12" t="s">
        <v>10</v>
      </c>
      <c r="B174" s="4">
        <v>51</v>
      </c>
      <c r="C174" s="4">
        <v>0</v>
      </c>
      <c r="D174" s="5" t="s">
        <v>149</v>
      </c>
      <c r="E174" s="4">
        <v>851</v>
      </c>
      <c r="F174" s="5"/>
      <c r="G174" s="5"/>
      <c r="H174" s="30">
        <f t="shared" si="72"/>
        <v>117316.09</v>
      </c>
      <c r="I174" s="30">
        <f t="shared" si="72"/>
        <v>117316.09</v>
      </c>
      <c r="J174" s="30">
        <f t="shared" si="72"/>
        <v>0</v>
      </c>
      <c r="K174" s="37">
        <f t="shared" si="57"/>
        <v>0</v>
      </c>
      <c r="L174" s="37">
        <f t="shared" si="58"/>
        <v>0</v>
      </c>
    </row>
    <row r="175" spans="1:12" ht="30" x14ac:dyDescent="0.25">
      <c r="A175" s="10" t="s">
        <v>150</v>
      </c>
      <c r="B175" s="4">
        <v>51</v>
      </c>
      <c r="C175" s="4">
        <v>0</v>
      </c>
      <c r="D175" s="5" t="s">
        <v>149</v>
      </c>
      <c r="E175" s="4">
        <v>851</v>
      </c>
      <c r="F175" s="5" t="s">
        <v>151</v>
      </c>
      <c r="G175" s="5"/>
      <c r="H175" s="30">
        <f t="shared" si="72"/>
        <v>117316.09</v>
      </c>
      <c r="I175" s="30">
        <f t="shared" si="72"/>
        <v>117316.09</v>
      </c>
      <c r="J175" s="30">
        <f t="shared" si="72"/>
        <v>0</v>
      </c>
      <c r="K175" s="37">
        <f t="shared" si="57"/>
        <v>0</v>
      </c>
      <c r="L175" s="37">
        <f t="shared" si="58"/>
        <v>0</v>
      </c>
    </row>
    <row r="176" spans="1:12" ht="60" x14ac:dyDescent="0.25">
      <c r="A176" s="10" t="s">
        <v>25</v>
      </c>
      <c r="B176" s="4">
        <v>51</v>
      </c>
      <c r="C176" s="4">
        <v>0</v>
      </c>
      <c r="D176" s="5" t="s">
        <v>149</v>
      </c>
      <c r="E176" s="4">
        <v>851</v>
      </c>
      <c r="F176" s="5" t="s">
        <v>151</v>
      </c>
      <c r="G176" s="5" t="s">
        <v>26</v>
      </c>
      <c r="H176" s="30">
        <f t="shared" si="72"/>
        <v>117316.09</v>
      </c>
      <c r="I176" s="30">
        <f t="shared" si="72"/>
        <v>117316.09</v>
      </c>
      <c r="J176" s="30">
        <f t="shared" si="72"/>
        <v>0</v>
      </c>
      <c r="K176" s="37">
        <f t="shared" si="57"/>
        <v>0</v>
      </c>
      <c r="L176" s="37">
        <f t="shared" si="58"/>
        <v>0</v>
      </c>
    </row>
    <row r="177" spans="1:12" ht="60" x14ac:dyDescent="0.25">
      <c r="A177" s="10" t="s">
        <v>27</v>
      </c>
      <c r="B177" s="4">
        <v>51</v>
      </c>
      <c r="C177" s="4">
        <v>0</v>
      </c>
      <c r="D177" s="5" t="s">
        <v>149</v>
      </c>
      <c r="E177" s="4">
        <v>851</v>
      </c>
      <c r="F177" s="5" t="s">
        <v>151</v>
      </c>
      <c r="G177" s="5" t="s">
        <v>28</v>
      </c>
      <c r="H177" s="30">
        <f>'[1]3.ВС'!N163</f>
        <v>117316.09</v>
      </c>
      <c r="I177" s="30">
        <f>'[1]3.ВС'!O163</f>
        <v>117316.09</v>
      </c>
      <c r="J177" s="30">
        <f>'[1]3.ВС'!P163</f>
        <v>0</v>
      </c>
      <c r="K177" s="37">
        <f t="shared" si="57"/>
        <v>0</v>
      </c>
      <c r="L177" s="37">
        <f t="shared" si="58"/>
        <v>0</v>
      </c>
    </row>
    <row r="178" spans="1:12" ht="30" x14ac:dyDescent="0.25">
      <c r="A178" s="12" t="s">
        <v>152</v>
      </c>
      <c r="B178" s="4">
        <v>51</v>
      </c>
      <c r="C178" s="4">
        <v>2</v>
      </c>
      <c r="D178" s="5"/>
      <c r="E178" s="4"/>
      <c r="F178" s="5"/>
      <c r="G178" s="11"/>
      <c r="H178" s="31">
        <f>H184+H189+H213+H179</f>
        <v>26686533</v>
      </c>
      <c r="I178" s="31">
        <f t="shared" ref="I178:J178" si="73">I184+I189+I213+I179</f>
        <v>26686533</v>
      </c>
      <c r="J178" s="31">
        <f t="shared" si="73"/>
        <v>5691905</v>
      </c>
      <c r="K178" s="37">
        <f t="shared" si="57"/>
        <v>21.328754094808794</v>
      </c>
      <c r="L178" s="37">
        <f t="shared" si="58"/>
        <v>21.328754094808794</v>
      </c>
    </row>
    <row r="179" spans="1:12" ht="45" x14ac:dyDescent="0.25">
      <c r="A179" s="10" t="s">
        <v>154</v>
      </c>
      <c r="B179" s="4">
        <v>51</v>
      </c>
      <c r="C179" s="4">
        <v>2</v>
      </c>
      <c r="D179" s="11" t="s">
        <v>155</v>
      </c>
      <c r="E179" s="4"/>
      <c r="F179" s="11"/>
      <c r="G179" s="11"/>
      <c r="H179" s="31">
        <f t="shared" ref="H179:J182" si="74">H180</f>
        <v>107458</v>
      </c>
      <c r="I179" s="31">
        <f t="shared" si="74"/>
        <v>107458</v>
      </c>
      <c r="J179" s="31">
        <f t="shared" si="74"/>
        <v>107458</v>
      </c>
      <c r="K179" s="37">
        <f t="shared" si="57"/>
        <v>100</v>
      </c>
      <c r="L179" s="37">
        <f t="shared" si="58"/>
        <v>100</v>
      </c>
    </row>
    <row r="180" spans="1:12" ht="30" x14ac:dyDescent="0.25">
      <c r="A180" s="10" t="s">
        <v>10</v>
      </c>
      <c r="B180" s="4">
        <v>51</v>
      </c>
      <c r="C180" s="4">
        <v>2</v>
      </c>
      <c r="D180" s="11" t="s">
        <v>155</v>
      </c>
      <c r="E180" s="11" t="s">
        <v>153</v>
      </c>
      <c r="F180" s="11"/>
      <c r="G180" s="11"/>
      <c r="H180" s="31">
        <f t="shared" si="74"/>
        <v>107458</v>
      </c>
      <c r="I180" s="31">
        <f t="shared" si="74"/>
        <v>107458</v>
      </c>
      <c r="J180" s="31">
        <f t="shared" si="74"/>
        <v>107458</v>
      </c>
      <c r="K180" s="37">
        <f t="shared" si="57"/>
        <v>100</v>
      </c>
      <c r="L180" s="37">
        <f t="shared" si="58"/>
        <v>100</v>
      </c>
    </row>
    <row r="181" spans="1:12" ht="30" x14ac:dyDescent="0.25">
      <c r="A181" s="10" t="s">
        <v>156</v>
      </c>
      <c r="B181" s="4">
        <v>51</v>
      </c>
      <c r="C181" s="4">
        <v>2</v>
      </c>
      <c r="D181" s="11" t="s">
        <v>155</v>
      </c>
      <c r="E181" s="11" t="s">
        <v>153</v>
      </c>
      <c r="F181" s="11" t="s">
        <v>157</v>
      </c>
      <c r="G181" s="11"/>
      <c r="H181" s="31">
        <f t="shared" si="74"/>
        <v>107458</v>
      </c>
      <c r="I181" s="31">
        <f t="shared" si="74"/>
        <v>107458</v>
      </c>
      <c r="J181" s="31">
        <f t="shared" si="74"/>
        <v>107458</v>
      </c>
      <c r="K181" s="37">
        <f t="shared" si="57"/>
        <v>100</v>
      </c>
      <c r="L181" s="37">
        <f t="shared" si="58"/>
        <v>100</v>
      </c>
    </row>
    <row r="182" spans="1:12" ht="60" x14ac:dyDescent="0.25">
      <c r="A182" s="10" t="s">
        <v>84</v>
      </c>
      <c r="B182" s="4">
        <v>51</v>
      </c>
      <c r="C182" s="4">
        <v>2</v>
      </c>
      <c r="D182" s="11" t="s">
        <v>155</v>
      </c>
      <c r="E182" s="11" t="s">
        <v>153</v>
      </c>
      <c r="F182" s="11" t="s">
        <v>157</v>
      </c>
      <c r="G182" s="11" t="s">
        <v>85</v>
      </c>
      <c r="H182" s="31">
        <f t="shared" si="74"/>
        <v>107458</v>
      </c>
      <c r="I182" s="31">
        <f t="shared" si="74"/>
        <v>107458</v>
      </c>
      <c r="J182" s="31">
        <f t="shared" si="74"/>
        <v>107458</v>
      </c>
      <c r="K182" s="37">
        <f t="shared" si="57"/>
        <v>100</v>
      </c>
      <c r="L182" s="37">
        <f t="shared" si="58"/>
        <v>100</v>
      </c>
    </row>
    <row r="183" spans="1:12" ht="30" x14ac:dyDescent="0.25">
      <c r="A183" s="10" t="s">
        <v>140</v>
      </c>
      <c r="B183" s="4">
        <v>51</v>
      </c>
      <c r="C183" s="4">
        <v>2</v>
      </c>
      <c r="D183" s="11" t="s">
        <v>155</v>
      </c>
      <c r="E183" s="11" t="s">
        <v>153</v>
      </c>
      <c r="F183" s="11" t="s">
        <v>157</v>
      </c>
      <c r="G183" s="11" t="s">
        <v>87</v>
      </c>
      <c r="H183" s="31">
        <f>'[1]3.ВС'!N185</f>
        <v>107458</v>
      </c>
      <c r="I183" s="31">
        <f>'[1]3.ВС'!O185</f>
        <v>107458</v>
      </c>
      <c r="J183" s="31">
        <f>'[1]3.ВС'!P185</f>
        <v>107458</v>
      </c>
      <c r="K183" s="37">
        <f t="shared" si="57"/>
        <v>100</v>
      </c>
      <c r="L183" s="37">
        <f t="shared" si="58"/>
        <v>100</v>
      </c>
    </row>
    <row r="184" spans="1:12" ht="45" x14ac:dyDescent="0.25">
      <c r="A184" s="12" t="s">
        <v>158</v>
      </c>
      <c r="B184" s="4">
        <v>51</v>
      </c>
      <c r="C184" s="4">
        <v>2</v>
      </c>
      <c r="D184" s="5" t="s">
        <v>31</v>
      </c>
      <c r="E184" s="4"/>
      <c r="F184" s="5"/>
      <c r="G184" s="11"/>
      <c r="H184" s="31">
        <f t="shared" ref="H184:J187" si="75">H185</f>
        <v>122400</v>
      </c>
      <c r="I184" s="31">
        <f t="shared" si="75"/>
        <v>122400</v>
      </c>
      <c r="J184" s="31">
        <f t="shared" si="75"/>
        <v>26100</v>
      </c>
      <c r="K184" s="37">
        <f t="shared" si="57"/>
        <v>21.323529411764707</v>
      </c>
      <c r="L184" s="37">
        <f t="shared" si="58"/>
        <v>21.323529411764707</v>
      </c>
    </row>
    <row r="185" spans="1:12" ht="30" x14ac:dyDescent="0.25">
      <c r="A185" s="12" t="s">
        <v>10</v>
      </c>
      <c r="B185" s="4">
        <v>51</v>
      </c>
      <c r="C185" s="4">
        <v>2</v>
      </c>
      <c r="D185" s="5" t="s">
        <v>31</v>
      </c>
      <c r="E185" s="4">
        <v>851</v>
      </c>
      <c r="F185" s="5"/>
      <c r="G185" s="11"/>
      <c r="H185" s="31">
        <f t="shared" si="75"/>
        <v>122400</v>
      </c>
      <c r="I185" s="31">
        <f t="shared" si="75"/>
        <v>122400</v>
      </c>
      <c r="J185" s="31">
        <f t="shared" si="75"/>
        <v>26100</v>
      </c>
      <c r="K185" s="37">
        <f t="shared" si="57"/>
        <v>21.323529411764707</v>
      </c>
      <c r="L185" s="37">
        <f t="shared" si="58"/>
        <v>21.323529411764707</v>
      </c>
    </row>
    <row r="186" spans="1:12" ht="150" x14ac:dyDescent="0.25">
      <c r="A186" s="12" t="s">
        <v>159</v>
      </c>
      <c r="B186" s="4">
        <v>51</v>
      </c>
      <c r="C186" s="4">
        <v>2</v>
      </c>
      <c r="D186" s="11" t="s">
        <v>31</v>
      </c>
      <c r="E186" s="4">
        <v>851</v>
      </c>
      <c r="F186" s="11" t="s">
        <v>160</v>
      </c>
      <c r="G186" s="11"/>
      <c r="H186" s="31">
        <f t="shared" si="75"/>
        <v>122400</v>
      </c>
      <c r="I186" s="31">
        <f t="shared" si="75"/>
        <v>122400</v>
      </c>
      <c r="J186" s="31">
        <f t="shared" si="75"/>
        <v>26100</v>
      </c>
      <c r="K186" s="37">
        <f t="shared" si="57"/>
        <v>21.323529411764707</v>
      </c>
      <c r="L186" s="37">
        <f t="shared" si="58"/>
        <v>21.323529411764707</v>
      </c>
    </row>
    <row r="187" spans="1:12" ht="60" x14ac:dyDescent="0.25">
      <c r="A187" s="10" t="s">
        <v>84</v>
      </c>
      <c r="B187" s="4">
        <v>51</v>
      </c>
      <c r="C187" s="4">
        <v>2</v>
      </c>
      <c r="D187" s="11" t="s">
        <v>31</v>
      </c>
      <c r="E187" s="4">
        <v>851</v>
      </c>
      <c r="F187" s="11" t="s">
        <v>160</v>
      </c>
      <c r="G187" s="11" t="s">
        <v>85</v>
      </c>
      <c r="H187" s="31">
        <f t="shared" si="75"/>
        <v>122400</v>
      </c>
      <c r="I187" s="31">
        <f t="shared" si="75"/>
        <v>122400</v>
      </c>
      <c r="J187" s="31">
        <f t="shared" si="75"/>
        <v>26100</v>
      </c>
      <c r="K187" s="37">
        <f t="shared" si="57"/>
        <v>21.323529411764707</v>
      </c>
      <c r="L187" s="37">
        <f t="shared" si="58"/>
        <v>21.323529411764707</v>
      </c>
    </row>
    <row r="188" spans="1:12" ht="30" x14ac:dyDescent="0.25">
      <c r="A188" s="10" t="s">
        <v>140</v>
      </c>
      <c r="B188" s="4">
        <v>51</v>
      </c>
      <c r="C188" s="4">
        <v>2</v>
      </c>
      <c r="D188" s="11" t="s">
        <v>31</v>
      </c>
      <c r="E188" s="4">
        <v>851</v>
      </c>
      <c r="F188" s="11" t="s">
        <v>160</v>
      </c>
      <c r="G188" s="11" t="s">
        <v>87</v>
      </c>
      <c r="H188" s="31">
        <f>'[1]3.ВС'!N188</f>
        <v>122400</v>
      </c>
      <c r="I188" s="31">
        <f>'[1]3.ВС'!O188</f>
        <v>122400</v>
      </c>
      <c r="J188" s="31">
        <f>'[1]3.ВС'!P188</f>
        <v>26100</v>
      </c>
      <c r="K188" s="37">
        <f t="shared" si="57"/>
        <v>21.323529411764707</v>
      </c>
      <c r="L188" s="37">
        <f t="shared" si="58"/>
        <v>21.323529411764707</v>
      </c>
    </row>
    <row r="189" spans="1:12" ht="75" x14ac:dyDescent="0.25">
      <c r="A189" s="12" t="s">
        <v>161</v>
      </c>
      <c r="B189" s="4">
        <v>51</v>
      </c>
      <c r="C189" s="4">
        <v>2</v>
      </c>
      <c r="D189" s="5" t="s">
        <v>162</v>
      </c>
      <c r="E189" s="4"/>
      <c r="F189" s="5"/>
      <c r="G189" s="11"/>
      <c r="H189" s="31">
        <f t="shared" ref="H189:J189" si="76">H190</f>
        <v>26124840</v>
      </c>
      <c r="I189" s="31">
        <f t="shared" si="76"/>
        <v>26124840</v>
      </c>
      <c r="J189" s="31">
        <f t="shared" si="76"/>
        <v>5558347</v>
      </c>
      <c r="K189" s="37">
        <f t="shared" si="57"/>
        <v>21.276099681376039</v>
      </c>
      <c r="L189" s="37">
        <f t="shared" si="58"/>
        <v>21.276099681376039</v>
      </c>
    </row>
    <row r="190" spans="1:12" ht="30" x14ac:dyDescent="0.25">
      <c r="A190" s="12" t="s">
        <v>10</v>
      </c>
      <c r="B190" s="4">
        <v>51</v>
      </c>
      <c r="C190" s="4">
        <v>2</v>
      </c>
      <c r="D190" s="5" t="s">
        <v>162</v>
      </c>
      <c r="E190" s="4">
        <v>851</v>
      </c>
      <c r="F190" s="5"/>
      <c r="G190" s="11"/>
      <c r="H190" s="31">
        <f>H191+H194+H197+H202+H205+H210</f>
        <v>26124840</v>
      </c>
      <c r="I190" s="31">
        <f t="shared" ref="I190:J190" si="77">I191+I194+I197+I202+I205+I210</f>
        <v>26124840</v>
      </c>
      <c r="J190" s="31">
        <f t="shared" si="77"/>
        <v>5558347</v>
      </c>
      <c r="K190" s="37">
        <f t="shared" ref="K190:K245" si="78">J190/H190*100</f>
        <v>21.276099681376039</v>
      </c>
      <c r="L190" s="37">
        <f t="shared" ref="L190:L245" si="79">J190/I190*100</f>
        <v>21.276099681376039</v>
      </c>
    </row>
    <row r="191" spans="1:12" x14ac:dyDescent="0.25">
      <c r="A191" s="12" t="s">
        <v>163</v>
      </c>
      <c r="B191" s="4">
        <v>51</v>
      </c>
      <c r="C191" s="4">
        <v>2</v>
      </c>
      <c r="D191" s="11" t="s">
        <v>162</v>
      </c>
      <c r="E191" s="4">
        <v>851</v>
      </c>
      <c r="F191" s="11" t="s">
        <v>164</v>
      </c>
      <c r="G191" s="11"/>
      <c r="H191" s="31">
        <f t="shared" ref="H191:J192" si="80">H192</f>
        <v>9291049</v>
      </c>
      <c r="I191" s="31">
        <f t="shared" si="80"/>
        <v>9291049</v>
      </c>
      <c r="J191" s="31">
        <f t="shared" si="80"/>
        <v>1886100</v>
      </c>
      <c r="K191" s="37">
        <f t="shared" si="78"/>
        <v>20.300183542245875</v>
      </c>
      <c r="L191" s="37">
        <f t="shared" si="79"/>
        <v>20.300183542245875</v>
      </c>
    </row>
    <row r="192" spans="1:12" ht="60" x14ac:dyDescent="0.25">
      <c r="A192" s="10" t="s">
        <v>84</v>
      </c>
      <c r="B192" s="4">
        <v>51</v>
      </c>
      <c r="C192" s="4">
        <v>2</v>
      </c>
      <c r="D192" s="11" t="s">
        <v>162</v>
      </c>
      <c r="E192" s="4">
        <v>851</v>
      </c>
      <c r="F192" s="11" t="s">
        <v>164</v>
      </c>
      <c r="G192" s="11" t="s">
        <v>85</v>
      </c>
      <c r="H192" s="31">
        <f t="shared" si="80"/>
        <v>9291049</v>
      </c>
      <c r="I192" s="31">
        <f t="shared" si="80"/>
        <v>9291049</v>
      </c>
      <c r="J192" s="31">
        <f t="shared" si="80"/>
        <v>1886100</v>
      </c>
      <c r="K192" s="37">
        <f t="shared" si="78"/>
        <v>20.300183542245875</v>
      </c>
      <c r="L192" s="37">
        <f t="shared" si="79"/>
        <v>20.300183542245875</v>
      </c>
    </row>
    <row r="193" spans="1:12" ht="30" x14ac:dyDescent="0.25">
      <c r="A193" s="10" t="s">
        <v>140</v>
      </c>
      <c r="B193" s="4">
        <v>51</v>
      </c>
      <c r="C193" s="4">
        <v>2</v>
      </c>
      <c r="D193" s="11" t="s">
        <v>162</v>
      </c>
      <c r="E193" s="4">
        <v>851</v>
      </c>
      <c r="F193" s="11" t="s">
        <v>164</v>
      </c>
      <c r="G193" s="11" t="s">
        <v>87</v>
      </c>
      <c r="H193" s="31">
        <f>'[1]3.ВС'!N191</f>
        <v>9291049</v>
      </c>
      <c r="I193" s="31">
        <f>'[1]3.ВС'!O191</f>
        <v>9291049</v>
      </c>
      <c r="J193" s="31">
        <f>'[1]3.ВС'!P191</f>
        <v>1886100</v>
      </c>
      <c r="K193" s="37">
        <f t="shared" si="78"/>
        <v>20.300183542245875</v>
      </c>
      <c r="L193" s="37">
        <f t="shared" si="79"/>
        <v>20.300183542245875</v>
      </c>
    </row>
    <row r="194" spans="1:12" ht="30" x14ac:dyDescent="0.25">
      <c r="A194" s="12" t="s">
        <v>165</v>
      </c>
      <c r="B194" s="4">
        <v>51</v>
      </c>
      <c r="C194" s="4">
        <v>2</v>
      </c>
      <c r="D194" s="11" t="s">
        <v>162</v>
      </c>
      <c r="E194" s="4">
        <v>851</v>
      </c>
      <c r="F194" s="11" t="s">
        <v>166</v>
      </c>
      <c r="G194" s="11"/>
      <c r="H194" s="31">
        <f t="shared" ref="H194:J198" si="81">H195</f>
        <v>8746000</v>
      </c>
      <c r="I194" s="31">
        <f t="shared" si="81"/>
        <v>8746000</v>
      </c>
      <c r="J194" s="31">
        <f t="shared" si="81"/>
        <v>1861347</v>
      </c>
      <c r="K194" s="37">
        <f t="shared" si="78"/>
        <v>21.282266178824607</v>
      </c>
      <c r="L194" s="37">
        <f t="shared" si="79"/>
        <v>21.282266178824607</v>
      </c>
    </row>
    <row r="195" spans="1:12" ht="60" x14ac:dyDescent="0.25">
      <c r="A195" s="10" t="s">
        <v>84</v>
      </c>
      <c r="B195" s="4">
        <v>51</v>
      </c>
      <c r="C195" s="4">
        <v>2</v>
      </c>
      <c r="D195" s="11" t="s">
        <v>162</v>
      </c>
      <c r="E195" s="4">
        <v>851</v>
      </c>
      <c r="F195" s="11" t="s">
        <v>166</v>
      </c>
      <c r="G195" s="13">
        <v>600</v>
      </c>
      <c r="H195" s="31">
        <f t="shared" si="81"/>
        <v>8746000</v>
      </c>
      <c r="I195" s="31">
        <f t="shared" si="81"/>
        <v>8746000</v>
      </c>
      <c r="J195" s="31">
        <f t="shared" si="81"/>
        <v>1861347</v>
      </c>
      <c r="K195" s="37">
        <f t="shared" si="78"/>
        <v>21.282266178824607</v>
      </c>
      <c r="L195" s="37">
        <f t="shared" si="79"/>
        <v>21.282266178824607</v>
      </c>
    </row>
    <row r="196" spans="1:12" ht="30" x14ac:dyDescent="0.25">
      <c r="A196" s="10" t="s">
        <v>140</v>
      </c>
      <c r="B196" s="4">
        <v>51</v>
      </c>
      <c r="C196" s="4">
        <v>2</v>
      </c>
      <c r="D196" s="11" t="s">
        <v>162</v>
      </c>
      <c r="E196" s="4">
        <v>851</v>
      </c>
      <c r="F196" s="11" t="s">
        <v>166</v>
      </c>
      <c r="G196" s="13">
        <v>610</v>
      </c>
      <c r="H196" s="31">
        <f>'[1]3.ВС'!N194</f>
        <v>8746000</v>
      </c>
      <c r="I196" s="31">
        <f>'[1]3.ВС'!O194</f>
        <v>8746000</v>
      </c>
      <c r="J196" s="31">
        <f>'[1]3.ВС'!P194</f>
        <v>1861347</v>
      </c>
      <c r="K196" s="37">
        <f t="shared" si="78"/>
        <v>21.282266178824607</v>
      </c>
      <c r="L196" s="37">
        <f t="shared" si="79"/>
        <v>21.282266178824607</v>
      </c>
    </row>
    <row r="197" spans="1:12" ht="30" x14ac:dyDescent="0.25">
      <c r="A197" s="12" t="s">
        <v>167</v>
      </c>
      <c r="B197" s="4">
        <v>51</v>
      </c>
      <c r="C197" s="4">
        <v>2</v>
      </c>
      <c r="D197" s="11" t="s">
        <v>162</v>
      </c>
      <c r="E197" s="4">
        <v>851</v>
      </c>
      <c r="F197" s="11" t="s">
        <v>168</v>
      </c>
      <c r="G197" s="13"/>
      <c r="H197" s="31">
        <f t="shared" ref="H197:J197" si="82">H198+H200</f>
        <v>1705000</v>
      </c>
      <c r="I197" s="31">
        <f t="shared" si="82"/>
        <v>1705000</v>
      </c>
      <c r="J197" s="31">
        <f t="shared" si="82"/>
        <v>20400</v>
      </c>
      <c r="K197" s="37">
        <f t="shared" si="78"/>
        <v>1.1964809384164223</v>
      </c>
      <c r="L197" s="37">
        <f t="shared" si="79"/>
        <v>1.1964809384164223</v>
      </c>
    </row>
    <row r="198" spans="1:12" ht="60" x14ac:dyDescent="0.25">
      <c r="A198" s="10" t="s">
        <v>25</v>
      </c>
      <c r="B198" s="4">
        <v>51</v>
      </c>
      <c r="C198" s="4">
        <v>2</v>
      </c>
      <c r="D198" s="11" t="s">
        <v>162</v>
      </c>
      <c r="E198" s="4">
        <v>851</v>
      </c>
      <c r="F198" s="11" t="s">
        <v>168</v>
      </c>
      <c r="G198" s="13">
        <v>200</v>
      </c>
      <c r="H198" s="31">
        <f t="shared" si="81"/>
        <v>145000</v>
      </c>
      <c r="I198" s="31">
        <f t="shared" si="81"/>
        <v>145000</v>
      </c>
      <c r="J198" s="31">
        <f t="shared" si="81"/>
        <v>15400</v>
      </c>
      <c r="K198" s="37">
        <f t="shared" si="78"/>
        <v>10.620689655172413</v>
      </c>
      <c r="L198" s="37">
        <f t="shared" si="79"/>
        <v>10.620689655172413</v>
      </c>
    </row>
    <row r="199" spans="1:12" ht="60" x14ac:dyDescent="0.25">
      <c r="A199" s="10" t="s">
        <v>27</v>
      </c>
      <c r="B199" s="4">
        <v>51</v>
      </c>
      <c r="C199" s="4">
        <v>2</v>
      </c>
      <c r="D199" s="11" t="s">
        <v>162</v>
      </c>
      <c r="E199" s="4">
        <v>851</v>
      </c>
      <c r="F199" s="11" t="s">
        <v>168</v>
      </c>
      <c r="G199" s="13">
        <v>240</v>
      </c>
      <c r="H199" s="31">
        <f>'[1]3.ВС'!N197</f>
        <v>145000</v>
      </c>
      <c r="I199" s="31">
        <f>'[1]3.ВС'!O197</f>
        <v>145000</v>
      </c>
      <c r="J199" s="31">
        <f>'[1]3.ВС'!P197</f>
        <v>15400</v>
      </c>
      <c r="K199" s="37">
        <f t="shared" si="78"/>
        <v>10.620689655172413</v>
      </c>
      <c r="L199" s="37">
        <f t="shared" si="79"/>
        <v>10.620689655172413</v>
      </c>
    </row>
    <row r="200" spans="1:12" ht="60" x14ac:dyDescent="0.25">
      <c r="A200" s="10" t="s">
        <v>84</v>
      </c>
      <c r="B200" s="4">
        <v>51</v>
      </c>
      <c r="C200" s="4">
        <v>2</v>
      </c>
      <c r="D200" s="11" t="s">
        <v>162</v>
      </c>
      <c r="E200" s="4">
        <v>851</v>
      </c>
      <c r="F200" s="11" t="s">
        <v>168</v>
      </c>
      <c r="G200" s="13">
        <v>600</v>
      </c>
      <c r="H200" s="31">
        <f t="shared" ref="H200:J200" si="83">H201</f>
        <v>1560000</v>
      </c>
      <c r="I200" s="31">
        <f t="shared" si="83"/>
        <v>1560000</v>
      </c>
      <c r="J200" s="31">
        <f t="shared" si="83"/>
        <v>5000</v>
      </c>
      <c r="K200" s="37">
        <f t="shared" si="78"/>
        <v>0.32051282051282048</v>
      </c>
      <c r="L200" s="37">
        <f t="shared" si="79"/>
        <v>0.32051282051282048</v>
      </c>
    </row>
    <row r="201" spans="1:12" ht="30" x14ac:dyDescent="0.25">
      <c r="A201" s="10" t="s">
        <v>140</v>
      </c>
      <c r="B201" s="4">
        <v>51</v>
      </c>
      <c r="C201" s="4">
        <v>2</v>
      </c>
      <c r="D201" s="11" t="s">
        <v>162</v>
      </c>
      <c r="E201" s="4">
        <v>851</v>
      </c>
      <c r="F201" s="11" t="s">
        <v>168</v>
      </c>
      <c r="G201" s="13">
        <v>610</v>
      </c>
      <c r="H201" s="31">
        <f>'[1]3.ВС'!N199</f>
        <v>1560000</v>
      </c>
      <c r="I201" s="31">
        <f>'[1]3.ВС'!O199</f>
        <v>1560000</v>
      </c>
      <c r="J201" s="31">
        <f>'[1]3.ВС'!P199</f>
        <v>5000</v>
      </c>
      <c r="K201" s="37">
        <f t="shared" si="78"/>
        <v>0.32051282051282048</v>
      </c>
      <c r="L201" s="37">
        <f t="shared" si="79"/>
        <v>0.32051282051282048</v>
      </c>
    </row>
    <row r="202" spans="1:12" ht="45" x14ac:dyDescent="0.25">
      <c r="A202" s="10" t="s">
        <v>143</v>
      </c>
      <c r="B202" s="4">
        <v>51</v>
      </c>
      <c r="C202" s="4">
        <v>2</v>
      </c>
      <c r="D202" s="11" t="s">
        <v>162</v>
      </c>
      <c r="E202" s="4">
        <v>851</v>
      </c>
      <c r="F202" s="11" t="s">
        <v>144</v>
      </c>
      <c r="G202" s="13"/>
      <c r="H202" s="31">
        <f t="shared" ref="H202:J203" si="84">H203</f>
        <v>705715</v>
      </c>
      <c r="I202" s="31">
        <f t="shared" si="84"/>
        <v>705715</v>
      </c>
      <c r="J202" s="31">
        <f t="shared" si="84"/>
        <v>0</v>
      </c>
      <c r="K202" s="37">
        <f t="shared" si="78"/>
        <v>0</v>
      </c>
      <c r="L202" s="37">
        <f t="shared" si="79"/>
        <v>0</v>
      </c>
    </row>
    <row r="203" spans="1:12" ht="60" x14ac:dyDescent="0.25">
      <c r="A203" s="10" t="s">
        <v>84</v>
      </c>
      <c r="B203" s="4">
        <v>51</v>
      </c>
      <c r="C203" s="4">
        <v>2</v>
      </c>
      <c r="D203" s="11" t="s">
        <v>162</v>
      </c>
      <c r="E203" s="4">
        <v>851</v>
      </c>
      <c r="F203" s="11" t="s">
        <v>144</v>
      </c>
      <c r="G203" s="13">
        <v>600</v>
      </c>
      <c r="H203" s="31">
        <f t="shared" si="84"/>
        <v>705715</v>
      </c>
      <c r="I203" s="31">
        <f t="shared" si="84"/>
        <v>705715</v>
      </c>
      <c r="J203" s="31">
        <f t="shared" si="84"/>
        <v>0</v>
      </c>
      <c r="K203" s="37">
        <f t="shared" si="78"/>
        <v>0</v>
      </c>
      <c r="L203" s="37">
        <f t="shared" si="79"/>
        <v>0</v>
      </c>
    </row>
    <row r="204" spans="1:12" ht="30" x14ac:dyDescent="0.25">
      <c r="A204" s="10" t="s">
        <v>140</v>
      </c>
      <c r="B204" s="4">
        <v>51</v>
      </c>
      <c r="C204" s="4">
        <v>2</v>
      </c>
      <c r="D204" s="11" t="s">
        <v>162</v>
      </c>
      <c r="E204" s="4">
        <v>851</v>
      </c>
      <c r="F204" s="11" t="s">
        <v>144</v>
      </c>
      <c r="G204" s="13">
        <v>610</v>
      </c>
      <c r="H204" s="31">
        <f>'[1]3.ВС'!N202</f>
        <v>705715</v>
      </c>
      <c r="I204" s="31">
        <f>'[1]3.ВС'!O202</f>
        <v>705715</v>
      </c>
      <c r="J204" s="31">
        <f>'[1]3.ВС'!P202</f>
        <v>0</v>
      </c>
      <c r="K204" s="37">
        <f t="shared" si="78"/>
        <v>0</v>
      </c>
      <c r="L204" s="37">
        <f t="shared" si="79"/>
        <v>0</v>
      </c>
    </row>
    <row r="205" spans="1:12" ht="150" x14ac:dyDescent="0.25">
      <c r="A205" s="12" t="s">
        <v>169</v>
      </c>
      <c r="B205" s="4">
        <v>51</v>
      </c>
      <c r="C205" s="4">
        <v>2</v>
      </c>
      <c r="D205" s="11" t="s">
        <v>162</v>
      </c>
      <c r="E205" s="4">
        <v>851</v>
      </c>
      <c r="F205" s="11" t="s">
        <v>170</v>
      </c>
      <c r="G205" s="13"/>
      <c r="H205" s="31">
        <f t="shared" ref="H205:J205" si="85">H206+H208</f>
        <v>5600000</v>
      </c>
      <c r="I205" s="31">
        <f t="shared" si="85"/>
        <v>5600000</v>
      </c>
      <c r="J205" s="31">
        <f t="shared" si="85"/>
        <v>1790500</v>
      </c>
      <c r="K205" s="37">
        <f t="shared" si="78"/>
        <v>31.973214285714285</v>
      </c>
      <c r="L205" s="37">
        <f t="shared" si="79"/>
        <v>31.973214285714285</v>
      </c>
    </row>
    <row r="206" spans="1:12" ht="60" x14ac:dyDescent="0.25">
      <c r="A206" s="10" t="s">
        <v>25</v>
      </c>
      <c r="B206" s="4">
        <v>51</v>
      </c>
      <c r="C206" s="4">
        <v>2</v>
      </c>
      <c r="D206" s="11" t="s">
        <v>162</v>
      </c>
      <c r="E206" s="4">
        <v>851</v>
      </c>
      <c r="F206" s="11" t="s">
        <v>170</v>
      </c>
      <c r="G206" s="13">
        <v>200</v>
      </c>
      <c r="H206" s="31">
        <f t="shared" ref="H206:J208" si="86">H207</f>
        <v>375000</v>
      </c>
      <c r="I206" s="31">
        <f t="shared" si="86"/>
        <v>375000</v>
      </c>
      <c r="J206" s="31">
        <f t="shared" si="86"/>
        <v>4500</v>
      </c>
      <c r="K206" s="37">
        <f t="shared" si="78"/>
        <v>1.2</v>
      </c>
      <c r="L206" s="37">
        <f t="shared" si="79"/>
        <v>1.2</v>
      </c>
    </row>
    <row r="207" spans="1:12" ht="60" x14ac:dyDescent="0.25">
      <c r="A207" s="10" t="s">
        <v>27</v>
      </c>
      <c r="B207" s="4">
        <v>51</v>
      </c>
      <c r="C207" s="4">
        <v>2</v>
      </c>
      <c r="D207" s="11" t="s">
        <v>162</v>
      </c>
      <c r="E207" s="4">
        <v>851</v>
      </c>
      <c r="F207" s="11" t="s">
        <v>170</v>
      </c>
      <c r="G207" s="13">
        <v>240</v>
      </c>
      <c r="H207" s="31">
        <f>'[1]3.ВС'!N205</f>
        <v>375000</v>
      </c>
      <c r="I207" s="31">
        <f>'[1]3.ВС'!O205</f>
        <v>375000</v>
      </c>
      <c r="J207" s="31">
        <f>'[1]3.ВС'!P205</f>
        <v>4500</v>
      </c>
      <c r="K207" s="37">
        <f t="shared" si="78"/>
        <v>1.2</v>
      </c>
      <c r="L207" s="37">
        <f t="shared" si="79"/>
        <v>1.2</v>
      </c>
    </row>
    <row r="208" spans="1:12" ht="60" x14ac:dyDescent="0.25">
      <c r="A208" s="10" t="s">
        <v>84</v>
      </c>
      <c r="B208" s="4">
        <v>51</v>
      </c>
      <c r="C208" s="4">
        <v>2</v>
      </c>
      <c r="D208" s="11" t="s">
        <v>162</v>
      </c>
      <c r="E208" s="4">
        <v>851</v>
      </c>
      <c r="F208" s="11" t="s">
        <v>170</v>
      </c>
      <c r="G208" s="13">
        <v>600</v>
      </c>
      <c r="H208" s="31">
        <f t="shared" si="86"/>
        <v>5225000</v>
      </c>
      <c r="I208" s="31">
        <f t="shared" si="86"/>
        <v>5225000</v>
      </c>
      <c r="J208" s="31">
        <f t="shared" si="86"/>
        <v>1786000</v>
      </c>
      <c r="K208" s="37">
        <f t="shared" si="78"/>
        <v>34.18181818181818</v>
      </c>
      <c r="L208" s="37">
        <f t="shared" si="79"/>
        <v>34.18181818181818</v>
      </c>
    </row>
    <row r="209" spans="1:12" ht="30" x14ac:dyDescent="0.25">
      <c r="A209" s="10" t="s">
        <v>140</v>
      </c>
      <c r="B209" s="4">
        <v>51</v>
      </c>
      <c r="C209" s="4">
        <v>2</v>
      </c>
      <c r="D209" s="11" t="s">
        <v>162</v>
      </c>
      <c r="E209" s="4">
        <v>851</v>
      </c>
      <c r="F209" s="11" t="s">
        <v>170</v>
      </c>
      <c r="G209" s="13">
        <v>610</v>
      </c>
      <c r="H209" s="31">
        <f>'[1]3.ВС'!N207</f>
        <v>5225000</v>
      </c>
      <c r="I209" s="31">
        <f>'[1]3.ВС'!O207</f>
        <v>5225000</v>
      </c>
      <c r="J209" s="31">
        <f>'[1]3.ВС'!P207</f>
        <v>1786000</v>
      </c>
      <c r="K209" s="37">
        <f t="shared" si="78"/>
        <v>34.18181818181818</v>
      </c>
      <c r="L209" s="37">
        <f t="shared" si="79"/>
        <v>34.18181818181818</v>
      </c>
    </row>
    <row r="210" spans="1:12" ht="30" x14ac:dyDescent="0.25">
      <c r="A210" s="10" t="s">
        <v>171</v>
      </c>
      <c r="B210" s="4">
        <v>51</v>
      </c>
      <c r="C210" s="4">
        <v>2</v>
      </c>
      <c r="D210" s="11" t="s">
        <v>162</v>
      </c>
      <c r="E210" s="4">
        <v>851</v>
      </c>
      <c r="F210" s="11" t="s">
        <v>172</v>
      </c>
      <c r="G210" s="11"/>
      <c r="H210" s="31">
        <f t="shared" ref="H210:J211" si="87">H211</f>
        <v>77076</v>
      </c>
      <c r="I210" s="31">
        <f t="shared" si="87"/>
        <v>77076</v>
      </c>
      <c r="J210" s="31">
        <f t="shared" si="87"/>
        <v>0</v>
      </c>
      <c r="K210" s="37">
        <f t="shared" si="78"/>
        <v>0</v>
      </c>
      <c r="L210" s="37">
        <f t="shared" si="79"/>
        <v>0</v>
      </c>
    </row>
    <row r="211" spans="1:12" ht="60" x14ac:dyDescent="0.25">
      <c r="A211" s="10" t="s">
        <v>84</v>
      </c>
      <c r="B211" s="4">
        <v>51</v>
      </c>
      <c r="C211" s="4">
        <v>2</v>
      </c>
      <c r="D211" s="11" t="s">
        <v>162</v>
      </c>
      <c r="E211" s="4">
        <v>851</v>
      </c>
      <c r="F211" s="11" t="s">
        <v>172</v>
      </c>
      <c r="G211" s="11" t="s">
        <v>85</v>
      </c>
      <c r="H211" s="31">
        <f t="shared" si="87"/>
        <v>77076</v>
      </c>
      <c r="I211" s="31">
        <f t="shared" si="87"/>
        <v>77076</v>
      </c>
      <c r="J211" s="31">
        <f t="shared" si="87"/>
        <v>0</v>
      </c>
      <c r="K211" s="37">
        <f t="shared" si="78"/>
        <v>0</v>
      </c>
      <c r="L211" s="37">
        <f t="shared" si="79"/>
        <v>0</v>
      </c>
    </row>
    <row r="212" spans="1:12" ht="30" x14ac:dyDescent="0.25">
      <c r="A212" s="10" t="s">
        <v>86</v>
      </c>
      <c r="B212" s="4">
        <v>51</v>
      </c>
      <c r="C212" s="4">
        <v>2</v>
      </c>
      <c r="D212" s="11" t="s">
        <v>162</v>
      </c>
      <c r="E212" s="4">
        <v>851</v>
      </c>
      <c r="F212" s="11" t="s">
        <v>172</v>
      </c>
      <c r="G212" s="11" t="s">
        <v>87</v>
      </c>
      <c r="H212" s="31">
        <f>'[1]3.ВС'!N213</f>
        <v>77076</v>
      </c>
      <c r="I212" s="31">
        <f>'[1]3.ВС'!O213</f>
        <v>77076</v>
      </c>
      <c r="J212" s="31">
        <f>'[1]3.ВС'!P213</f>
        <v>0</v>
      </c>
      <c r="K212" s="37">
        <f t="shared" si="78"/>
        <v>0</v>
      </c>
      <c r="L212" s="37">
        <f t="shared" si="79"/>
        <v>0</v>
      </c>
    </row>
    <row r="213" spans="1:12" ht="75" x14ac:dyDescent="0.25">
      <c r="A213" s="10" t="s">
        <v>173</v>
      </c>
      <c r="B213" s="4">
        <v>51</v>
      </c>
      <c r="C213" s="4">
        <v>2</v>
      </c>
      <c r="D213" s="11" t="s">
        <v>174</v>
      </c>
      <c r="E213" s="4"/>
      <c r="F213" s="11"/>
      <c r="G213" s="13"/>
      <c r="H213" s="31">
        <f t="shared" ref="H213:J216" si="88">H214</f>
        <v>331835</v>
      </c>
      <c r="I213" s="31">
        <f t="shared" si="88"/>
        <v>331835</v>
      </c>
      <c r="J213" s="31">
        <f t="shared" si="88"/>
        <v>0</v>
      </c>
      <c r="K213" s="37">
        <f t="shared" si="78"/>
        <v>0</v>
      </c>
      <c r="L213" s="37">
        <f t="shared" si="79"/>
        <v>0</v>
      </c>
    </row>
    <row r="214" spans="1:12" ht="30" x14ac:dyDescent="0.25">
      <c r="A214" s="12" t="s">
        <v>10</v>
      </c>
      <c r="B214" s="4">
        <v>51</v>
      </c>
      <c r="C214" s="4">
        <v>2</v>
      </c>
      <c r="D214" s="11" t="s">
        <v>174</v>
      </c>
      <c r="E214" s="4">
        <v>851</v>
      </c>
      <c r="F214" s="5"/>
      <c r="G214" s="11"/>
      <c r="H214" s="31">
        <f t="shared" si="88"/>
        <v>331835</v>
      </c>
      <c r="I214" s="31">
        <f t="shared" si="88"/>
        <v>331835</v>
      </c>
      <c r="J214" s="31">
        <f t="shared" si="88"/>
        <v>0</v>
      </c>
      <c r="K214" s="37">
        <f t="shared" si="78"/>
        <v>0</v>
      </c>
      <c r="L214" s="37">
        <f t="shared" si="79"/>
        <v>0</v>
      </c>
    </row>
    <row r="215" spans="1:12" ht="45" x14ac:dyDescent="0.25">
      <c r="A215" s="10" t="s">
        <v>175</v>
      </c>
      <c r="B215" s="4">
        <v>51</v>
      </c>
      <c r="C215" s="4">
        <v>2</v>
      </c>
      <c r="D215" s="11" t="s">
        <v>174</v>
      </c>
      <c r="E215" s="4">
        <v>851</v>
      </c>
      <c r="F215" s="11" t="s">
        <v>176</v>
      </c>
      <c r="G215" s="13"/>
      <c r="H215" s="31">
        <f t="shared" si="88"/>
        <v>331835</v>
      </c>
      <c r="I215" s="31">
        <f t="shared" si="88"/>
        <v>331835</v>
      </c>
      <c r="J215" s="31">
        <f t="shared" si="88"/>
        <v>0</v>
      </c>
      <c r="K215" s="37">
        <f t="shared" si="78"/>
        <v>0</v>
      </c>
      <c r="L215" s="37">
        <f t="shared" si="79"/>
        <v>0</v>
      </c>
    </row>
    <row r="216" spans="1:12" ht="60" x14ac:dyDescent="0.25">
      <c r="A216" s="10" t="s">
        <v>25</v>
      </c>
      <c r="B216" s="4">
        <v>51</v>
      </c>
      <c r="C216" s="4">
        <v>2</v>
      </c>
      <c r="D216" s="11" t="s">
        <v>174</v>
      </c>
      <c r="E216" s="4">
        <v>851</v>
      </c>
      <c r="F216" s="11" t="s">
        <v>176</v>
      </c>
      <c r="G216" s="13">
        <v>200</v>
      </c>
      <c r="H216" s="31">
        <f t="shared" si="88"/>
        <v>331835</v>
      </c>
      <c r="I216" s="31">
        <f t="shared" si="88"/>
        <v>331835</v>
      </c>
      <c r="J216" s="31">
        <f t="shared" si="88"/>
        <v>0</v>
      </c>
      <c r="K216" s="37">
        <f t="shared" si="78"/>
        <v>0</v>
      </c>
      <c r="L216" s="37">
        <f t="shared" si="79"/>
        <v>0</v>
      </c>
    </row>
    <row r="217" spans="1:12" ht="60" x14ac:dyDescent="0.25">
      <c r="A217" s="10" t="s">
        <v>27</v>
      </c>
      <c r="B217" s="4">
        <v>51</v>
      </c>
      <c r="C217" s="4">
        <v>2</v>
      </c>
      <c r="D217" s="11" t="s">
        <v>174</v>
      </c>
      <c r="E217" s="4">
        <v>851</v>
      </c>
      <c r="F217" s="11" t="s">
        <v>176</v>
      </c>
      <c r="G217" s="13">
        <v>240</v>
      </c>
      <c r="H217" s="31">
        <f>'[1]3.ВС'!N216</f>
        <v>331835</v>
      </c>
      <c r="I217" s="31">
        <f>'[1]3.ВС'!O216</f>
        <v>331835</v>
      </c>
      <c r="J217" s="31">
        <f>'[1]3.ВС'!P216</f>
        <v>0</v>
      </c>
      <c r="K217" s="37">
        <f t="shared" si="78"/>
        <v>0</v>
      </c>
      <c r="L217" s="37">
        <f t="shared" si="79"/>
        <v>0</v>
      </c>
    </row>
    <row r="218" spans="1:12" ht="60" x14ac:dyDescent="0.25">
      <c r="A218" s="12" t="s">
        <v>177</v>
      </c>
      <c r="B218" s="4">
        <v>51</v>
      </c>
      <c r="C218" s="4">
        <v>3</v>
      </c>
      <c r="D218" s="11"/>
      <c r="E218" s="4"/>
      <c r="F218" s="5"/>
      <c r="G218" s="11"/>
      <c r="H218" s="31">
        <f t="shared" ref="H218:J218" si="89">H220</f>
        <v>5000</v>
      </c>
      <c r="I218" s="31">
        <f t="shared" si="89"/>
        <v>5000</v>
      </c>
      <c r="J218" s="31">
        <f t="shared" si="89"/>
        <v>0</v>
      </c>
      <c r="K218" s="37">
        <f t="shared" si="78"/>
        <v>0</v>
      </c>
      <c r="L218" s="37">
        <f t="shared" si="79"/>
        <v>0</v>
      </c>
    </row>
    <row r="219" spans="1:12" ht="90" x14ac:dyDescent="0.25">
      <c r="A219" s="12" t="s">
        <v>178</v>
      </c>
      <c r="B219" s="4">
        <v>51</v>
      </c>
      <c r="C219" s="4">
        <v>3</v>
      </c>
      <c r="D219" s="11" t="s">
        <v>179</v>
      </c>
      <c r="E219" s="4"/>
      <c r="F219" s="5"/>
      <c r="G219" s="11"/>
      <c r="H219" s="31">
        <f t="shared" ref="H219:J222" si="90">H220</f>
        <v>5000</v>
      </c>
      <c r="I219" s="31">
        <f t="shared" si="90"/>
        <v>5000</v>
      </c>
      <c r="J219" s="31">
        <f t="shared" si="90"/>
        <v>0</v>
      </c>
      <c r="K219" s="37">
        <f t="shared" si="78"/>
        <v>0</v>
      </c>
      <c r="L219" s="37">
        <f t="shared" si="79"/>
        <v>0</v>
      </c>
    </row>
    <row r="220" spans="1:12" ht="30" x14ac:dyDescent="0.25">
      <c r="A220" s="12" t="s">
        <v>10</v>
      </c>
      <c r="B220" s="4">
        <v>51</v>
      </c>
      <c r="C220" s="4">
        <v>3</v>
      </c>
      <c r="D220" s="11" t="s">
        <v>179</v>
      </c>
      <c r="E220" s="4">
        <v>851</v>
      </c>
      <c r="F220" s="5"/>
      <c r="G220" s="11"/>
      <c r="H220" s="31">
        <f t="shared" si="90"/>
        <v>5000</v>
      </c>
      <c r="I220" s="31">
        <f t="shared" si="90"/>
        <v>5000</v>
      </c>
      <c r="J220" s="31">
        <f t="shared" si="90"/>
        <v>0</v>
      </c>
      <c r="K220" s="37">
        <f t="shared" si="78"/>
        <v>0</v>
      </c>
      <c r="L220" s="37">
        <f t="shared" si="79"/>
        <v>0</v>
      </c>
    </row>
    <row r="221" spans="1:12" ht="45" x14ac:dyDescent="0.25">
      <c r="A221" s="12" t="s">
        <v>180</v>
      </c>
      <c r="B221" s="4">
        <v>51</v>
      </c>
      <c r="C221" s="4">
        <v>3</v>
      </c>
      <c r="D221" s="11" t="s">
        <v>179</v>
      </c>
      <c r="E221" s="4">
        <v>851</v>
      </c>
      <c r="F221" s="11" t="s">
        <v>181</v>
      </c>
      <c r="G221" s="11"/>
      <c r="H221" s="31">
        <f t="shared" si="90"/>
        <v>5000</v>
      </c>
      <c r="I221" s="31">
        <f t="shared" si="90"/>
        <v>5000</v>
      </c>
      <c r="J221" s="31">
        <f t="shared" si="90"/>
        <v>0</v>
      </c>
      <c r="K221" s="37">
        <f t="shared" si="78"/>
        <v>0</v>
      </c>
      <c r="L221" s="37">
        <f t="shared" si="79"/>
        <v>0</v>
      </c>
    </row>
    <row r="222" spans="1:12" ht="60" x14ac:dyDescent="0.25">
      <c r="A222" s="10" t="s">
        <v>25</v>
      </c>
      <c r="B222" s="4">
        <v>51</v>
      </c>
      <c r="C222" s="4">
        <v>3</v>
      </c>
      <c r="D222" s="11" t="s">
        <v>179</v>
      </c>
      <c r="E222" s="4">
        <v>851</v>
      </c>
      <c r="F222" s="11" t="s">
        <v>181</v>
      </c>
      <c r="G222" s="11" t="s">
        <v>26</v>
      </c>
      <c r="H222" s="31">
        <f t="shared" si="90"/>
        <v>5000</v>
      </c>
      <c r="I222" s="31">
        <f t="shared" si="90"/>
        <v>5000</v>
      </c>
      <c r="J222" s="31">
        <f t="shared" si="90"/>
        <v>0</v>
      </c>
      <c r="K222" s="37">
        <f t="shared" si="78"/>
        <v>0</v>
      </c>
      <c r="L222" s="37">
        <f t="shared" si="79"/>
        <v>0</v>
      </c>
    </row>
    <row r="223" spans="1:12" ht="60" x14ac:dyDescent="0.25">
      <c r="A223" s="10" t="s">
        <v>27</v>
      </c>
      <c r="B223" s="4">
        <v>51</v>
      </c>
      <c r="C223" s="4">
        <v>3</v>
      </c>
      <c r="D223" s="11" t="s">
        <v>179</v>
      </c>
      <c r="E223" s="4">
        <v>851</v>
      </c>
      <c r="F223" s="11" t="s">
        <v>181</v>
      </c>
      <c r="G223" s="11" t="s">
        <v>28</v>
      </c>
      <c r="H223" s="31">
        <f>'[1]3.ВС'!N220</f>
        <v>5000</v>
      </c>
      <c r="I223" s="31">
        <f>'[1]3.ВС'!O220</f>
        <v>5000</v>
      </c>
      <c r="J223" s="31">
        <f>'[1]3.ВС'!P220</f>
        <v>0</v>
      </c>
      <c r="K223" s="37">
        <f t="shared" si="78"/>
        <v>0</v>
      </c>
      <c r="L223" s="37">
        <f t="shared" si="79"/>
        <v>0</v>
      </c>
    </row>
    <row r="224" spans="1:12" ht="60" x14ac:dyDescent="0.25">
      <c r="A224" s="12" t="s">
        <v>182</v>
      </c>
      <c r="B224" s="4">
        <v>51</v>
      </c>
      <c r="C224" s="4">
        <v>4</v>
      </c>
      <c r="D224" s="5"/>
      <c r="E224" s="4"/>
      <c r="F224" s="5"/>
      <c r="G224" s="11"/>
      <c r="H224" s="31">
        <f t="shared" ref="H224:J225" si="91">H225</f>
        <v>679500</v>
      </c>
      <c r="I224" s="31">
        <f t="shared" si="91"/>
        <v>679500</v>
      </c>
      <c r="J224" s="31">
        <f t="shared" si="91"/>
        <v>68134.8</v>
      </c>
      <c r="K224" s="37">
        <f t="shared" si="78"/>
        <v>10.027196467991169</v>
      </c>
      <c r="L224" s="37">
        <f t="shared" si="79"/>
        <v>10.027196467991169</v>
      </c>
    </row>
    <row r="225" spans="1:12" ht="45" x14ac:dyDescent="0.25">
      <c r="A225" s="12" t="s">
        <v>183</v>
      </c>
      <c r="B225" s="4">
        <v>51</v>
      </c>
      <c r="C225" s="4">
        <v>4</v>
      </c>
      <c r="D225" s="5" t="s">
        <v>184</v>
      </c>
      <c r="E225" s="4"/>
      <c r="F225" s="5"/>
      <c r="G225" s="11"/>
      <c r="H225" s="31">
        <f t="shared" si="91"/>
        <v>679500</v>
      </c>
      <c r="I225" s="31">
        <f t="shared" si="91"/>
        <v>679500</v>
      </c>
      <c r="J225" s="31">
        <f t="shared" si="91"/>
        <v>68134.8</v>
      </c>
      <c r="K225" s="37">
        <f t="shared" si="78"/>
        <v>10.027196467991169</v>
      </c>
      <c r="L225" s="37">
        <f t="shared" si="79"/>
        <v>10.027196467991169</v>
      </c>
    </row>
    <row r="226" spans="1:12" ht="30" x14ac:dyDescent="0.25">
      <c r="A226" s="12" t="s">
        <v>10</v>
      </c>
      <c r="B226" s="4">
        <v>51</v>
      </c>
      <c r="C226" s="4">
        <v>4</v>
      </c>
      <c r="D226" s="11" t="s">
        <v>184</v>
      </c>
      <c r="E226" s="4">
        <v>851</v>
      </c>
      <c r="F226" s="5"/>
      <c r="G226" s="11"/>
      <c r="H226" s="31">
        <f>H227+H232+H235</f>
        <v>679500</v>
      </c>
      <c r="I226" s="31">
        <f t="shared" ref="I226:J226" si="92">I227+I232+I235</f>
        <v>679500</v>
      </c>
      <c r="J226" s="31">
        <f t="shared" si="92"/>
        <v>68134.8</v>
      </c>
      <c r="K226" s="37">
        <f t="shared" si="78"/>
        <v>10.027196467991169</v>
      </c>
      <c r="L226" s="37">
        <f t="shared" si="79"/>
        <v>10.027196467991169</v>
      </c>
    </row>
    <row r="227" spans="1:12" ht="30" x14ac:dyDescent="0.25">
      <c r="A227" s="12" t="s">
        <v>185</v>
      </c>
      <c r="B227" s="4">
        <v>51</v>
      </c>
      <c r="C227" s="4">
        <v>4</v>
      </c>
      <c r="D227" s="11" t="s">
        <v>184</v>
      </c>
      <c r="E227" s="4">
        <v>851</v>
      </c>
      <c r="F227" s="11" t="s">
        <v>186</v>
      </c>
      <c r="G227" s="11"/>
      <c r="H227" s="31">
        <f t="shared" ref="H227:J227" si="93">H228+H230</f>
        <v>401500</v>
      </c>
      <c r="I227" s="31">
        <f t="shared" si="93"/>
        <v>401500</v>
      </c>
      <c r="J227" s="31">
        <f t="shared" si="93"/>
        <v>28662.400000000001</v>
      </c>
      <c r="K227" s="37">
        <f t="shared" si="78"/>
        <v>7.1388293897882944</v>
      </c>
      <c r="L227" s="37">
        <f t="shared" si="79"/>
        <v>7.1388293897882944</v>
      </c>
    </row>
    <row r="228" spans="1:12" ht="135" x14ac:dyDescent="0.25">
      <c r="A228" s="12" t="s">
        <v>21</v>
      </c>
      <c r="B228" s="4">
        <v>51</v>
      </c>
      <c r="C228" s="4">
        <v>4</v>
      </c>
      <c r="D228" s="5" t="s">
        <v>184</v>
      </c>
      <c r="E228" s="4">
        <v>851</v>
      </c>
      <c r="F228" s="11" t="s">
        <v>186</v>
      </c>
      <c r="G228" s="11" t="s">
        <v>22</v>
      </c>
      <c r="H228" s="31">
        <f t="shared" ref="H228:J228" si="94">H229</f>
        <v>21600</v>
      </c>
      <c r="I228" s="31">
        <f t="shared" si="94"/>
        <v>21600</v>
      </c>
      <c r="J228" s="31">
        <f t="shared" si="94"/>
        <v>21600</v>
      </c>
      <c r="K228" s="37">
        <f t="shared" si="78"/>
        <v>100</v>
      </c>
      <c r="L228" s="37">
        <f t="shared" si="79"/>
        <v>100</v>
      </c>
    </row>
    <row r="229" spans="1:12" ht="30" x14ac:dyDescent="0.25">
      <c r="A229" s="10" t="s">
        <v>97</v>
      </c>
      <c r="B229" s="4">
        <v>51</v>
      </c>
      <c r="C229" s="4">
        <v>4</v>
      </c>
      <c r="D229" s="11" t="s">
        <v>184</v>
      </c>
      <c r="E229" s="4">
        <v>851</v>
      </c>
      <c r="F229" s="11" t="s">
        <v>186</v>
      </c>
      <c r="G229" s="11" t="s">
        <v>98</v>
      </c>
      <c r="H229" s="31">
        <f>'[1]3.ВС'!N245</f>
        <v>21600</v>
      </c>
      <c r="I229" s="31">
        <f>'[1]3.ВС'!O245</f>
        <v>21600</v>
      </c>
      <c r="J229" s="31">
        <f>'[1]3.ВС'!P245</f>
        <v>21600</v>
      </c>
      <c r="K229" s="37">
        <f t="shared" si="78"/>
        <v>100</v>
      </c>
      <c r="L229" s="37">
        <f t="shared" si="79"/>
        <v>100</v>
      </c>
    </row>
    <row r="230" spans="1:12" ht="60" x14ac:dyDescent="0.25">
      <c r="A230" s="10" t="s">
        <v>25</v>
      </c>
      <c r="B230" s="4">
        <v>51</v>
      </c>
      <c r="C230" s="4">
        <v>4</v>
      </c>
      <c r="D230" s="11" t="s">
        <v>184</v>
      </c>
      <c r="E230" s="4">
        <v>851</v>
      </c>
      <c r="F230" s="11" t="s">
        <v>186</v>
      </c>
      <c r="G230" s="11" t="s">
        <v>26</v>
      </c>
      <c r="H230" s="31">
        <f t="shared" ref="H230:J230" si="95">H231</f>
        <v>379900</v>
      </c>
      <c r="I230" s="31">
        <f t="shared" si="95"/>
        <v>379900</v>
      </c>
      <c r="J230" s="31">
        <f t="shared" si="95"/>
        <v>7062.4</v>
      </c>
      <c r="K230" s="37">
        <f t="shared" si="78"/>
        <v>1.8590155304027374</v>
      </c>
      <c r="L230" s="37">
        <f t="shared" si="79"/>
        <v>1.8590155304027374</v>
      </c>
    </row>
    <row r="231" spans="1:12" ht="60" x14ac:dyDescent="0.25">
      <c r="A231" s="10" t="s">
        <v>27</v>
      </c>
      <c r="B231" s="4">
        <v>51</v>
      </c>
      <c r="C231" s="4">
        <v>4</v>
      </c>
      <c r="D231" s="5" t="s">
        <v>184</v>
      </c>
      <c r="E231" s="4">
        <v>851</v>
      </c>
      <c r="F231" s="11" t="s">
        <v>186</v>
      </c>
      <c r="G231" s="11" t="s">
        <v>28</v>
      </c>
      <c r="H231" s="31">
        <f>'[1]3.ВС'!N247</f>
        <v>379900</v>
      </c>
      <c r="I231" s="31">
        <f>'[1]3.ВС'!O247</f>
        <v>379900</v>
      </c>
      <c r="J231" s="31">
        <f>'[1]3.ВС'!P247</f>
        <v>7062.4</v>
      </c>
      <c r="K231" s="37">
        <f t="shared" si="78"/>
        <v>1.8590155304027374</v>
      </c>
      <c r="L231" s="37">
        <f t="shared" si="79"/>
        <v>1.8590155304027374</v>
      </c>
    </row>
    <row r="232" spans="1:12" s="1" customFormat="1" ht="75" x14ac:dyDescent="0.25">
      <c r="A232" s="12" t="s">
        <v>187</v>
      </c>
      <c r="B232" s="13">
        <v>51</v>
      </c>
      <c r="C232" s="4">
        <v>4</v>
      </c>
      <c r="D232" s="5" t="s">
        <v>184</v>
      </c>
      <c r="E232" s="4">
        <v>851</v>
      </c>
      <c r="F232" s="11" t="s">
        <v>188</v>
      </c>
      <c r="G232" s="11"/>
      <c r="H232" s="31">
        <f t="shared" ref="H232:J233" si="96">H233</f>
        <v>10000</v>
      </c>
      <c r="I232" s="31">
        <f t="shared" si="96"/>
        <v>10000</v>
      </c>
      <c r="J232" s="31">
        <f t="shared" si="96"/>
        <v>0</v>
      </c>
      <c r="K232" s="37">
        <f t="shared" si="78"/>
        <v>0</v>
      </c>
      <c r="L232" s="37">
        <f t="shared" si="79"/>
        <v>0</v>
      </c>
    </row>
    <row r="233" spans="1:12" s="1" customFormat="1" ht="60" x14ac:dyDescent="0.25">
      <c r="A233" s="10" t="s">
        <v>25</v>
      </c>
      <c r="B233" s="13">
        <v>51</v>
      </c>
      <c r="C233" s="4">
        <v>4</v>
      </c>
      <c r="D233" s="11" t="s">
        <v>184</v>
      </c>
      <c r="E233" s="4">
        <v>851</v>
      </c>
      <c r="F233" s="11" t="s">
        <v>188</v>
      </c>
      <c r="G233" s="11" t="s">
        <v>26</v>
      </c>
      <c r="H233" s="31">
        <f t="shared" si="96"/>
        <v>10000</v>
      </c>
      <c r="I233" s="31">
        <f t="shared" si="96"/>
        <v>10000</v>
      </c>
      <c r="J233" s="31">
        <f t="shared" si="96"/>
        <v>0</v>
      </c>
      <c r="K233" s="37">
        <f t="shared" si="78"/>
        <v>0</v>
      </c>
      <c r="L233" s="37">
        <f t="shared" si="79"/>
        <v>0</v>
      </c>
    </row>
    <row r="234" spans="1:12" s="1" customFormat="1" ht="60" x14ac:dyDescent="0.25">
      <c r="A234" s="10" t="s">
        <v>27</v>
      </c>
      <c r="B234" s="13">
        <v>51</v>
      </c>
      <c r="C234" s="4">
        <v>4</v>
      </c>
      <c r="D234" s="11" t="s">
        <v>184</v>
      </c>
      <c r="E234" s="4">
        <v>851</v>
      </c>
      <c r="F234" s="11" t="s">
        <v>188</v>
      </c>
      <c r="G234" s="11" t="s">
        <v>28</v>
      </c>
      <c r="H234" s="31">
        <f>'[1]3.ВС'!N255</f>
        <v>10000</v>
      </c>
      <c r="I234" s="31">
        <f>'[1]3.ВС'!O255</f>
        <v>10000</v>
      </c>
      <c r="J234" s="31">
        <f>'[1]3.ВС'!P255</f>
        <v>0</v>
      </c>
      <c r="K234" s="37">
        <f t="shared" si="78"/>
        <v>0</v>
      </c>
      <c r="L234" s="37">
        <f t="shared" si="79"/>
        <v>0</v>
      </c>
    </row>
    <row r="235" spans="1:12" ht="210" x14ac:dyDescent="0.25">
      <c r="A235" s="12" t="s">
        <v>189</v>
      </c>
      <c r="B235" s="13">
        <v>51</v>
      </c>
      <c r="C235" s="4">
        <v>4</v>
      </c>
      <c r="D235" s="5" t="s">
        <v>184</v>
      </c>
      <c r="E235" s="4">
        <v>851</v>
      </c>
      <c r="F235" s="11" t="s">
        <v>190</v>
      </c>
      <c r="G235" s="11"/>
      <c r="H235" s="31">
        <f t="shared" ref="H235:J235" si="97">H236+H238</f>
        <v>268000</v>
      </c>
      <c r="I235" s="31">
        <f t="shared" si="97"/>
        <v>268000</v>
      </c>
      <c r="J235" s="31">
        <f t="shared" si="97"/>
        <v>39472.400000000001</v>
      </c>
      <c r="K235" s="37">
        <f t="shared" si="78"/>
        <v>14.728507462686569</v>
      </c>
      <c r="L235" s="37">
        <f t="shared" si="79"/>
        <v>14.728507462686569</v>
      </c>
    </row>
    <row r="236" spans="1:12" ht="135" x14ac:dyDescent="0.25">
      <c r="A236" s="12" t="s">
        <v>21</v>
      </c>
      <c r="B236" s="13">
        <v>51</v>
      </c>
      <c r="C236" s="4">
        <v>4</v>
      </c>
      <c r="D236" s="11" t="s">
        <v>184</v>
      </c>
      <c r="E236" s="4">
        <v>851</v>
      </c>
      <c r="F236" s="11" t="s">
        <v>190</v>
      </c>
      <c r="G236" s="11" t="s">
        <v>22</v>
      </c>
      <c r="H236" s="31">
        <f t="shared" ref="H236:J238" si="98">H237</f>
        <v>19000</v>
      </c>
      <c r="I236" s="31">
        <f t="shared" si="98"/>
        <v>19000</v>
      </c>
      <c r="J236" s="31">
        <f t="shared" si="98"/>
        <v>19000</v>
      </c>
      <c r="K236" s="37">
        <f t="shared" si="78"/>
        <v>100</v>
      </c>
      <c r="L236" s="37">
        <f t="shared" si="79"/>
        <v>100</v>
      </c>
    </row>
    <row r="237" spans="1:12" ht="30" x14ac:dyDescent="0.25">
      <c r="A237" s="10" t="s">
        <v>97</v>
      </c>
      <c r="B237" s="13">
        <v>51</v>
      </c>
      <c r="C237" s="4">
        <v>4</v>
      </c>
      <c r="D237" s="5" t="s">
        <v>184</v>
      </c>
      <c r="E237" s="4">
        <v>851</v>
      </c>
      <c r="F237" s="11" t="s">
        <v>190</v>
      </c>
      <c r="G237" s="11" t="s">
        <v>98</v>
      </c>
      <c r="H237" s="31">
        <f>'[1]3.ВС'!N258</f>
        <v>19000</v>
      </c>
      <c r="I237" s="31">
        <f>'[1]3.ВС'!O258</f>
        <v>19000</v>
      </c>
      <c r="J237" s="31">
        <f>'[1]3.ВС'!P258</f>
        <v>19000</v>
      </c>
      <c r="K237" s="37">
        <f t="shared" si="78"/>
        <v>100</v>
      </c>
      <c r="L237" s="37">
        <f t="shared" si="79"/>
        <v>100</v>
      </c>
    </row>
    <row r="238" spans="1:12" ht="60" x14ac:dyDescent="0.25">
      <c r="A238" s="10" t="s">
        <v>25</v>
      </c>
      <c r="B238" s="13">
        <v>51</v>
      </c>
      <c r="C238" s="4">
        <v>4</v>
      </c>
      <c r="D238" s="11" t="s">
        <v>184</v>
      </c>
      <c r="E238" s="4">
        <v>851</v>
      </c>
      <c r="F238" s="11" t="s">
        <v>190</v>
      </c>
      <c r="G238" s="11" t="s">
        <v>26</v>
      </c>
      <c r="H238" s="31">
        <f t="shared" si="98"/>
        <v>249000</v>
      </c>
      <c r="I238" s="31">
        <f t="shared" si="98"/>
        <v>249000</v>
      </c>
      <c r="J238" s="31">
        <f t="shared" si="98"/>
        <v>20472.400000000001</v>
      </c>
      <c r="K238" s="37">
        <f t="shared" si="78"/>
        <v>8.2218473895582331</v>
      </c>
      <c r="L238" s="37">
        <f t="shared" si="79"/>
        <v>8.2218473895582331</v>
      </c>
    </row>
    <row r="239" spans="1:12" s="1" customFormat="1" ht="60" x14ac:dyDescent="0.25">
      <c r="A239" s="10" t="s">
        <v>27</v>
      </c>
      <c r="B239" s="13">
        <v>51</v>
      </c>
      <c r="C239" s="4">
        <v>4</v>
      </c>
      <c r="D239" s="11" t="s">
        <v>184</v>
      </c>
      <c r="E239" s="4">
        <v>851</v>
      </c>
      <c r="F239" s="11" t="s">
        <v>190</v>
      </c>
      <c r="G239" s="11" t="s">
        <v>28</v>
      </c>
      <c r="H239" s="31">
        <f>'[1]3.ВС'!N260</f>
        <v>249000</v>
      </c>
      <c r="I239" s="31">
        <f>'[1]3.ВС'!O260</f>
        <v>249000</v>
      </c>
      <c r="J239" s="31">
        <f>'[1]3.ВС'!P260</f>
        <v>20472.400000000001</v>
      </c>
      <c r="K239" s="37">
        <f t="shared" si="78"/>
        <v>8.2218473895582331</v>
      </c>
      <c r="L239" s="37">
        <f t="shared" si="79"/>
        <v>8.2218473895582331</v>
      </c>
    </row>
    <row r="240" spans="1:12" ht="30" x14ac:dyDescent="0.25">
      <c r="A240" s="12" t="s">
        <v>191</v>
      </c>
      <c r="B240" s="4">
        <v>51</v>
      </c>
      <c r="C240" s="4">
        <v>5</v>
      </c>
      <c r="D240" s="11"/>
      <c r="E240" s="4"/>
      <c r="F240" s="5"/>
      <c r="G240" s="11"/>
      <c r="H240" s="31">
        <f t="shared" ref="H240:J240" si="99">H241+H246</f>
        <v>7466888</v>
      </c>
      <c r="I240" s="31">
        <f t="shared" si="99"/>
        <v>7466888</v>
      </c>
      <c r="J240" s="31">
        <f t="shared" si="99"/>
        <v>773548.95</v>
      </c>
      <c r="K240" s="37">
        <f t="shared" si="78"/>
        <v>10.359723488553731</v>
      </c>
      <c r="L240" s="37">
        <f t="shared" si="79"/>
        <v>10.359723488553731</v>
      </c>
    </row>
    <row r="241" spans="1:12" ht="45" x14ac:dyDescent="0.25">
      <c r="A241" s="12" t="s">
        <v>192</v>
      </c>
      <c r="B241" s="4">
        <v>51</v>
      </c>
      <c r="C241" s="4">
        <v>5</v>
      </c>
      <c r="D241" s="11" t="s">
        <v>193</v>
      </c>
      <c r="E241" s="4"/>
      <c r="F241" s="5"/>
      <c r="G241" s="11"/>
      <c r="H241" s="31">
        <f t="shared" ref="H241:J244" si="100">H242</f>
        <v>3238400</v>
      </c>
      <c r="I241" s="31">
        <f t="shared" si="100"/>
        <v>3238400</v>
      </c>
      <c r="J241" s="31">
        <f t="shared" si="100"/>
        <v>773548.95</v>
      </c>
      <c r="K241" s="37">
        <f t="shared" si="78"/>
        <v>23.886763525197626</v>
      </c>
      <c r="L241" s="37">
        <f t="shared" si="79"/>
        <v>23.886763525197626</v>
      </c>
    </row>
    <row r="242" spans="1:12" ht="30" x14ac:dyDescent="0.25">
      <c r="A242" s="12" t="s">
        <v>10</v>
      </c>
      <c r="B242" s="4">
        <v>51</v>
      </c>
      <c r="C242" s="4">
        <v>5</v>
      </c>
      <c r="D242" s="11" t="s">
        <v>193</v>
      </c>
      <c r="E242" s="4">
        <v>851</v>
      </c>
      <c r="F242" s="5"/>
      <c r="G242" s="11"/>
      <c r="H242" s="31">
        <f t="shared" si="100"/>
        <v>3238400</v>
      </c>
      <c r="I242" s="31">
        <f t="shared" si="100"/>
        <v>3238400</v>
      </c>
      <c r="J242" s="31">
        <f t="shared" si="100"/>
        <v>773548.95</v>
      </c>
      <c r="K242" s="37">
        <f t="shared" si="78"/>
        <v>23.886763525197626</v>
      </c>
      <c r="L242" s="37">
        <f t="shared" si="79"/>
        <v>23.886763525197626</v>
      </c>
    </row>
    <row r="243" spans="1:12" ht="45" x14ac:dyDescent="0.25">
      <c r="A243" s="12" t="s">
        <v>194</v>
      </c>
      <c r="B243" s="4">
        <v>51</v>
      </c>
      <c r="C243" s="4">
        <v>5</v>
      </c>
      <c r="D243" s="11" t="s">
        <v>193</v>
      </c>
      <c r="E243" s="4">
        <v>851</v>
      </c>
      <c r="F243" s="11" t="s">
        <v>195</v>
      </c>
      <c r="G243" s="11"/>
      <c r="H243" s="31">
        <f t="shared" si="100"/>
        <v>3238400</v>
      </c>
      <c r="I243" s="31">
        <f t="shared" si="100"/>
        <v>3238400</v>
      </c>
      <c r="J243" s="31">
        <f t="shared" si="100"/>
        <v>773548.95</v>
      </c>
      <c r="K243" s="37">
        <f t="shared" si="78"/>
        <v>23.886763525197626</v>
      </c>
      <c r="L243" s="37">
        <f t="shared" si="79"/>
        <v>23.886763525197626</v>
      </c>
    </row>
    <row r="244" spans="1:12" ht="30" x14ac:dyDescent="0.25">
      <c r="A244" s="12" t="s">
        <v>196</v>
      </c>
      <c r="B244" s="4">
        <v>51</v>
      </c>
      <c r="C244" s="4">
        <v>5</v>
      </c>
      <c r="D244" s="11" t="s">
        <v>193</v>
      </c>
      <c r="E244" s="4">
        <v>851</v>
      </c>
      <c r="F244" s="11" t="s">
        <v>195</v>
      </c>
      <c r="G244" s="11" t="s">
        <v>197</v>
      </c>
      <c r="H244" s="31">
        <f t="shared" si="100"/>
        <v>3238400</v>
      </c>
      <c r="I244" s="31">
        <f t="shared" si="100"/>
        <v>3238400</v>
      </c>
      <c r="J244" s="31">
        <f t="shared" si="100"/>
        <v>773548.95</v>
      </c>
      <c r="K244" s="37">
        <f t="shared" si="78"/>
        <v>23.886763525197626</v>
      </c>
      <c r="L244" s="37">
        <f t="shared" si="79"/>
        <v>23.886763525197626</v>
      </c>
    </row>
    <row r="245" spans="1:12" ht="45" x14ac:dyDescent="0.25">
      <c r="A245" s="12" t="s">
        <v>198</v>
      </c>
      <c r="B245" s="4">
        <v>51</v>
      </c>
      <c r="C245" s="4">
        <v>5</v>
      </c>
      <c r="D245" s="11" t="s">
        <v>193</v>
      </c>
      <c r="E245" s="4">
        <v>851</v>
      </c>
      <c r="F245" s="11" t="s">
        <v>195</v>
      </c>
      <c r="G245" s="11" t="s">
        <v>199</v>
      </c>
      <c r="H245" s="31">
        <f>'[1]3.ВС'!N225</f>
        <v>3238400</v>
      </c>
      <c r="I245" s="31">
        <f>'[1]3.ВС'!O225</f>
        <v>3238400</v>
      </c>
      <c r="J245" s="31">
        <f>'[1]3.ВС'!P225</f>
        <v>773548.95</v>
      </c>
      <c r="K245" s="37">
        <f t="shared" si="78"/>
        <v>23.886763525197626</v>
      </c>
      <c r="L245" s="37">
        <f t="shared" si="79"/>
        <v>23.886763525197626</v>
      </c>
    </row>
    <row r="246" spans="1:12" ht="75" x14ac:dyDescent="0.25">
      <c r="A246" s="12" t="s">
        <v>200</v>
      </c>
      <c r="B246" s="4">
        <v>51</v>
      </c>
      <c r="C246" s="4">
        <v>5</v>
      </c>
      <c r="D246" s="11" t="s">
        <v>201</v>
      </c>
      <c r="E246" s="4"/>
      <c r="F246" s="11"/>
      <c r="G246" s="11"/>
      <c r="H246" s="31">
        <f t="shared" ref="H246:J247" si="101">H247</f>
        <v>4228488</v>
      </c>
      <c r="I246" s="31">
        <f t="shared" si="101"/>
        <v>4228488</v>
      </c>
      <c r="J246" s="31">
        <f t="shared" si="101"/>
        <v>0</v>
      </c>
      <c r="K246" s="37">
        <f t="shared" ref="K246:K305" si="102">J246/H246*100</f>
        <v>0</v>
      </c>
      <c r="L246" s="37">
        <f t="shared" ref="L246:L305" si="103">J246/I246*100</f>
        <v>0</v>
      </c>
    </row>
    <row r="247" spans="1:12" ht="30" x14ac:dyDescent="0.25">
      <c r="A247" s="12" t="s">
        <v>10</v>
      </c>
      <c r="B247" s="4">
        <v>51</v>
      </c>
      <c r="C247" s="4">
        <v>5</v>
      </c>
      <c r="D247" s="11" t="s">
        <v>201</v>
      </c>
      <c r="E247" s="4">
        <v>851</v>
      </c>
      <c r="F247" s="5"/>
      <c r="G247" s="11"/>
      <c r="H247" s="31">
        <f>H248</f>
        <v>4228488</v>
      </c>
      <c r="I247" s="31">
        <f t="shared" si="101"/>
        <v>4228488</v>
      </c>
      <c r="J247" s="31">
        <f t="shared" si="101"/>
        <v>0</v>
      </c>
      <c r="K247" s="37">
        <f t="shared" si="102"/>
        <v>0</v>
      </c>
      <c r="L247" s="37">
        <f t="shared" si="103"/>
        <v>0</v>
      </c>
    </row>
    <row r="248" spans="1:12" ht="105" x14ac:dyDescent="0.25">
      <c r="A248" s="12" t="s">
        <v>202</v>
      </c>
      <c r="B248" s="4">
        <v>51</v>
      </c>
      <c r="C248" s="4">
        <v>5</v>
      </c>
      <c r="D248" s="11" t="s">
        <v>201</v>
      </c>
      <c r="E248" s="4">
        <v>851</v>
      </c>
      <c r="F248" s="5" t="s">
        <v>203</v>
      </c>
      <c r="G248" s="5"/>
      <c r="H248" s="31">
        <f t="shared" ref="H248:J249" si="104">H249</f>
        <v>4228488</v>
      </c>
      <c r="I248" s="31">
        <f t="shared" si="104"/>
        <v>4228488</v>
      </c>
      <c r="J248" s="31">
        <f t="shared" si="104"/>
        <v>0</v>
      </c>
      <c r="K248" s="37">
        <f t="shared" si="102"/>
        <v>0</v>
      </c>
      <c r="L248" s="37">
        <f t="shared" si="103"/>
        <v>0</v>
      </c>
    </row>
    <row r="249" spans="1:12" ht="45" x14ac:dyDescent="0.25">
      <c r="A249" s="10" t="s">
        <v>13</v>
      </c>
      <c r="B249" s="4">
        <v>51</v>
      </c>
      <c r="C249" s="4">
        <v>5</v>
      </c>
      <c r="D249" s="5" t="s">
        <v>201</v>
      </c>
      <c r="E249" s="4">
        <v>851</v>
      </c>
      <c r="F249" s="5" t="s">
        <v>203</v>
      </c>
      <c r="G249" s="5" t="s">
        <v>14</v>
      </c>
      <c r="H249" s="30">
        <f t="shared" si="104"/>
        <v>4228488</v>
      </c>
      <c r="I249" s="30">
        <f t="shared" si="104"/>
        <v>4228488</v>
      </c>
      <c r="J249" s="30">
        <f t="shared" si="104"/>
        <v>0</v>
      </c>
      <c r="K249" s="37">
        <f t="shared" si="102"/>
        <v>0</v>
      </c>
      <c r="L249" s="37">
        <f t="shared" si="103"/>
        <v>0</v>
      </c>
    </row>
    <row r="250" spans="1:12" x14ac:dyDescent="0.25">
      <c r="A250" s="10" t="s">
        <v>15</v>
      </c>
      <c r="B250" s="4">
        <v>51</v>
      </c>
      <c r="C250" s="4">
        <v>5</v>
      </c>
      <c r="D250" s="5" t="s">
        <v>201</v>
      </c>
      <c r="E250" s="4">
        <v>851</v>
      </c>
      <c r="F250" s="5" t="s">
        <v>203</v>
      </c>
      <c r="G250" s="5" t="s">
        <v>16</v>
      </c>
      <c r="H250" s="30">
        <f>'[1]3.ВС'!N229</f>
        <v>4228488</v>
      </c>
      <c r="I250" s="30">
        <f>'[1]3.ВС'!O229</f>
        <v>4228488</v>
      </c>
      <c r="J250" s="30">
        <f>'[1]3.ВС'!P229</f>
        <v>0</v>
      </c>
      <c r="K250" s="37">
        <f t="shared" si="102"/>
        <v>0</v>
      </c>
      <c r="L250" s="37">
        <f t="shared" si="103"/>
        <v>0</v>
      </c>
    </row>
    <row r="251" spans="1:12" ht="45" x14ac:dyDescent="0.25">
      <c r="A251" s="12" t="s">
        <v>204</v>
      </c>
      <c r="B251" s="4">
        <v>51</v>
      </c>
      <c r="C251" s="4">
        <v>6</v>
      </c>
      <c r="D251" s="5"/>
      <c r="E251" s="4"/>
      <c r="F251" s="5"/>
      <c r="G251" s="11"/>
      <c r="H251" s="31">
        <f t="shared" ref="H251:J251" si="105">H253</f>
        <v>3942022.28</v>
      </c>
      <c r="I251" s="31">
        <f t="shared" si="105"/>
        <v>3942022.28</v>
      </c>
      <c r="J251" s="31">
        <f t="shared" si="105"/>
        <v>3942022.28</v>
      </c>
      <c r="K251" s="37">
        <f t="shared" si="102"/>
        <v>100</v>
      </c>
      <c r="L251" s="37">
        <f t="shared" si="103"/>
        <v>100</v>
      </c>
    </row>
    <row r="252" spans="1:12" ht="45" x14ac:dyDescent="0.25">
      <c r="A252" s="12" t="s">
        <v>205</v>
      </c>
      <c r="B252" s="4">
        <v>51</v>
      </c>
      <c r="C252" s="4">
        <v>6</v>
      </c>
      <c r="D252" s="5" t="s">
        <v>206</v>
      </c>
      <c r="E252" s="4"/>
      <c r="F252" s="5"/>
      <c r="G252" s="11"/>
      <c r="H252" s="31">
        <f t="shared" ref="H252:J255" si="106">H253</f>
        <v>3942022.28</v>
      </c>
      <c r="I252" s="31">
        <f t="shared" si="106"/>
        <v>3942022.28</v>
      </c>
      <c r="J252" s="31">
        <f t="shared" si="106"/>
        <v>3942022.28</v>
      </c>
      <c r="K252" s="37">
        <f t="shared" si="102"/>
        <v>100</v>
      </c>
      <c r="L252" s="37">
        <f t="shared" si="103"/>
        <v>100</v>
      </c>
    </row>
    <row r="253" spans="1:12" s="1" customFormat="1" ht="30" x14ac:dyDescent="0.25">
      <c r="A253" s="12" t="s">
        <v>10</v>
      </c>
      <c r="B253" s="4">
        <v>51</v>
      </c>
      <c r="C253" s="4">
        <v>6</v>
      </c>
      <c r="D253" s="5" t="s">
        <v>206</v>
      </c>
      <c r="E253" s="4">
        <v>851</v>
      </c>
      <c r="F253" s="5"/>
      <c r="G253" s="11"/>
      <c r="H253" s="31">
        <f t="shared" si="106"/>
        <v>3942022.28</v>
      </c>
      <c r="I253" s="31">
        <f t="shared" si="106"/>
        <v>3942022.28</v>
      </c>
      <c r="J253" s="31">
        <f t="shared" si="106"/>
        <v>3942022.28</v>
      </c>
      <c r="K253" s="37">
        <f t="shared" si="102"/>
        <v>100</v>
      </c>
      <c r="L253" s="37">
        <f t="shared" si="103"/>
        <v>100</v>
      </c>
    </row>
    <row r="254" spans="1:12" s="1" customFormat="1" ht="45" x14ac:dyDescent="0.25">
      <c r="A254" s="12" t="s">
        <v>207</v>
      </c>
      <c r="B254" s="4">
        <v>51</v>
      </c>
      <c r="C254" s="4">
        <v>6</v>
      </c>
      <c r="D254" s="5" t="s">
        <v>206</v>
      </c>
      <c r="E254" s="4">
        <v>851</v>
      </c>
      <c r="F254" s="11" t="s">
        <v>208</v>
      </c>
      <c r="G254" s="11"/>
      <c r="H254" s="31">
        <f t="shared" si="106"/>
        <v>3942022.28</v>
      </c>
      <c r="I254" s="31">
        <f t="shared" si="106"/>
        <v>3942022.28</v>
      </c>
      <c r="J254" s="31">
        <f t="shared" si="106"/>
        <v>3942022.28</v>
      </c>
      <c r="K254" s="37">
        <f t="shared" si="102"/>
        <v>100</v>
      </c>
      <c r="L254" s="37">
        <f t="shared" si="103"/>
        <v>100</v>
      </c>
    </row>
    <row r="255" spans="1:12" s="1" customFormat="1" ht="30" x14ac:dyDescent="0.25">
      <c r="A255" s="12" t="s">
        <v>196</v>
      </c>
      <c r="B255" s="4">
        <v>51</v>
      </c>
      <c r="C255" s="4">
        <v>6</v>
      </c>
      <c r="D255" s="5" t="s">
        <v>206</v>
      </c>
      <c r="E255" s="4">
        <v>851</v>
      </c>
      <c r="F255" s="11" t="s">
        <v>208</v>
      </c>
      <c r="G255" s="11" t="s">
        <v>197</v>
      </c>
      <c r="H255" s="31">
        <f t="shared" si="106"/>
        <v>3942022.28</v>
      </c>
      <c r="I255" s="31">
        <f t="shared" si="106"/>
        <v>3942022.28</v>
      </c>
      <c r="J255" s="31">
        <f t="shared" si="106"/>
        <v>3942022.28</v>
      </c>
      <c r="K255" s="37">
        <f t="shared" si="102"/>
        <v>100</v>
      </c>
      <c r="L255" s="37">
        <f t="shared" si="103"/>
        <v>100</v>
      </c>
    </row>
    <row r="256" spans="1:12" ht="60" x14ac:dyDescent="0.25">
      <c r="A256" s="12" t="s">
        <v>209</v>
      </c>
      <c r="B256" s="4">
        <v>51</v>
      </c>
      <c r="C256" s="4">
        <v>6</v>
      </c>
      <c r="D256" s="5" t="s">
        <v>206</v>
      </c>
      <c r="E256" s="4">
        <v>851</v>
      </c>
      <c r="F256" s="11" t="s">
        <v>208</v>
      </c>
      <c r="G256" s="11" t="s">
        <v>210</v>
      </c>
      <c r="H256" s="31">
        <f>'[1]3.ВС'!N232</f>
        <v>3942022.28</v>
      </c>
      <c r="I256" s="31">
        <f>'[1]3.ВС'!O232</f>
        <v>3942022.28</v>
      </c>
      <c r="J256" s="31">
        <f>'[1]3.ВС'!P232</f>
        <v>3942022.28</v>
      </c>
      <c r="K256" s="37">
        <f t="shared" si="102"/>
        <v>100</v>
      </c>
      <c r="L256" s="37">
        <f t="shared" si="103"/>
        <v>100</v>
      </c>
    </row>
    <row r="257" spans="1:12" ht="90" x14ac:dyDescent="0.25">
      <c r="A257" s="16" t="s">
        <v>211</v>
      </c>
      <c r="B257" s="4">
        <v>51</v>
      </c>
      <c r="C257" s="4">
        <v>7</v>
      </c>
      <c r="D257" s="5"/>
      <c r="E257" s="4"/>
      <c r="F257" s="11"/>
      <c r="G257" s="11"/>
      <c r="H257" s="31">
        <f t="shared" ref="H257:J261" si="107">H258</f>
        <v>1216667</v>
      </c>
      <c r="I257" s="31">
        <f t="shared" si="107"/>
        <v>1216667</v>
      </c>
      <c r="J257" s="31">
        <f t="shared" si="107"/>
        <v>0</v>
      </c>
      <c r="K257" s="37">
        <f t="shared" si="102"/>
        <v>0</v>
      </c>
      <c r="L257" s="37">
        <f t="shared" si="103"/>
        <v>0</v>
      </c>
    </row>
    <row r="258" spans="1:12" ht="210" x14ac:dyDescent="0.25">
      <c r="A258" s="16" t="s">
        <v>212</v>
      </c>
      <c r="B258" s="4">
        <v>51</v>
      </c>
      <c r="C258" s="4">
        <v>7</v>
      </c>
      <c r="D258" s="5" t="s">
        <v>213</v>
      </c>
      <c r="E258" s="4"/>
      <c r="F258" s="11"/>
      <c r="G258" s="11"/>
      <c r="H258" s="31">
        <f t="shared" si="107"/>
        <v>1216667</v>
      </c>
      <c r="I258" s="31">
        <f t="shared" si="107"/>
        <v>1216667</v>
      </c>
      <c r="J258" s="31">
        <f t="shared" si="107"/>
        <v>0</v>
      </c>
      <c r="K258" s="37">
        <f t="shared" si="102"/>
        <v>0</v>
      </c>
      <c r="L258" s="37">
        <f t="shared" si="103"/>
        <v>0</v>
      </c>
    </row>
    <row r="259" spans="1:12" ht="30" x14ac:dyDescent="0.25">
      <c r="A259" s="12" t="s">
        <v>10</v>
      </c>
      <c r="B259" s="4">
        <v>51</v>
      </c>
      <c r="C259" s="4">
        <v>7</v>
      </c>
      <c r="D259" s="5" t="s">
        <v>213</v>
      </c>
      <c r="E259" s="4">
        <v>851</v>
      </c>
      <c r="F259" s="11"/>
      <c r="G259" s="11"/>
      <c r="H259" s="31">
        <f t="shared" si="107"/>
        <v>1216667</v>
      </c>
      <c r="I259" s="31">
        <f t="shared" si="107"/>
        <v>1216667</v>
      </c>
      <c r="J259" s="31">
        <f t="shared" si="107"/>
        <v>0</v>
      </c>
      <c r="K259" s="37">
        <f t="shared" si="102"/>
        <v>0</v>
      </c>
      <c r="L259" s="37">
        <f t="shared" si="103"/>
        <v>0</v>
      </c>
    </row>
    <row r="260" spans="1:12" ht="75" x14ac:dyDescent="0.25">
      <c r="A260" s="12" t="s">
        <v>214</v>
      </c>
      <c r="B260" s="4">
        <v>51</v>
      </c>
      <c r="C260" s="4">
        <v>7</v>
      </c>
      <c r="D260" s="5" t="s">
        <v>213</v>
      </c>
      <c r="E260" s="4">
        <v>851</v>
      </c>
      <c r="F260" s="11" t="s">
        <v>215</v>
      </c>
      <c r="G260" s="11"/>
      <c r="H260" s="31">
        <f t="shared" si="107"/>
        <v>1216667</v>
      </c>
      <c r="I260" s="31">
        <f t="shared" si="107"/>
        <v>1216667</v>
      </c>
      <c r="J260" s="31">
        <f t="shared" si="107"/>
        <v>0</v>
      </c>
      <c r="K260" s="37">
        <f t="shared" si="102"/>
        <v>0</v>
      </c>
      <c r="L260" s="37">
        <f t="shared" si="103"/>
        <v>0</v>
      </c>
    </row>
    <row r="261" spans="1:12" ht="45" x14ac:dyDescent="0.25">
      <c r="A261" s="10" t="s">
        <v>13</v>
      </c>
      <c r="B261" s="4">
        <v>51</v>
      </c>
      <c r="C261" s="4">
        <v>7</v>
      </c>
      <c r="D261" s="5" t="s">
        <v>213</v>
      </c>
      <c r="E261" s="4">
        <v>851</v>
      </c>
      <c r="F261" s="11" t="s">
        <v>215</v>
      </c>
      <c r="G261" s="11" t="s">
        <v>14</v>
      </c>
      <c r="H261" s="31">
        <f t="shared" si="107"/>
        <v>1216667</v>
      </c>
      <c r="I261" s="31">
        <f t="shared" si="107"/>
        <v>1216667</v>
      </c>
      <c r="J261" s="31">
        <f t="shared" si="107"/>
        <v>0</v>
      </c>
      <c r="K261" s="37">
        <f t="shared" si="102"/>
        <v>0</v>
      </c>
      <c r="L261" s="37">
        <f t="shared" si="103"/>
        <v>0</v>
      </c>
    </row>
    <row r="262" spans="1:12" x14ac:dyDescent="0.25">
      <c r="A262" s="10" t="s">
        <v>15</v>
      </c>
      <c r="B262" s="4">
        <v>51</v>
      </c>
      <c r="C262" s="4">
        <v>7</v>
      </c>
      <c r="D262" s="5" t="s">
        <v>213</v>
      </c>
      <c r="E262" s="4">
        <v>851</v>
      </c>
      <c r="F262" s="11" t="s">
        <v>215</v>
      </c>
      <c r="G262" s="11" t="s">
        <v>16</v>
      </c>
      <c r="H262" s="31">
        <f>'[1]3.ВС'!N241</f>
        <v>1216667</v>
      </c>
      <c r="I262" s="31">
        <f>'[1]3.ВС'!O241</f>
        <v>1216667</v>
      </c>
      <c r="J262" s="31">
        <f>'[1]3.ВС'!P241</f>
        <v>0</v>
      </c>
      <c r="K262" s="37">
        <f t="shared" si="102"/>
        <v>0</v>
      </c>
      <c r="L262" s="37">
        <f t="shared" si="103"/>
        <v>0</v>
      </c>
    </row>
    <row r="263" spans="1:12" s="9" customFormat="1" ht="42.75" x14ac:dyDescent="0.25">
      <c r="A263" s="6" t="s">
        <v>216</v>
      </c>
      <c r="B263" s="18">
        <v>52</v>
      </c>
      <c r="C263" s="18"/>
      <c r="D263" s="18"/>
      <c r="E263" s="19"/>
      <c r="F263" s="18"/>
      <c r="G263" s="8"/>
      <c r="H263" s="26">
        <f>H264+H269+H286+H321+H328+H333+H338+H345</f>
        <v>214453092</v>
      </c>
      <c r="I263" s="26">
        <f t="shared" ref="I263:J263" si="108">I264+I269+I286+I321+I328+I333+I338+I345</f>
        <v>214453092</v>
      </c>
      <c r="J263" s="26">
        <f t="shared" si="108"/>
        <v>41932213</v>
      </c>
      <c r="K263" s="37">
        <f t="shared" si="102"/>
        <v>19.553093223761959</v>
      </c>
      <c r="L263" s="37">
        <f t="shared" si="103"/>
        <v>19.553093223761959</v>
      </c>
    </row>
    <row r="264" spans="1:12" ht="60" x14ac:dyDescent="0.25">
      <c r="A264" s="20" t="s">
        <v>217</v>
      </c>
      <c r="B264" s="13">
        <v>52</v>
      </c>
      <c r="C264" s="13">
        <v>0</v>
      </c>
      <c r="D264" s="13" t="s">
        <v>218</v>
      </c>
      <c r="E264" s="17"/>
      <c r="F264" s="13"/>
      <c r="G264" s="11"/>
      <c r="H264" s="24">
        <f t="shared" ref="H264:J267" si="109">H265</f>
        <v>1058908.79</v>
      </c>
      <c r="I264" s="24">
        <f t="shared" si="109"/>
        <v>1058908.79</v>
      </c>
      <c r="J264" s="24">
        <f t="shared" si="109"/>
        <v>255090.24</v>
      </c>
      <c r="K264" s="37">
        <f t="shared" si="102"/>
        <v>24.089916186265672</v>
      </c>
      <c r="L264" s="37">
        <f t="shared" si="103"/>
        <v>24.089916186265672</v>
      </c>
    </row>
    <row r="265" spans="1:12" ht="45" x14ac:dyDescent="0.25">
      <c r="A265" s="12" t="s">
        <v>219</v>
      </c>
      <c r="B265" s="13">
        <v>52</v>
      </c>
      <c r="C265" s="13">
        <v>0</v>
      </c>
      <c r="D265" s="13" t="s">
        <v>218</v>
      </c>
      <c r="E265" s="17">
        <v>852</v>
      </c>
      <c r="F265" s="13"/>
      <c r="G265" s="11"/>
      <c r="H265" s="24">
        <f t="shared" si="109"/>
        <v>1058908.79</v>
      </c>
      <c r="I265" s="24">
        <f t="shared" si="109"/>
        <v>1058908.79</v>
      </c>
      <c r="J265" s="24">
        <f t="shared" si="109"/>
        <v>255090.24</v>
      </c>
      <c r="K265" s="37">
        <f t="shared" si="102"/>
        <v>24.089916186265672</v>
      </c>
      <c r="L265" s="37">
        <f t="shared" si="103"/>
        <v>24.089916186265672</v>
      </c>
    </row>
    <row r="266" spans="1:12" ht="120" x14ac:dyDescent="0.25">
      <c r="A266" s="12" t="s">
        <v>220</v>
      </c>
      <c r="B266" s="13">
        <v>52</v>
      </c>
      <c r="C266" s="13">
        <v>0</v>
      </c>
      <c r="D266" s="13" t="s">
        <v>218</v>
      </c>
      <c r="E266" s="17">
        <v>852</v>
      </c>
      <c r="F266" s="13">
        <v>51790</v>
      </c>
      <c r="G266" s="11"/>
      <c r="H266" s="24">
        <f t="shared" si="109"/>
        <v>1058908.79</v>
      </c>
      <c r="I266" s="24">
        <f t="shared" si="109"/>
        <v>1058908.79</v>
      </c>
      <c r="J266" s="24">
        <f t="shared" si="109"/>
        <v>255090.24</v>
      </c>
      <c r="K266" s="37">
        <f t="shared" si="102"/>
        <v>24.089916186265672</v>
      </c>
      <c r="L266" s="37">
        <f t="shared" si="103"/>
        <v>24.089916186265672</v>
      </c>
    </row>
    <row r="267" spans="1:12" ht="60" x14ac:dyDescent="0.25">
      <c r="A267" s="10" t="s">
        <v>84</v>
      </c>
      <c r="B267" s="4">
        <v>52</v>
      </c>
      <c r="C267" s="4">
        <v>0</v>
      </c>
      <c r="D267" s="13" t="s">
        <v>218</v>
      </c>
      <c r="E267" s="4">
        <v>852</v>
      </c>
      <c r="F267" s="11" t="s">
        <v>221</v>
      </c>
      <c r="G267" s="11" t="s">
        <v>85</v>
      </c>
      <c r="H267" s="24">
        <f t="shared" si="109"/>
        <v>1058908.79</v>
      </c>
      <c r="I267" s="24">
        <f t="shared" si="109"/>
        <v>1058908.79</v>
      </c>
      <c r="J267" s="24">
        <f t="shared" si="109"/>
        <v>255090.24</v>
      </c>
      <c r="K267" s="37">
        <f t="shared" si="102"/>
        <v>24.089916186265672</v>
      </c>
      <c r="L267" s="37">
        <f t="shared" si="103"/>
        <v>24.089916186265672</v>
      </c>
    </row>
    <row r="268" spans="1:12" ht="30" x14ac:dyDescent="0.25">
      <c r="A268" s="10" t="s">
        <v>140</v>
      </c>
      <c r="B268" s="4">
        <v>52</v>
      </c>
      <c r="C268" s="4">
        <v>0</v>
      </c>
      <c r="D268" s="13" t="s">
        <v>218</v>
      </c>
      <c r="E268" s="4">
        <v>852</v>
      </c>
      <c r="F268" s="11" t="s">
        <v>221</v>
      </c>
      <c r="G268" s="11" t="s">
        <v>87</v>
      </c>
      <c r="H268" s="24">
        <f>'[1]3.ВС'!N282</f>
        <v>1058908.79</v>
      </c>
      <c r="I268" s="24">
        <f>'[1]3.ВС'!O282</f>
        <v>1058908.79</v>
      </c>
      <c r="J268" s="24">
        <f>'[1]3.ВС'!P282</f>
        <v>255090.24</v>
      </c>
      <c r="K268" s="37">
        <f t="shared" si="102"/>
        <v>24.089916186265672</v>
      </c>
      <c r="L268" s="37">
        <f t="shared" si="103"/>
        <v>24.089916186265672</v>
      </c>
    </row>
    <row r="269" spans="1:12" ht="60" x14ac:dyDescent="0.25">
      <c r="A269" s="12" t="s">
        <v>222</v>
      </c>
      <c r="B269" s="13">
        <v>52</v>
      </c>
      <c r="C269" s="13">
        <v>0</v>
      </c>
      <c r="D269" s="5" t="s">
        <v>18</v>
      </c>
      <c r="E269" s="17"/>
      <c r="F269" s="13"/>
      <c r="G269" s="11"/>
      <c r="H269" s="31">
        <f t="shared" ref="H269:J277" si="110">H270</f>
        <v>21643106</v>
      </c>
      <c r="I269" s="31">
        <f t="shared" si="110"/>
        <v>21643106</v>
      </c>
      <c r="J269" s="31">
        <f t="shared" si="110"/>
        <v>3874641.3600000003</v>
      </c>
      <c r="K269" s="37">
        <f t="shared" si="102"/>
        <v>17.902427498160385</v>
      </c>
      <c r="L269" s="37">
        <f t="shared" si="103"/>
        <v>17.902427498160385</v>
      </c>
    </row>
    <row r="270" spans="1:12" ht="45" x14ac:dyDescent="0.25">
      <c r="A270" s="12" t="s">
        <v>219</v>
      </c>
      <c r="B270" s="4">
        <v>52</v>
      </c>
      <c r="C270" s="4">
        <v>0</v>
      </c>
      <c r="D270" s="11" t="s">
        <v>18</v>
      </c>
      <c r="E270" s="4">
        <v>852</v>
      </c>
      <c r="F270" s="5"/>
      <c r="G270" s="11"/>
      <c r="H270" s="31">
        <f t="shared" ref="H270:J270" si="111">H271+H276+H279</f>
        <v>21643106</v>
      </c>
      <c r="I270" s="31">
        <f t="shared" si="111"/>
        <v>21643106</v>
      </c>
      <c r="J270" s="31">
        <f t="shared" si="111"/>
        <v>3874641.3600000003</v>
      </c>
      <c r="K270" s="37">
        <f t="shared" si="102"/>
        <v>17.902427498160385</v>
      </c>
      <c r="L270" s="37">
        <f t="shared" si="103"/>
        <v>17.902427498160385</v>
      </c>
    </row>
    <row r="271" spans="1:12" ht="75" x14ac:dyDescent="0.25">
      <c r="A271" s="12" t="s">
        <v>223</v>
      </c>
      <c r="B271" s="4">
        <v>52</v>
      </c>
      <c r="C271" s="4">
        <v>0</v>
      </c>
      <c r="D271" s="11" t="s">
        <v>18</v>
      </c>
      <c r="E271" s="4">
        <v>852</v>
      </c>
      <c r="F271" s="11" t="s">
        <v>224</v>
      </c>
      <c r="G271" s="11"/>
      <c r="H271" s="31">
        <f t="shared" ref="H271:J271" si="112">H272+H274</f>
        <v>1123306</v>
      </c>
      <c r="I271" s="31">
        <f t="shared" si="112"/>
        <v>1123306</v>
      </c>
      <c r="J271" s="31">
        <f t="shared" si="112"/>
        <v>144713.54999999999</v>
      </c>
      <c r="K271" s="37">
        <f t="shared" si="102"/>
        <v>12.882825338776788</v>
      </c>
      <c r="L271" s="37">
        <f t="shared" si="103"/>
        <v>12.882825338776788</v>
      </c>
    </row>
    <row r="272" spans="1:12" ht="135" x14ac:dyDescent="0.25">
      <c r="A272" s="12" t="s">
        <v>21</v>
      </c>
      <c r="B272" s="4">
        <v>52</v>
      </c>
      <c r="C272" s="4">
        <v>0</v>
      </c>
      <c r="D272" s="11" t="s">
        <v>18</v>
      </c>
      <c r="E272" s="4">
        <v>852</v>
      </c>
      <c r="F272" s="11" t="s">
        <v>224</v>
      </c>
      <c r="G272" s="11" t="s">
        <v>22</v>
      </c>
      <c r="H272" s="31">
        <f t="shared" ref="H272:J272" si="113">H273</f>
        <v>799100</v>
      </c>
      <c r="I272" s="31">
        <f t="shared" si="113"/>
        <v>799100</v>
      </c>
      <c r="J272" s="31">
        <f t="shared" si="113"/>
        <v>137924.9</v>
      </c>
      <c r="K272" s="37">
        <f t="shared" si="102"/>
        <v>17.260030033788009</v>
      </c>
      <c r="L272" s="37">
        <f t="shared" si="103"/>
        <v>17.260030033788009</v>
      </c>
    </row>
    <row r="273" spans="1:12" ht="45" x14ac:dyDescent="0.25">
      <c r="A273" s="12" t="s">
        <v>32</v>
      </c>
      <c r="B273" s="4">
        <v>52</v>
      </c>
      <c r="C273" s="4">
        <v>0</v>
      </c>
      <c r="D273" s="11" t="s">
        <v>18</v>
      </c>
      <c r="E273" s="4">
        <v>852</v>
      </c>
      <c r="F273" s="11" t="s">
        <v>224</v>
      </c>
      <c r="G273" s="11" t="s">
        <v>24</v>
      </c>
      <c r="H273" s="31">
        <f>'[1]3.ВС'!N338</f>
        <v>799100</v>
      </c>
      <c r="I273" s="31">
        <f>'[1]3.ВС'!O338</f>
        <v>799100</v>
      </c>
      <c r="J273" s="31">
        <f>'[1]3.ВС'!P338</f>
        <v>137924.9</v>
      </c>
      <c r="K273" s="37">
        <f t="shared" si="102"/>
        <v>17.260030033788009</v>
      </c>
      <c r="L273" s="37">
        <f t="shared" si="103"/>
        <v>17.260030033788009</v>
      </c>
    </row>
    <row r="274" spans="1:12" ht="60" x14ac:dyDescent="0.25">
      <c r="A274" s="10" t="s">
        <v>25</v>
      </c>
      <c r="B274" s="4">
        <v>52</v>
      </c>
      <c r="C274" s="4">
        <v>0</v>
      </c>
      <c r="D274" s="11" t="s">
        <v>18</v>
      </c>
      <c r="E274" s="4">
        <v>852</v>
      </c>
      <c r="F274" s="11" t="s">
        <v>224</v>
      </c>
      <c r="G274" s="11" t="s">
        <v>26</v>
      </c>
      <c r="H274" s="31">
        <f t="shared" ref="H274:J274" si="114">H275</f>
        <v>324206</v>
      </c>
      <c r="I274" s="31">
        <f t="shared" si="114"/>
        <v>324206</v>
      </c>
      <c r="J274" s="31">
        <f t="shared" si="114"/>
        <v>6788.65</v>
      </c>
      <c r="K274" s="37">
        <f t="shared" si="102"/>
        <v>2.0939310191668259</v>
      </c>
      <c r="L274" s="37">
        <f t="shared" si="103"/>
        <v>2.0939310191668259</v>
      </c>
    </row>
    <row r="275" spans="1:12" ht="60" x14ac:dyDescent="0.25">
      <c r="A275" s="10" t="s">
        <v>27</v>
      </c>
      <c r="B275" s="4">
        <v>52</v>
      </c>
      <c r="C275" s="4">
        <v>0</v>
      </c>
      <c r="D275" s="11" t="s">
        <v>18</v>
      </c>
      <c r="E275" s="4">
        <v>852</v>
      </c>
      <c r="F275" s="11" t="s">
        <v>224</v>
      </c>
      <c r="G275" s="11" t="s">
        <v>28</v>
      </c>
      <c r="H275" s="31">
        <f>'[1]3.ВС'!N340</f>
        <v>324206</v>
      </c>
      <c r="I275" s="31">
        <f>'[1]3.ВС'!O340</f>
        <v>324206</v>
      </c>
      <c r="J275" s="31">
        <f>'[1]3.ВС'!P340</f>
        <v>6788.65</v>
      </c>
      <c r="K275" s="37">
        <f t="shared" si="102"/>
        <v>2.0939310191668259</v>
      </c>
      <c r="L275" s="37">
        <f t="shared" si="103"/>
        <v>2.0939310191668259</v>
      </c>
    </row>
    <row r="276" spans="1:12" ht="60" x14ac:dyDescent="0.25">
      <c r="A276" s="12" t="s">
        <v>47</v>
      </c>
      <c r="B276" s="4">
        <v>52</v>
      </c>
      <c r="C276" s="4">
        <v>0</v>
      </c>
      <c r="D276" s="11" t="s">
        <v>18</v>
      </c>
      <c r="E276" s="4">
        <v>852</v>
      </c>
      <c r="F276" s="11" t="s">
        <v>48</v>
      </c>
      <c r="G276" s="11"/>
      <c r="H276" s="31">
        <f t="shared" si="110"/>
        <v>1363200</v>
      </c>
      <c r="I276" s="31">
        <f t="shared" si="110"/>
        <v>1363200</v>
      </c>
      <c r="J276" s="31">
        <f t="shared" si="110"/>
        <v>277120.28000000003</v>
      </c>
      <c r="K276" s="37">
        <f t="shared" si="102"/>
        <v>20.328659037558687</v>
      </c>
      <c r="L276" s="37">
        <f t="shared" si="103"/>
        <v>20.328659037558687</v>
      </c>
    </row>
    <row r="277" spans="1:12" ht="135" x14ac:dyDescent="0.25">
      <c r="A277" s="12" t="s">
        <v>21</v>
      </c>
      <c r="B277" s="4">
        <v>52</v>
      </c>
      <c r="C277" s="4">
        <v>0</v>
      </c>
      <c r="D277" s="5" t="s">
        <v>18</v>
      </c>
      <c r="E277" s="4">
        <v>852</v>
      </c>
      <c r="F277" s="11" t="s">
        <v>48</v>
      </c>
      <c r="G277" s="11" t="s">
        <v>22</v>
      </c>
      <c r="H277" s="31">
        <f t="shared" si="110"/>
        <v>1363200</v>
      </c>
      <c r="I277" s="31">
        <f t="shared" si="110"/>
        <v>1363200</v>
      </c>
      <c r="J277" s="31">
        <f t="shared" si="110"/>
        <v>277120.28000000003</v>
      </c>
      <c r="K277" s="37">
        <f t="shared" si="102"/>
        <v>20.328659037558687</v>
      </c>
      <c r="L277" s="37">
        <f t="shared" si="103"/>
        <v>20.328659037558687</v>
      </c>
    </row>
    <row r="278" spans="1:12" ht="45" x14ac:dyDescent="0.25">
      <c r="A278" s="12" t="s">
        <v>32</v>
      </c>
      <c r="B278" s="4">
        <v>52</v>
      </c>
      <c r="C278" s="4">
        <v>0</v>
      </c>
      <c r="D278" s="11" t="s">
        <v>18</v>
      </c>
      <c r="E278" s="4">
        <v>852</v>
      </c>
      <c r="F278" s="11" t="s">
        <v>48</v>
      </c>
      <c r="G278" s="11" t="s">
        <v>24</v>
      </c>
      <c r="H278" s="31">
        <f>'[1]3.ВС'!N343</f>
        <v>1363200</v>
      </c>
      <c r="I278" s="31">
        <f>'[1]3.ВС'!O343</f>
        <v>1363200</v>
      </c>
      <c r="J278" s="31">
        <f>'[1]3.ВС'!P343</f>
        <v>277120.28000000003</v>
      </c>
      <c r="K278" s="37">
        <f t="shared" si="102"/>
        <v>20.328659037558687</v>
      </c>
      <c r="L278" s="37">
        <f t="shared" si="103"/>
        <v>20.328659037558687</v>
      </c>
    </row>
    <row r="279" spans="1:12" ht="60" x14ac:dyDescent="0.25">
      <c r="A279" s="12" t="s">
        <v>225</v>
      </c>
      <c r="B279" s="4">
        <v>52</v>
      </c>
      <c r="C279" s="4">
        <v>0</v>
      </c>
      <c r="D279" s="11" t="s">
        <v>18</v>
      </c>
      <c r="E279" s="4">
        <v>852</v>
      </c>
      <c r="F279" s="11" t="s">
        <v>226</v>
      </c>
      <c r="G279" s="11"/>
      <c r="H279" s="31">
        <f t="shared" ref="H279:J279" si="115">H280+H282+H284</f>
        <v>19156600</v>
      </c>
      <c r="I279" s="31">
        <f t="shared" si="115"/>
        <v>19156600</v>
      </c>
      <c r="J279" s="31">
        <f t="shared" si="115"/>
        <v>3452807.5300000003</v>
      </c>
      <c r="K279" s="37">
        <f t="shared" si="102"/>
        <v>18.024114561039017</v>
      </c>
      <c r="L279" s="37">
        <f t="shared" si="103"/>
        <v>18.024114561039017</v>
      </c>
    </row>
    <row r="280" spans="1:12" ht="135" x14ac:dyDescent="0.25">
      <c r="A280" s="12" t="s">
        <v>21</v>
      </c>
      <c r="B280" s="4">
        <v>52</v>
      </c>
      <c r="C280" s="4">
        <v>0</v>
      </c>
      <c r="D280" s="11" t="s">
        <v>18</v>
      </c>
      <c r="E280" s="4">
        <v>852</v>
      </c>
      <c r="F280" s="11" t="s">
        <v>226</v>
      </c>
      <c r="G280" s="11" t="s">
        <v>22</v>
      </c>
      <c r="H280" s="31">
        <f t="shared" ref="H280:J280" si="116">H281</f>
        <v>18034100</v>
      </c>
      <c r="I280" s="31">
        <f t="shared" si="116"/>
        <v>18034100</v>
      </c>
      <c r="J280" s="31">
        <f t="shared" si="116"/>
        <v>3324585.68</v>
      </c>
      <c r="K280" s="37">
        <f t="shared" si="102"/>
        <v>18.434996367991747</v>
      </c>
      <c r="L280" s="37">
        <f t="shared" si="103"/>
        <v>18.434996367991747</v>
      </c>
    </row>
    <row r="281" spans="1:12" ht="45" x14ac:dyDescent="0.25">
      <c r="A281" s="12" t="s">
        <v>32</v>
      </c>
      <c r="B281" s="4">
        <v>52</v>
      </c>
      <c r="C281" s="4">
        <v>0</v>
      </c>
      <c r="D281" s="11" t="s">
        <v>18</v>
      </c>
      <c r="E281" s="4">
        <v>852</v>
      </c>
      <c r="F281" s="11" t="s">
        <v>226</v>
      </c>
      <c r="G281" s="11" t="s">
        <v>24</v>
      </c>
      <c r="H281" s="31">
        <f>'[1]3.ВС'!N346</f>
        <v>18034100</v>
      </c>
      <c r="I281" s="31">
        <f>'[1]3.ВС'!O346</f>
        <v>18034100</v>
      </c>
      <c r="J281" s="31">
        <f>'[1]3.ВС'!P346</f>
        <v>3324585.68</v>
      </c>
      <c r="K281" s="37">
        <f t="shared" si="102"/>
        <v>18.434996367991747</v>
      </c>
      <c r="L281" s="37">
        <f t="shared" si="103"/>
        <v>18.434996367991747</v>
      </c>
    </row>
    <row r="282" spans="1:12" ht="60" x14ac:dyDescent="0.25">
      <c r="A282" s="10" t="s">
        <v>25</v>
      </c>
      <c r="B282" s="4">
        <v>52</v>
      </c>
      <c r="C282" s="4">
        <v>0</v>
      </c>
      <c r="D282" s="11" t="s">
        <v>18</v>
      </c>
      <c r="E282" s="4">
        <v>852</v>
      </c>
      <c r="F282" s="11" t="s">
        <v>226</v>
      </c>
      <c r="G282" s="11" t="s">
        <v>26</v>
      </c>
      <c r="H282" s="31">
        <f t="shared" ref="H282:J282" si="117">H283</f>
        <v>1099900</v>
      </c>
      <c r="I282" s="31">
        <f t="shared" si="117"/>
        <v>1099900</v>
      </c>
      <c r="J282" s="31">
        <f t="shared" si="117"/>
        <v>128221.84999999999</v>
      </c>
      <c r="K282" s="37">
        <f t="shared" si="102"/>
        <v>11.657591599236293</v>
      </c>
      <c r="L282" s="37">
        <f t="shared" si="103"/>
        <v>11.657591599236293</v>
      </c>
    </row>
    <row r="283" spans="1:12" ht="60" x14ac:dyDescent="0.25">
      <c r="A283" s="10" t="s">
        <v>27</v>
      </c>
      <c r="B283" s="4">
        <v>52</v>
      </c>
      <c r="C283" s="4">
        <v>0</v>
      </c>
      <c r="D283" s="11" t="s">
        <v>18</v>
      </c>
      <c r="E283" s="4">
        <v>852</v>
      </c>
      <c r="F283" s="11" t="s">
        <v>226</v>
      </c>
      <c r="G283" s="11" t="s">
        <v>28</v>
      </c>
      <c r="H283" s="31">
        <f>'[1]3.ВС'!N348</f>
        <v>1099900</v>
      </c>
      <c r="I283" s="31">
        <f>'[1]3.ВС'!O348</f>
        <v>1099900</v>
      </c>
      <c r="J283" s="31">
        <f>'[1]3.ВС'!P348</f>
        <v>128221.84999999999</v>
      </c>
      <c r="K283" s="37">
        <f t="shared" si="102"/>
        <v>11.657591599236293</v>
      </c>
      <c r="L283" s="37">
        <f t="shared" si="103"/>
        <v>11.657591599236293</v>
      </c>
    </row>
    <row r="284" spans="1:12" x14ac:dyDescent="0.25">
      <c r="A284" s="10" t="s">
        <v>49</v>
      </c>
      <c r="B284" s="4">
        <v>52</v>
      </c>
      <c r="C284" s="4">
        <v>0</v>
      </c>
      <c r="D284" s="11" t="s">
        <v>18</v>
      </c>
      <c r="E284" s="4">
        <v>852</v>
      </c>
      <c r="F284" s="11" t="s">
        <v>226</v>
      </c>
      <c r="G284" s="11" t="s">
        <v>50</v>
      </c>
      <c r="H284" s="31">
        <f t="shared" ref="H284:J284" si="118">H285</f>
        <v>22600</v>
      </c>
      <c r="I284" s="31">
        <f t="shared" si="118"/>
        <v>22600</v>
      </c>
      <c r="J284" s="31">
        <f t="shared" si="118"/>
        <v>0</v>
      </c>
      <c r="K284" s="37">
        <f t="shared" si="102"/>
        <v>0</v>
      </c>
      <c r="L284" s="37">
        <f t="shared" si="103"/>
        <v>0</v>
      </c>
    </row>
    <row r="285" spans="1:12" ht="30" x14ac:dyDescent="0.25">
      <c r="A285" s="10" t="s">
        <v>51</v>
      </c>
      <c r="B285" s="4">
        <v>52</v>
      </c>
      <c r="C285" s="4">
        <v>0</v>
      </c>
      <c r="D285" s="11" t="s">
        <v>18</v>
      </c>
      <c r="E285" s="4">
        <v>852</v>
      </c>
      <c r="F285" s="11" t="s">
        <v>226</v>
      </c>
      <c r="G285" s="11" t="s">
        <v>52</v>
      </c>
      <c r="H285" s="31">
        <f>'[1]3.ВС'!N350</f>
        <v>22600</v>
      </c>
      <c r="I285" s="31">
        <f>'[1]3.ВС'!O350</f>
        <v>22600</v>
      </c>
      <c r="J285" s="31">
        <f>'[1]3.ВС'!P350</f>
        <v>0</v>
      </c>
      <c r="K285" s="37">
        <f t="shared" si="102"/>
        <v>0</v>
      </c>
      <c r="L285" s="37">
        <f t="shared" si="103"/>
        <v>0</v>
      </c>
    </row>
    <row r="286" spans="1:12" ht="75" x14ac:dyDescent="0.25">
      <c r="A286" s="12" t="s">
        <v>227</v>
      </c>
      <c r="B286" s="4">
        <v>52</v>
      </c>
      <c r="C286" s="4">
        <v>0</v>
      </c>
      <c r="D286" s="11" t="s">
        <v>72</v>
      </c>
      <c r="E286" s="4"/>
      <c r="F286" s="11"/>
      <c r="G286" s="11"/>
      <c r="H286" s="31">
        <f t="shared" ref="H286:J286" si="119">H287</f>
        <v>171957603.21000001</v>
      </c>
      <c r="I286" s="31">
        <f t="shared" si="119"/>
        <v>171957603.21000001</v>
      </c>
      <c r="J286" s="31">
        <f t="shared" si="119"/>
        <v>34426538.670000002</v>
      </c>
      <c r="K286" s="37">
        <f t="shared" si="102"/>
        <v>20.020364338270774</v>
      </c>
      <c r="L286" s="37">
        <f t="shared" si="103"/>
        <v>20.020364338270774</v>
      </c>
    </row>
    <row r="287" spans="1:12" ht="45" x14ac:dyDescent="0.25">
      <c r="A287" s="12" t="s">
        <v>219</v>
      </c>
      <c r="B287" s="4">
        <v>52</v>
      </c>
      <c r="C287" s="4">
        <v>0</v>
      </c>
      <c r="D287" s="5" t="s">
        <v>72</v>
      </c>
      <c r="E287" s="4">
        <v>852</v>
      </c>
      <c r="F287" s="5"/>
      <c r="G287" s="11"/>
      <c r="H287" s="24">
        <f>H288+H291+H294+H297+H300+H303+H306+H309+H312+H315+H318</f>
        <v>171957603.21000001</v>
      </c>
      <c r="I287" s="24">
        <f t="shared" ref="I287:J287" si="120">I288+I291+I294+I297+I300+I303+I306+I309+I312+I315+I318</f>
        <v>171957603.21000001</v>
      </c>
      <c r="J287" s="24">
        <f t="shared" si="120"/>
        <v>34426538.670000002</v>
      </c>
      <c r="K287" s="37">
        <f t="shared" si="102"/>
        <v>20.020364338270774</v>
      </c>
      <c r="L287" s="37">
        <f t="shared" si="103"/>
        <v>20.020364338270774</v>
      </c>
    </row>
    <row r="288" spans="1:12" ht="165" x14ac:dyDescent="0.25">
      <c r="A288" s="10" t="s">
        <v>228</v>
      </c>
      <c r="B288" s="4">
        <v>52</v>
      </c>
      <c r="C288" s="4">
        <v>0</v>
      </c>
      <c r="D288" s="5" t="s">
        <v>72</v>
      </c>
      <c r="E288" s="4">
        <v>852</v>
      </c>
      <c r="F288" s="11" t="s">
        <v>229</v>
      </c>
      <c r="G288" s="11"/>
      <c r="H288" s="31">
        <f t="shared" ref="H288:J292" si="121">H289</f>
        <v>86339574</v>
      </c>
      <c r="I288" s="31">
        <f t="shared" si="121"/>
        <v>86339574</v>
      </c>
      <c r="J288" s="31">
        <f t="shared" si="121"/>
        <v>16202464.560000001</v>
      </c>
      <c r="K288" s="37">
        <f t="shared" si="102"/>
        <v>18.765976955132995</v>
      </c>
      <c r="L288" s="37">
        <f t="shared" si="103"/>
        <v>18.765976955132995</v>
      </c>
    </row>
    <row r="289" spans="1:12" ht="60" x14ac:dyDescent="0.25">
      <c r="A289" s="10" t="s">
        <v>84</v>
      </c>
      <c r="B289" s="4">
        <v>52</v>
      </c>
      <c r="C289" s="4">
        <v>0</v>
      </c>
      <c r="D289" s="11" t="s">
        <v>72</v>
      </c>
      <c r="E289" s="4">
        <v>852</v>
      </c>
      <c r="F289" s="11" t="s">
        <v>229</v>
      </c>
      <c r="G289" s="11" t="s">
        <v>85</v>
      </c>
      <c r="H289" s="31">
        <f t="shared" si="121"/>
        <v>86339574</v>
      </c>
      <c r="I289" s="31">
        <f t="shared" si="121"/>
        <v>86339574</v>
      </c>
      <c r="J289" s="31">
        <f t="shared" si="121"/>
        <v>16202464.560000001</v>
      </c>
      <c r="K289" s="37">
        <f t="shared" si="102"/>
        <v>18.765976955132995</v>
      </c>
      <c r="L289" s="37">
        <f t="shared" si="103"/>
        <v>18.765976955132995</v>
      </c>
    </row>
    <row r="290" spans="1:12" ht="30" x14ac:dyDescent="0.25">
      <c r="A290" s="10" t="s">
        <v>140</v>
      </c>
      <c r="B290" s="4">
        <v>52</v>
      </c>
      <c r="C290" s="4">
        <v>0</v>
      </c>
      <c r="D290" s="11" t="s">
        <v>72</v>
      </c>
      <c r="E290" s="4">
        <v>852</v>
      </c>
      <c r="F290" s="11" t="s">
        <v>229</v>
      </c>
      <c r="G290" s="11" t="s">
        <v>87</v>
      </c>
      <c r="H290" s="31">
        <f>'[1]3.ВС'!N285</f>
        <v>86339574</v>
      </c>
      <c r="I290" s="31">
        <f>'[1]3.ВС'!O285</f>
        <v>86339574</v>
      </c>
      <c r="J290" s="31">
        <f>'[1]3.ВС'!P285</f>
        <v>16202464.560000001</v>
      </c>
      <c r="K290" s="37">
        <f t="shared" si="102"/>
        <v>18.765976955132995</v>
      </c>
      <c r="L290" s="37">
        <f t="shared" si="103"/>
        <v>18.765976955132995</v>
      </c>
    </row>
    <row r="291" spans="1:12" ht="405" x14ac:dyDescent="0.25">
      <c r="A291" s="10" t="s">
        <v>230</v>
      </c>
      <c r="B291" s="4">
        <v>52</v>
      </c>
      <c r="C291" s="4">
        <v>0</v>
      </c>
      <c r="D291" s="5" t="s">
        <v>72</v>
      </c>
      <c r="E291" s="4">
        <v>852</v>
      </c>
      <c r="F291" s="11" t="s">
        <v>231</v>
      </c>
      <c r="G291" s="11"/>
      <c r="H291" s="31">
        <f t="shared" si="121"/>
        <v>34340515</v>
      </c>
      <c r="I291" s="31">
        <f t="shared" si="121"/>
        <v>34340515</v>
      </c>
      <c r="J291" s="31">
        <f t="shared" si="121"/>
        <v>6011548.7800000003</v>
      </c>
      <c r="K291" s="37">
        <f t="shared" si="102"/>
        <v>17.505703627333489</v>
      </c>
      <c r="L291" s="37">
        <f t="shared" si="103"/>
        <v>17.505703627333489</v>
      </c>
    </row>
    <row r="292" spans="1:12" ht="60" x14ac:dyDescent="0.25">
      <c r="A292" s="10" t="s">
        <v>84</v>
      </c>
      <c r="B292" s="4">
        <v>52</v>
      </c>
      <c r="C292" s="4">
        <v>0</v>
      </c>
      <c r="D292" s="11" t="s">
        <v>72</v>
      </c>
      <c r="E292" s="4">
        <v>852</v>
      </c>
      <c r="F292" s="11" t="s">
        <v>231</v>
      </c>
      <c r="G292" s="11" t="s">
        <v>85</v>
      </c>
      <c r="H292" s="31">
        <f t="shared" si="121"/>
        <v>34340515</v>
      </c>
      <c r="I292" s="31">
        <f t="shared" si="121"/>
        <v>34340515</v>
      </c>
      <c r="J292" s="31">
        <f t="shared" si="121"/>
        <v>6011548.7800000003</v>
      </c>
      <c r="K292" s="37">
        <f t="shared" si="102"/>
        <v>17.505703627333489</v>
      </c>
      <c r="L292" s="37">
        <f t="shared" si="103"/>
        <v>17.505703627333489</v>
      </c>
    </row>
    <row r="293" spans="1:12" ht="30" x14ac:dyDescent="0.25">
      <c r="A293" s="10" t="s">
        <v>140</v>
      </c>
      <c r="B293" s="4">
        <v>52</v>
      </c>
      <c r="C293" s="4">
        <v>0</v>
      </c>
      <c r="D293" s="11" t="s">
        <v>72</v>
      </c>
      <c r="E293" s="4">
        <v>852</v>
      </c>
      <c r="F293" s="11" t="s">
        <v>231</v>
      </c>
      <c r="G293" s="11" t="s">
        <v>87</v>
      </c>
      <c r="H293" s="31">
        <f>'[1]3.ВС'!N266</f>
        <v>34340515</v>
      </c>
      <c r="I293" s="31">
        <f>'[1]3.ВС'!O266</f>
        <v>34340515</v>
      </c>
      <c r="J293" s="31">
        <f>'[1]3.ВС'!P266</f>
        <v>6011548.7800000003</v>
      </c>
      <c r="K293" s="37">
        <f t="shared" si="102"/>
        <v>17.505703627333489</v>
      </c>
      <c r="L293" s="37">
        <f t="shared" si="103"/>
        <v>17.505703627333489</v>
      </c>
    </row>
    <row r="294" spans="1:12" ht="105" x14ac:dyDescent="0.25">
      <c r="A294" s="12" t="s">
        <v>232</v>
      </c>
      <c r="B294" s="4">
        <v>52</v>
      </c>
      <c r="C294" s="4">
        <v>0</v>
      </c>
      <c r="D294" s="5" t="s">
        <v>72</v>
      </c>
      <c r="E294" s="4">
        <v>852</v>
      </c>
      <c r="F294" s="11" t="s">
        <v>233</v>
      </c>
      <c r="G294" s="11"/>
      <c r="H294" s="31">
        <f t="shared" ref="H294:J295" si="122">H295</f>
        <v>929430</v>
      </c>
      <c r="I294" s="31">
        <f t="shared" si="122"/>
        <v>929430</v>
      </c>
      <c r="J294" s="31">
        <f t="shared" si="122"/>
        <v>178857.91</v>
      </c>
      <c r="K294" s="37">
        <f t="shared" si="102"/>
        <v>19.243827937553124</v>
      </c>
      <c r="L294" s="37">
        <f t="shared" si="103"/>
        <v>19.243827937553124</v>
      </c>
    </row>
    <row r="295" spans="1:12" ht="30" x14ac:dyDescent="0.25">
      <c r="A295" s="12" t="s">
        <v>196</v>
      </c>
      <c r="B295" s="4">
        <v>52</v>
      </c>
      <c r="C295" s="4">
        <v>0</v>
      </c>
      <c r="D295" s="11" t="s">
        <v>72</v>
      </c>
      <c r="E295" s="4">
        <v>852</v>
      </c>
      <c r="F295" s="11" t="s">
        <v>233</v>
      </c>
      <c r="G295" s="11" t="s">
        <v>197</v>
      </c>
      <c r="H295" s="31">
        <f t="shared" si="122"/>
        <v>929430</v>
      </c>
      <c r="I295" s="31">
        <f t="shared" si="122"/>
        <v>929430</v>
      </c>
      <c r="J295" s="31">
        <f t="shared" si="122"/>
        <v>178857.91</v>
      </c>
      <c r="K295" s="37">
        <f t="shared" si="102"/>
        <v>19.243827937553124</v>
      </c>
      <c r="L295" s="37">
        <f t="shared" si="103"/>
        <v>19.243827937553124</v>
      </c>
    </row>
    <row r="296" spans="1:12" ht="60" x14ac:dyDescent="0.25">
      <c r="A296" s="12" t="s">
        <v>209</v>
      </c>
      <c r="B296" s="4">
        <v>52</v>
      </c>
      <c r="C296" s="4">
        <v>0</v>
      </c>
      <c r="D296" s="11" t="s">
        <v>72</v>
      </c>
      <c r="E296" s="4">
        <v>852</v>
      </c>
      <c r="F296" s="11" t="s">
        <v>233</v>
      </c>
      <c r="G296" s="11" t="s">
        <v>210</v>
      </c>
      <c r="H296" s="31">
        <f>'[1]3.ВС'!N358</f>
        <v>929430</v>
      </c>
      <c r="I296" s="31">
        <f>'[1]3.ВС'!O358</f>
        <v>929430</v>
      </c>
      <c r="J296" s="31">
        <f>'[1]3.ВС'!P358</f>
        <v>178857.91</v>
      </c>
      <c r="K296" s="37">
        <f t="shared" si="102"/>
        <v>19.243827937553124</v>
      </c>
      <c r="L296" s="37">
        <f t="shared" si="103"/>
        <v>19.243827937553124</v>
      </c>
    </row>
    <row r="297" spans="1:12" ht="30" x14ac:dyDescent="0.25">
      <c r="A297" s="12" t="s">
        <v>234</v>
      </c>
      <c r="B297" s="4">
        <v>52</v>
      </c>
      <c r="C297" s="4">
        <v>0</v>
      </c>
      <c r="D297" s="5" t="s">
        <v>72</v>
      </c>
      <c r="E297" s="4">
        <v>852</v>
      </c>
      <c r="F297" s="5" t="s">
        <v>235</v>
      </c>
      <c r="G297" s="5"/>
      <c r="H297" s="30">
        <f t="shared" ref="H297:J298" si="123">H298</f>
        <v>10446200</v>
      </c>
      <c r="I297" s="30">
        <f t="shared" si="123"/>
        <v>10446200</v>
      </c>
      <c r="J297" s="30">
        <f t="shared" si="123"/>
        <v>2605497</v>
      </c>
      <c r="K297" s="37">
        <f t="shared" si="102"/>
        <v>24.942055484290936</v>
      </c>
      <c r="L297" s="37">
        <f t="shared" si="103"/>
        <v>24.942055484290936</v>
      </c>
    </row>
    <row r="298" spans="1:12" ht="60" x14ac:dyDescent="0.25">
      <c r="A298" s="10" t="s">
        <v>84</v>
      </c>
      <c r="B298" s="4">
        <v>52</v>
      </c>
      <c r="C298" s="4">
        <v>0</v>
      </c>
      <c r="D298" s="11" t="s">
        <v>72</v>
      </c>
      <c r="E298" s="4">
        <v>852</v>
      </c>
      <c r="F298" s="5" t="s">
        <v>235</v>
      </c>
      <c r="G298" s="5" t="s">
        <v>85</v>
      </c>
      <c r="H298" s="31">
        <f t="shared" si="123"/>
        <v>10446200</v>
      </c>
      <c r="I298" s="31">
        <f t="shared" si="123"/>
        <v>10446200</v>
      </c>
      <c r="J298" s="31">
        <f t="shared" si="123"/>
        <v>2605497</v>
      </c>
      <c r="K298" s="37">
        <f t="shared" si="102"/>
        <v>24.942055484290936</v>
      </c>
      <c r="L298" s="37">
        <f t="shared" si="103"/>
        <v>24.942055484290936</v>
      </c>
    </row>
    <row r="299" spans="1:12" ht="30" x14ac:dyDescent="0.25">
      <c r="A299" s="10" t="s">
        <v>140</v>
      </c>
      <c r="B299" s="4">
        <v>52</v>
      </c>
      <c r="C299" s="4">
        <v>0</v>
      </c>
      <c r="D299" s="11" t="s">
        <v>72</v>
      </c>
      <c r="E299" s="4">
        <v>852</v>
      </c>
      <c r="F299" s="11" t="s">
        <v>235</v>
      </c>
      <c r="G299" s="11" t="s">
        <v>87</v>
      </c>
      <c r="H299" s="31">
        <f>'[1]3.ВС'!N269</f>
        <v>10446200</v>
      </c>
      <c r="I299" s="31">
        <f>'[1]3.ВС'!O269</f>
        <v>10446200</v>
      </c>
      <c r="J299" s="31">
        <f>'[1]3.ВС'!P269</f>
        <v>2605497</v>
      </c>
      <c r="K299" s="37">
        <f t="shared" si="102"/>
        <v>24.942055484290936</v>
      </c>
      <c r="L299" s="37">
        <f t="shared" si="103"/>
        <v>24.942055484290936</v>
      </c>
    </row>
    <row r="300" spans="1:12" ht="30" x14ac:dyDescent="0.25">
      <c r="A300" s="12" t="s">
        <v>236</v>
      </c>
      <c r="B300" s="4">
        <v>52</v>
      </c>
      <c r="C300" s="4">
        <v>0</v>
      </c>
      <c r="D300" s="5" t="s">
        <v>72</v>
      </c>
      <c r="E300" s="4">
        <v>852</v>
      </c>
      <c r="F300" s="11" t="s">
        <v>237</v>
      </c>
      <c r="G300" s="11"/>
      <c r="H300" s="31">
        <f t="shared" ref="H300:J301" si="124">H301</f>
        <v>22585590</v>
      </c>
      <c r="I300" s="31">
        <f t="shared" si="124"/>
        <v>22585590</v>
      </c>
      <c r="J300" s="31">
        <f t="shared" si="124"/>
        <v>6158070.7199999997</v>
      </c>
      <c r="K300" s="37">
        <f t="shared" si="102"/>
        <v>27.265485293941843</v>
      </c>
      <c r="L300" s="37">
        <f t="shared" si="103"/>
        <v>27.265485293941843</v>
      </c>
    </row>
    <row r="301" spans="1:12" ht="60" x14ac:dyDescent="0.25">
      <c r="A301" s="10" t="s">
        <v>84</v>
      </c>
      <c r="B301" s="4">
        <v>52</v>
      </c>
      <c r="C301" s="4">
        <v>0</v>
      </c>
      <c r="D301" s="11" t="s">
        <v>72</v>
      </c>
      <c r="E301" s="4">
        <v>852</v>
      </c>
      <c r="F301" s="11" t="s">
        <v>237</v>
      </c>
      <c r="G301" s="11" t="s">
        <v>85</v>
      </c>
      <c r="H301" s="31">
        <f t="shared" si="124"/>
        <v>22585590</v>
      </c>
      <c r="I301" s="31">
        <f t="shared" si="124"/>
        <v>22585590</v>
      </c>
      <c r="J301" s="31">
        <f t="shared" si="124"/>
        <v>6158070.7199999997</v>
      </c>
      <c r="K301" s="37">
        <f t="shared" si="102"/>
        <v>27.265485293941843</v>
      </c>
      <c r="L301" s="37">
        <f t="shared" si="103"/>
        <v>27.265485293941843</v>
      </c>
    </row>
    <row r="302" spans="1:12" ht="30" x14ac:dyDescent="0.25">
      <c r="A302" s="10" t="s">
        <v>140</v>
      </c>
      <c r="B302" s="4">
        <v>52</v>
      </c>
      <c r="C302" s="4">
        <v>0</v>
      </c>
      <c r="D302" s="11" t="s">
        <v>72</v>
      </c>
      <c r="E302" s="4">
        <v>852</v>
      </c>
      <c r="F302" s="11" t="s">
        <v>237</v>
      </c>
      <c r="G302" s="11" t="s">
        <v>87</v>
      </c>
      <c r="H302" s="31">
        <f>'[1]3.ВС'!N288</f>
        <v>22585590</v>
      </c>
      <c r="I302" s="31">
        <f>'[1]3.ВС'!O288</f>
        <v>22585590</v>
      </c>
      <c r="J302" s="31">
        <f>'[1]3.ВС'!P288</f>
        <v>6158070.7199999997</v>
      </c>
      <c r="K302" s="37">
        <f t="shared" si="102"/>
        <v>27.265485293941843</v>
      </c>
      <c r="L302" s="37">
        <f t="shared" si="103"/>
        <v>27.265485293941843</v>
      </c>
    </row>
    <row r="303" spans="1:12" ht="30" x14ac:dyDescent="0.25">
      <c r="A303" s="12" t="s">
        <v>138</v>
      </c>
      <c r="B303" s="4">
        <v>52</v>
      </c>
      <c r="C303" s="4">
        <v>0</v>
      </c>
      <c r="D303" s="5" t="s">
        <v>72</v>
      </c>
      <c r="E303" s="4">
        <v>852</v>
      </c>
      <c r="F303" s="5" t="s">
        <v>139</v>
      </c>
      <c r="G303" s="11"/>
      <c r="H303" s="31">
        <f t="shared" ref="H303:J304" si="125">H304</f>
        <v>7050990</v>
      </c>
      <c r="I303" s="31">
        <f t="shared" si="125"/>
        <v>7050990</v>
      </c>
      <c r="J303" s="31">
        <f t="shared" si="125"/>
        <v>1566430.34</v>
      </c>
      <c r="K303" s="37">
        <f t="shared" si="102"/>
        <v>22.215750412353444</v>
      </c>
      <c r="L303" s="37">
        <f t="shared" si="103"/>
        <v>22.215750412353444</v>
      </c>
    </row>
    <row r="304" spans="1:12" ht="60" x14ac:dyDescent="0.25">
      <c r="A304" s="10" t="s">
        <v>84</v>
      </c>
      <c r="B304" s="4">
        <v>52</v>
      </c>
      <c r="C304" s="4">
        <v>0</v>
      </c>
      <c r="D304" s="11" t="s">
        <v>72</v>
      </c>
      <c r="E304" s="4">
        <v>852</v>
      </c>
      <c r="F304" s="5" t="s">
        <v>139</v>
      </c>
      <c r="G304" s="11" t="s">
        <v>85</v>
      </c>
      <c r="H304" s="31">
        <f t="shared" si="125"/>
        <v>7050990</v>
      </c>
      <c r="I304" s="31">
        <f t="shared" si="125"/>
        <v>7050990</v>
      </c>
      <c r="J304" s="31">
        <f t="shared" si="125"/>
        <v>1566430.34</v>
      </c>
      <c r="K304" s="37">
        <f t="shared" si="102"/>
        <v>22.215750412353444</v>
      </c>
      <c r="L304" s="37">
        <f t="shared" si="103"/>
        <v>22.215750412353444</v>
      </c>
    </row>
    <row r="305" spans="1:12" ht="30" x14ac:dyDescent="0.25">
      <c r="A305" s="10" t="s">
        <v>140</v>
      </c>
      <c r="B305" s="4">
        <v>52</v>
      </c>
      <c r="C305" s="4">
        <v>0</v>
      </c>
      <c r="D305" s="11" t="s">
        <v>72</v>
      </c>
      <c r="E305" s="4">
        <v>852</v>
      </c>
      <c r="F305" s="5" t="s">
        <v>139</v>
      </c>
      <c r="G305" s="11" t="s">
        <v>87</v>
      </c>
      <c r="H305" s="31">
        <f>'[1]3.ВС'!N316</f>
        <v>7050990</v>
      </c>
      <c r="I305" s="31">
        <f>'[1]3.ВС'!O316</f>
        <v>7050990</v>
      </c>
      <c r="J305" s="31">
        <f>'[1]3.ВС'!P316</f>
        <v>1566430.34</v>
      </c>
      <c r="K305" s="37">
        <f t="shared" si="102"/>
        <v>22.215750412353444</v>
      </c>
      <c r="L305" s="37">
        <f t="shared" si="103"/>
        <v>22.215750412353444</v>
      </c>
    </row>
    <row r="306" spans="1:12" ht="30" x14ac:dyDescent="0.25">
      <c r="A306" s="12" t="s">
        <v>238</v>
      </c>
      <c r="B306" s="4">
        <v>52</v>
      </c>
      <c r="C306" s="4">
        <v>0</v>
      </c>
      <c r="D306" s="5" t="s">
        <v>72</v>
      </c>
      <c r="E306" s="4">
        <v>852</v>
      </c>
      <c r="F306" s="11" t="s">
        <v>142</v>
      </c>
      <c r="G306" s="11"/>
      <c r="H306" s="31">
        <f t="shared" ref="H306:J307" si="126">H307</f>
        <v>3098670</v>
      </c>
      <c r="I306" s="31">
        <f t="shared" si="126"/>
        <v>3098670</v>
      </c>
      <c r="J306" s="31">
        <f t="shared" si="126"/>
        <v>28948</v>
      </c>
      <c r="K306" s="37">
        <f t="shared" ref="K306:K364" si="127">J306/H306*100</f>
        <v>0.9342072566617291</v>
      </c>
      <c r="L306" s="37">
        <f t="shared" ref="L306:L364" si="128">J306/I306*100</f>
        <v>0.9342072566617291</v>
      </c>
    </row>
    <row r="307" spans="1:12" ht="60" x14ac:dyDescent="0.25">
      <c r="A307" s="10" t="s">
        <v>84</v>
      </c>
      <c r="B307" s="4">
        <v>52</v>
      </c>
      <c r="C307" s="4">
        <v>0</v>
      </c>
      <c r="D307" s="11" t="s">
        <v>72</v>
      </c>
      <c r="E307" s="4">
        <v>852</v>
      </c>
      <c r="F307" s="11" t="s">
        <v>142</v>
      </c>
      <c r="G307" s="11" t="s">
        <v>85</v>
      </c>
      <c r="H307" s="31">
        <f t="shared" si="126"/>
        <v>3098670</v>
      </c>
      <c r="I307" s="31">
        <f t="shared" si="126"/>
        <v>3098670</v>
      </c>
      <c r="J307" s="31">
        <f t="shared" si="126"/>
        <v>28948</v>
      </c>
      <c r="K307" s="37">
        <f t="shared" si="127"/>
        <v>0.9342072566617291</v>
      </c>
      <c r="L307" s="37">
        <f t="shared" si="128"/>
        <v>0.9342072566617291</v>
      </c>
    </row>
    <row r="308" spans="1:12" ht="30" x14ac:dyDescent="0.25">
      <c r="A308" s="10" t="s">
        <v>140</v>
      </c>
      <c r="B308" s="4">
        <v>52</v>
      </c>
      <c r="C308" s="4">
        <v>0</v>
      </c>
      <c r="D308" s="11" t="s">
        <v>72</v>
      </c>
      <c r="E308" s="4">
        <v>852</v>
      </c>
      <c r="F308" s="11" t="s">
        <v>142</v>
      </c>
      <c r="G308" s="11" t="s">
        <v>87</v>
      </c>
      <c r="H308" s="31">
        <f>'[1]3.ВС'!N272+'[1]3.ВС'!N291+'[1]3.ВС'!N319</f>
        <v>3098670</v>
      </c>
      <c r="I308" s="31">
        <f>'[1]3.ВС'!O272+'[1]3.ВС'!O291+'[1]3.ВС'!O319</f>
        <v>3098670</v>
      </c>
      <c r="J308" s="31">
        <f>'[1]3.ВС'!P272+'[1]3.ВС'!P291+'[1]3.ВС'!P319</f>
        <v>28948</v>
      </c>
      <c r="K308" s="37">
        <f t="shared" si="127"/>
        <v>0.9342072566617291</v>
      </c>
      <c r="L308" s="37">
        <f t="shared" si="128"/>
        <v>0.9342072566617291</v>
      </c>
    </row>
    <row r="309" spans="1:12" ht="45" x14ac:dyDescent="0.25">
      <c r="A309" s="10" t="s">
        <v>143</v>
      </c>
      <c r="B309" s="4">
        <v>52</v>
      </c>
      <c r="C309" s="4">
        <v>0</v>
      </c>
      <c r="D309" s="5" t="s">
        <v>72</v>
      </c>
      <c r="E309" s="4">
        <v>852</v>
      </c>
      <c r="F309" s="11" t="s">
        <v>144</v>
      </c>
      <c r="G309" s="11"/>
      <c r="H309" s="31">
        <f t="shared" ref="H309:J313" si="129">H310</f>
        <v>1646055.78</v>
      </c>
      <c r="I309" s="31">
        <f t="shared" si="129"/>
        <v>1646055.78</v>
      </c>
      <c r="J309" s="31">
        <f t="shared" si="129"/>
        <v>662900</v>
      </c>
      <c r="K309" s="37">
        <f t="shared" si="127"/>
        <v>40.272025289446752</v>
      </c>
      <c r="L309" s="37">
        <f t="shared" si="128"/>
        <v>40.272025289446752</v>
      </c>
    </row>
    <row r="310" spans="1:12" ht="60" x14ac:dyDescent="0.25">
      <c r="A310" s="10" t="s">
        <v>84</v>
      </c>
      <c r="B310" s="4">
        <v>52</v>
      </c>
      <c r="C310" s="4">
        <v>0</v>
      </c>
      <c r="D310" s="11" t="s">
        <v>72</v>
      </c>
      <c r="E310" s="4">
        <v>852</v>
      </c>
      <c r="F310" s="11" t="s">
        <v>144</v>
      </c>
      <c r="G310" s="11" t="s">
        <v>85</v>
      </c>
      <c r="H310" s="31">
        <f t="shared" si="129"/>
        <v>1646055.78</v>
      </c>
      <c r="I310" s="31">
        <f t="shared" si="129"/>
        <v>1646055.78</v>
      </c>
      <c r="J310" s="31">
        <f t="shared" si="129"/>
        <v>662900</v>
      </c>
      <c r="K310" s="37">
        <f t="shared" si="127"/>
        <v>40.272025289446752</v>
      </c>
      <c r="L310" s="37">
        <f t="shared" si="128"/>
        <v>40.272025289446752</v>
      </c>
    </row>
    <row r="311" spans="1:12" ht="30" x14ac:dyDescent="0.25">
      <c r="A311" s="10" t="s">
        <v>140</v>
      </c>
      <c r="B311" s="4">
        <v>52</v>
      </c>
      <c r="C311" s="4">
        <v>0</v>
      </c>
      <c r="D311" s="11" t="s">
        <v>72</v>
      </c>
      <c r="E311" s="4">
        <v>852</v>
      </c>
      <c r="F311" s="11" t="s">
        <v>144</v>
      </c>
      <c r="G311" s="11" t="s">
        <v>87</v>
      </c>
      <c r="H311" s="31">
        <f>'[1]3.ВС'!N294+'[1]3.ВС'!N275+'[1]3.ВС'!N322</f>
        <v>1646055.78</v>
      </c>
      <c r="I311" s="31">
        <f>'[1]3.ВС'!O294+'[1]3.ВС'!O275+'[1]3.ВС'!O322</f>
        <v>1646055.78</v>
      </c>
      <c r="J311" s="31">
        <f>'[1]3.ВС'!P294+'[1]3.ВС'!P275+'[1]3.ВС'!P322</f>
        <v>662900</v>
      </c>
      <c r="K311" s="37">
        <f t="shared" si="127"/>
        <v>40.272025289446752</v>
      </c>
      <c r="L311" s="37">
        <f t="shared" si="128"/>
        <v>40.272025289446752</v>
      </c>
    </row>
    <row r="312" spans="1:12" ht="90" x14ac:dyDescent="0.25">
      <c r="A312" s="10" t="s">
        <v>239</v>
      </c>
      <c r="B312" s="4">
        <v>52</v>
      </c>
      <c r="C312" s="4">
        <v>0</v>
      </c>
      <c r="D312" s="5" t="s">
        <v>72</v>
      </c>
      <c r="E312" s="4">
        <v>852</v>
      </c>
      <c r="F312" s="11" t="s">
        <v>240</v>
      </c>
      <c r="G312" s="11"/>
      <c r="H312" s="31">
        <f t="shared" si="129"/>
        <v>4889414.55</v>
      </c>
      <c r="I312" s="31">
        <f t="shared" si="129"/>
        <v>4889414.55</v>
      </c>
      <c r="J312" s="31">
        <f t="shared" si="129"/>
        <v>1011821.36</v>
      </c>
      <c r="K312" s="37">
        <f t="shared" si="127"/>
        <v>20.694120935194583</v>
      </c>
      <c r="L312" s="37">
        <f t="shared" si="128"/>
        <v>20.694120935194583</v>
      </c>
    </row>
    <row r="313" spans="1:12" ht="60" x14ac:dyDescent="0.25">
      <c r="A313" s="10" t="s">
        <v>84</v>
      </c>
      <c r="B313" s="4">
        <v>52</v>
      </c>
      <c r="C313" s="4">
        <v>0</v>
      </c>
      <c r="D313" s="11" t="s">
        <v>72</v>
      </c>
      <c r="E313" s="4">
        <v>852</v>
      </c>
      <c r="F313" s="11" t="s">
        <v>240</v>
      </c>
      <c r="G313" s="11" t="s">
        <v>85</v>
      </c>
      <c r="H313" s="31">
        <f t="shared" si="129"/>
        <v>4889414.55</v>
      </c>
      <c r="I313" s="31">
        <f t="shared" si="129"/>
        <v>4889414.55</v>
      </c>
      <c r="J313" s="31">
        <f t="shared" si="129"/>
        <v>1011821.36</v>
      </c>
      <c r="K313" s="37">
        <f t="shared" si="127"/>
        <v>20.694120935194583</v>
      </c>
      <c r="L313" s="37">
        <f t="shared" si="128"/>
        <v>20.694120935194583</v>
      </c>
    </row>
    <row r="314" spans="1:12" ht="30" x14ac:dyDescent="0.25">
      <c r="A314" s="10" t="s">
        <v>140</v>
      </c>
      <c r="B314" s="4">
        <v>52</v>
      </c>
      <c r="C314" s="4">
        <v>0</v>
      </c>
      <c r="D314" s="11" t="s">
        <v>72</v>
      </c>
      <c r="E314" s="4">
        <v>852</v>
      </c>
      <c r="F314" s="11" t="s">
        <v>240</v>
      </c>
      <c r="G314" s="11" t="s">
        <v>87</v>
      </c>
      <c r="H314" s="31">
        <f>'[1]3.ВС'!N297</f>
        <v>4889414.55</v>
      </c>
      <c r="I314" s="31">
        <f>'[1]3.ВС'!O297</f>
        <v>4889414.55</v>
      </c>
      <c r="J314" s="31">
        <f>'[1]3.ВС'!P297</f>
        <v>1011821.36</v>
      </c>
      <c r="K314" s="37">
        <f t="shared" si="127"/>
        <v>20.694120935194583</v>
      </c>
      <c r="L314" s="37">
        <f t="shared" si="128"/>
        <v>20.694120935194583</v>
      </c>
    </row>
    <row r="315" spans="1:12" ht="105" x14ac:dyDescent="0.25">
      <c r="A315" s="10" t="s">
        <v>241</v>
      </c>
      <c r="B315" s="4">
        <v>52</v>
      </c>
      <c r="C315" s="4">
        <v>0</v>
      </c>
      <c r="D315" s="5" t="s">
        <v>72</v>
      </c>
      <c r="E315" s="4">
        <v>852</v>
      </c>
      <c r="F315" s="11" t="s">
        <v>242</v>
      </c>
      <c r="G315" s="11"/>
      <c r="H315" s="31">
        <f t="shared" ref="H315:J316" si="130">H316</f>
        <v>232439</v>
      </c>
      <c r="I315" s="31">
        <f t="shared" si="130"/>
        <v>232439</v>
      </c>
      <c r="J315" s="31">
        <f t="shared" si="130"/>
        <v>0</v>
      </c>
      <c r="K315" s="37">
        <f t="shared" si="127"/>
        <v>0</v>
      </c>
      <c r="L315" s="37">
        <f t="shared" si="128"/>
        <v>0</v>
      </c>
    </row>
    <row r="316" spans="1:12" ht="60" x14ac:dyDescent="0.25">
      <c r="A316" s="10" t="s">
        <v>84</v>
      </c>
      <c r="B316" s="4">
        <v>52</v>
      </c>
      <c r="C316" s="4">
        <v>0</v>
      </c>
      <c r="D316" s="11" t="s">
        <v>72</v>
      </c>
      <c r="E316" s="4">
        <v>852</v>
      </c>
      <c r="F316" s="11" t="s">
        <v>242</v>
      </c>
      <c r="G316" s="11" t="s">
        <v>85</v>
      </c>
      <c r="H316" s="31">
        <f t="shared" si="130"/>
        <v>232439</v>
      </c>
      <c r="I316" s="31">
        <f t="shared" si="130"/>
        <v>232439</v>
      </c>
      <c r="J316" s="31">
        <f t="shared" si="130"/>
        <v>0</v>
      </c>
      <c r="K316" s="37">
        <f t="shared" si="127"/>
        <v>0</v>
      </c>
      <c r="L316" s="37">
        <f t="shared" si="128"/>
        <v>0</v>
      </c>
    </row>
    <row r="317" spans="1:12" ht="30" x14ac:dyDescent="0.25">
      <c r="A317" s="10" t="s">
        <v>140</v>
      </c>
      <c r="B317" s="4">
        <v>52</v>
      </c>
      <c r="C317" s="4">
        <v>0</v>
      </c>
      <c r="D317" s="11" t="s">
        <v>72</v>
      </c>
      <c r="E317" s="4">
        <v>852</v>
      </c>
      <c r="F317" s="11" t="s">
        <v>242</v>
      </c>
      <c r="G317" s="11" t="s">
        <v>87</v>
      </c>
      <c r="H317" s="31">
        <f>'[1]3.ВС'!N300</f>
        <v>232439</v>
      </c>
      <c r="I317" s="31">
        <f>'[1]3.ВС'!O300</f>
        <v>232439</v>
      </c>
      <c r="J317" s="31">
        <f>'[1]3.ВС'!P300</f>
        <v>0</v>
      </c>
      <c r="K317" s="37">
        <f t="shared" si="127"/>
        <v>0</v>
      </c>
      <c r="L317" s="37">
        <f t="shared" si="128"/>
        <v>0</v>
      </c>
    </row>
    <row r="318" spans="1:12" ht="75" x14ac:dyDescent="0.25">
      <c r="A318" s="10" t="s">
        <v>243</v>
      </c>
      <c r="B318" s="4">
        <v>52</v>
      </c>
      <c r="C318" s="4">
        <v>0</v>
      </c>
      <c r="D318" s="5" t="s">
        <v>72</v>
      </c>
      <c r="E318" s="4">
        <v>852</v>
      </c>
      <c r="F318" s="11" t="s">
        <v>244</v>
      </c>
      <c r="G318" s="11"/>
      <c r="H318" s="31">
        <f t="shared" ref="H318:J319" si="131">H319</f>
        <v>398724.88</v>
      </c>
      <c r="I318" s="31">
        <f t="shared" si="131"/>
        <v>398724.88</v>
      </c>
      <c r="J318" s="31">
        <f t="shared" si="131"/>
        <v>0</v>
      </c>
      <c r="K318" s="37">
        <f t="shared" si="127"/>
        <v>0</v>
      </c>
      <c r="L318" s="37">
        <f t="shared" si="128"/>
        <v>0</v>
      </c>
    </row>
    <row r="319" spans="1:12" ht="60" x14ac:dyDescent="0.25">
      <c r="A319" s="10" t="s">
        <v>84</v>
      </c>
      <c r="B319" s="4">
        <v>52</v>
      </c>
      <c r="C319" s="4">
        <v>0</v>
      </c>
      <c r="D319" s="11" t="s">
        <v>72</v>
      </c>
      <c r="E319" s="4">
        <v>852</v>
      </c>
      <c r="F319" s="11" t="s">
        <v>244</v>
      </c>
      <c r="G319" s="11" t="s">
        <v>85</v>
      </c>
      <c r="H319" s="31">
        <f t="shared" si="131"/>
        <v>398724.88</v>
      </c>
      <c r="I319" s="31">
        <f t="shared" si="131"/>
        <v>398724.88</v>
      </c>
      <c r="J319" s="31">
        <f t="shared" si="131"/>
        <v>0</v>
      </c>
      <c r="K319" s="37">
        <f t="shared" si="127"/>
        <v>0</v>
      </c>
      <c r="L319" s="37">
        <f t="shared" si="128"/>
        <v>0</v>
      </c>
    </row>
    <row r="320" spans="1:12" ht="30" x14ac:dyDescent="0.25">
      <c r="A320" s="10" t="s">
        <v>140</v>
      </c>
      <c r="B320" s="4">
        <v>52</v>
      </c>
      <c r="C320" s="4">
        <v>0</v>
      </c>
      <c r="D320" s="11" t="s">
        <v>72</v>
      </c>
      <c r="E320" s="4">
        <v>852</v>
      </c>
      <c r="F320" s="11" t="s">
        <v>244</v>
      </c>
      <c r="G320" s="11" t="s">
        <v>87</v>
      </c>
      <c r="H320" s="31">
        <f>'[1]3.ВС'!N303</f>
        <v>398724.88</v>
      </c>
      <c r="I320" s="31">
        <f>'[1]3.ВС'!O303</f>
        <v>398724.88</v>
      </c>
      <c r="J320" s="31">
        <f>'[1]3.ВС'!P303</f>
        <v>0</v>
      </c>
      <c r="K320" s="37">
        <f t="shared" si="127"/>
        <v>0</v>
      </c>
      <c r="L320" s="37">
        <f t="shared" si="128"/>
        <v>0</v>
      </c>
    </row>
    <row r="321" spans="1:12" ht="45" x14ac:dyDescent="0.25">
      <c r="A321" s="12" t="s">
        <v>145</v>
      </c>
      <c r="B321" s="4">
        <v>52</v>
      </c>
      <c r="C321" s="4">
        <v>0</v>
      </c>
      <c r="D321" s="11" t="s">
        <v>81</v>
      </c>
      <c r="E321" s="4"/>
      <c r="F321" s="11"/>
      <c r="G321" s="11"/>
      <c r="H321" s="31">
        <f t="shared" ref="H321:J322" si="132">H322</f>
        <v>3820800</v>
      </c>
      <c r="I321" s="31">
        <f t="shared" si="132"/>
        <v>3820800</v>
      </c>
      <c r="J321" s="31">
        <f t="shared" si="132"/>
        <v>903600</v>
      </c>
      <c r="K321" s="37">
        <f t="shared" si="127"/>
        <v>23.649497487437184</v>
      </c>
      <c r="L321" s="37">
        <f t="shared" si="128"/>
        <v>23.649497487437184</v>
      </c>
    </row>
    <row r="322" spans="1:12" ht="45" x14ac:dyDescent="0.25">
      <c r="A322" s="12" t="s">
        <v>219</v>
      </c>
      <c r="B322" s="4">
        <v>52</v>
      </c>
      <c r="C322" s="4">
        <v>0</v>
      </c>
      <c r="D322" s="5" t="s">
        <v>81</v>
      </c>
      <c r="E322" s="4">
        <v>852</v>
      </c>
      <c r="F322" s="5"/>
      <c r="G322" s="11"/>
      <c r="H322" s="31">
        <f t="shared" si="132"/>
        <v>3820800</v>
      </c>
      <c r="I322" s="31">
        <f t="shared" si="132"/>
        <v>3820800</v>
      </c>
      <c r="J322" s="31">
        <f t="shared" si="132"/>
        <v>903600</v>
      </c>
      <c r="K322" s="37">
        <f t="shared" si="127"/>
        <v>23.649497487437184</v>
      </c>
      <c r="L322" s="37">
        <f t="shared" si="128"/>
        <v>23.649497487437184</v>
      </c>
    </row>
    <row r="323" spans="1:12" ht="180" x14ac:dyDescent="0.25">
      <c r="A323" s="10" t="s">
        <v>146</v>
      </c>
      <c r="B323" s="4">
        <v>52</v>
      </c>
      <c r="C323" s="4">
        <v>0</v>
      </c>
      <c r="D323" s="11" t="s">
        <v>81</v>
      </c>
      <c r="E323" s="4">
        <v>852</v>
      </c>
      <c r="F323" s="11" t="s">
        <v>147</v>
      </c>
      <c r="G323" s="11"/>
      <c r="H323" s="31">
        <f t="shared" ref="H323:J323" si="133">H324+H326</f>
        <v>3820800</v>
      </c>
      <c r="I323" s="31">
        <f t="shared" si="133"/>
        <v>3820800</v>
      </c>
      <c r="J323" s="31">
        <f t="shared" si="133"/>
        <v>903600</v>
      </c>
      <c r="K323" s="37">
        <f t="shared" si="127"/>
        <v>23.649497487437184</v>
      </c>
      <c r="L323" s="37">
        <f t="shared" si="128"/>
        <v>23.649497487437184</v>
      </c>
    </row>
    <row r="324" spans="1:12" ht="60" x14ac:dyDescent="0.25">
      <c r="A324" s="10" t="s">
        <v>84</v>
      </c>
      <c r="B324" s="4">
        <v>52</v>
      </c>
      <c r="C324" s="4">
        <v>0</v>
      </c>
      <c r="D324" s="5" t="s">
        <v>81</v>
      </c>
      <c r="E324" s="4">
        <v>852</v>
      </c>
      <c r="F324" s="11" t="s">
        <v>147</v>
      </c>
      <c r="G324" s="11" t="s">
        <v>85</v>
      </c>
      <c r="H324" s="31">
        <f t="shared" ref="H324:J324" si="134">H325</f>
        <v>2350800</v>
      </c>
      <c r="I324" s="31">
        <f t="shared" si="134"/>
        <v>2350800</v>
      </c>
      <c r="J324" s="31">
        <f t="shared" si="134"/>
        <v>571800</v>
      </c>
      <c r="K324" s="37">
        <f t="shared" si="127"/>
        <v>24.323634507401735</v>
      </c>
      <c r="L324" s="37">
        <f t="shared" si="128"/>
        <v>24.323634507401735</v>
      </c>
    </row>
    <row r="325" spans="1:12" ht="30" x14ac:dyDescent="0.25">
      <c r="A325" s="10" t="s">
        <v>140</v>
      </c>
      <c r="B325" s="4">
        <v>52</v>
      </c>
      <c r="C325" s="4">
        <v>0</v>
      </c>
      <c r="D325" s="11" t="s">
        <v>81</v>
      </c>
      <c r="E325" s="4">
        <v>852</v>
      </c>
      <c r="F325" s="11" t="s">
        <v>147</v>
      </c>
      <c r="G325" s="11" t="s">
        <v>87</v>
      </c>
      <c r="H325" s="31">
        <f>'[1]3.ВС'!N328+'[1]3.ВС'!N306+'[1]3.ВС'!N278</f>
        <v>2350800</v>
      </c>
      <c r="I325" s="31">
        <f>'[1]3.ВС'!O328+'[1]3.ВС'!O306+'[1]3.ВС'!O278</f>
        <v>2350800</v>
      </c>
      <c r="J325" s="31">
        <f>'[1]3.ВС'!P328+'[1]3.ВС'!P306+'[1]3.ВС'!P278</f>
        <v>571800</v>
      </c>
      <c r="K325" s="37">
        <f t="shared" si="127"/>
        <v>24.323634507401735</v>
      </c>
      <c r="L325" s="37">
        <f t="shared" si="128"/>
        <v>24.323634507401735</v>
      </c>
    </row>
    <row r="326" spans="1:12" ht="30" x14ac:dyDescent="0.25">
      <c r="A326" s="12" t="s">
        <v>196</v>
      </c>
      <c r="B326" s="4">
        <v>52</v>
      </c>
      <c r="C326" s="4">
        <v>0</v>
      </c>
      <c r="D326" s="5" t="s">
        <v>81</v>
      </c>
      <c r="E326" s="4">
        <v>852</v>
      </c>
      <c r="F326" s="11" t="s">
        <v>147</v>
      </c>
      <c r="G326" s="11" t="s">
        <v>197</v>
      </c>
      <c r="H326" s="31">
        <f t="shared" ref="H326:J326" si="135">H327</f>
        <v>1470000</v>
      </c>
      <c r="I326" s="31">
        <f t="shared" si="135"/>
        <v>1470000</v>
      </c>
      <c r="J326" s="31">
        <f t="shared" si="135"/>
        <v>331800</v>
      </c>
      <c r="K326" s="37">
        <f t="shared" si="127"/>
        <v>22.571428571428569</v>
      </c>
      <c r="L326" s="37">
        <f t="shared" si="128"/>
        <v>22.571428571428569</v>
      </c>
    </row>
    <row r="327" spans="1:12" ht="60" x14ac:dyDescent="0.25">
      <c r="A327" s="12" t="s">
        <v>209</v>
      </c>
      <c r="B327" s="4">
        <v>52</v>
      </c>
      <c r="C327" s="4">
        <v>0</v>
      </c>
      <c r="D327" s="11" t="s">
        <v>81</v>
      </c>
      <c r="E327" s="4">
        <v>852</v>
      </c>
      <c r="F327" s="11" t="s">
        <v>147</v>
      </c>
      <c r="G327" s="11" t="s">
        <v>210</v>
      </c>
      <c r="H327" s="31">
        <f>'[1]3.ВС'!N353</f>
        <v>1470000</v>
      </c>
      <c r="I327" s="31">
        <f>'[1]3.ВС'!O353</f>
        <v>1470000</v>
      </c>
      <c r="J327" s="31">
        <f>'[1]3.ВС'!P353</f>
        <v>331800</v>
      </c>
      <c r="K327" s="37">
        <f t="shared" si="127"/>
        <v>22.571428571428569</v>
      </c>
      <c r="L327" s="37">
        <f t="shared" si="128"/>
        <v>22.571428571428569</v>
      </c>
    </row>
    <row r="328" spans="1:12" ht="30" x14ac:dyDescent="0.25">
      <c r="A328" s="12" t="s">
        <v>246</v>
      </c>
      <c r="B328" s="4">
        <v>52</v>
      </c>
      <c r="C328" s="4">
        <v>0</v>
      </c>
      <c r="D328" s="11" t="s">
        <v>40</v>
      </c>
      <c r="E328" s="4"/>
      <c r="F328" s="11"/>
      <c r="G328" s="11"/>
      <c r="H328" s="31">
        <f t="shared" ref="H328:J331" si="136">H329</f>
        <v>7812000</v>
      </c>
      <c r="I328" s="31">
        <f t="shared" si="136"/>
        <v>7812000</v>
      </c>
      <c r="J328" s="31">
        <f t="shared" si="136"/>
        <v>1202435.26</v>
      </c>
      <c r="K328" s="37">
        <f t="shared" si="127"/>
        <v>15.392156426011264</v>
      </c>
      <c r="L328" s="37">
        <f t="shared" si="128"/>
        <v>15.392156426011264</v>
      </c>
    </row>
    <row r="329" spans="1:12" ht="45" x14ac:dyDescent="0.25">
      <c r="A329" s="12" t="s">
        <v>219</v>
      </c>
      <c r="B329" s="4">
        <v>52</v>
      </c>
      <c r="C329" s="4">
        <v>0</v>
      </c>
      <c r="D329" s="5" t="s">
        <v>40</v>
      </c>
      <c r="E329" s="4">
        <v>852</v>
      </c>
      <c r="F329" s="5"/>
      <c r="G329" s="11"/>
      <c r="H329" s="31">
        <f t="shared" si="136"/>
        <v>7812000</v>
      </c>
      <c r="I329" s="31">
        <f t="shared" si="136"/>
        <v>7812000</v>
      </c>
      <c r="J329" s="31">
        <f t="shared" si="136"/>
        <v>1202435.26</v>
      </c>
      <c r="K329" s="37">
        <f t="shared" si="127"/>
        <v>15.392156426011264</v>
      </c>
      <c r="L329" s="37">
        <f t="shared" si="128"/>
        <v>15.392156426011264</v>
      </c>
    </row>
    <row r="330" spans="1:12" ht="195" x14ac:dyDescent="0.25">
      <c r="A330" s="10" t="s">
        <v>247</v>
      </c>
      <c r="B330" s="4">
        <v>52</v>
      </c>
      <c r="C330" s="4">
        <v>0</v>
      </c>
      <c r="D330" s="11" t="s">
        <v>40</v>
      </c>
      <c r="E330" s="4">
        <v>852</v>
      </c>
      <c r="F330" s="11" t="s">
        <v>248</v>
      </c>
      <c r="G330" s="11"/>
      <c r="H330" s="31">
        <f t="shared" si="136"/>
        <v>7812000</v>
      </c>
      <c r="I330" s="31">
        <f t="shared" si="136"/>
        <v>7812000</v>
      </c>
      <c r="J330" s="31">
        <f t="shared" si="136"/>
        <v>1202435.26</v>
      </c>
      <c r="K330" s="37">
        <f t="shared" si="127"/>
        <v>15.392156426011264</v>
      </c>
      <c r="L330" s="37">
        <f t="shared" si="128"/>
        <v>15.392156426011264</v>
      </c>
    </row>
    <row r="331" spans="1:12" ht="60" x14ac:dyDescent="0.25">
      <c r="A331" s="10" t="s">
        <v>84</v>
      </c>
      <c r="B331" s="4">
        <v>52</v>
      </c>
      <c r="C331" s="4">
        <v>0</v>
      </c>
      <c r="D331" s="11" t="s">
        <v>40</v>
      </c>
      <c r="E331" s="4">
        <v>852</v>
      </c>
      <c r="F331" s="11" t="s">
        <v>248</v>
      </c>
      <c r="G331" s="11" t="s">
        <v>85</v>
      </c>
      <c r="H331" s="31">
        <f t="shared" si="136"/>
        <v>7812000</v>
      </c>
      <c r="I331" s="31">
        <f t="shared" si="136"/>
        <v>7812000</v>
      </c>
      <c r="J331" s="31">
        <f t="shared" si="136"/>
        <v>1202435.26</v>
      </c>
      <c r="K331" s="37">
        <f t="shared" si="127"/>
        <v>15.392156426011264</v>
      </c>
      <c r="L331" s="37">
        <f t="shared" si="128"/>
        <v>15.392156426011264</v>
      </c>
    </row>
    <row r="332" spans="1:12" ht="30" x14ac:dyDescent="0.25">
      <c r="A332" s="10" t="s">
        <v>140</v>
      </c>
      <c r="B332" s="4">
        <v>52</v>
      </c>
      <c r="C332" s="4">
        <v>0</v>
      </c>
      <c r="D332" s="11" t="s">
        <v>40</v>
      </c>
      <c r="E332" s="4">
        <v>852</v>
      </c>
      <c r="F332" s="11" t="s">
        <v>248</v>
      </c>
      <c r="G332" s="11" t="s">
        <v>87</v>
      </c>
      <c r="H332" s="31">
        <f>'[1]3.ВС'!N309</f>
        <v>7812000</v>
      </c>
      <c r="I332" s="31">
        <f>'[1]3.ВС'!O309</f>
        <v>7812000</v>
      </c>
      <c r="J332" s="31">
        <f>'[1]3.ВС'!P309</f>
        <v>1202435.26</v>
      </c>
      <c r="K332" s="37">
        <f t="shared" si="127"/>
        <v>15.392156426011264</v>
      </c>
      <c r="L332" s="37">
        <f t="shared" si="128"/>
        <v>15.392156426011264</v>
      </c>
    </row>
    <row r="333" spans="1:12" ht="30" x14ac:dyDescent="0.25">
      <c r="A333" s="12" t="s">
        <v>249</v>
      </c>
      <c r="B333" s="4">
        <v>52</v>
      </c>
      <c r="C333" s="4">
        <v>0</v>
      </c>
      <c r="D333" s="11" t="s">
        <v>102</v>
      </c>
      <c r="E333" s="4"/>
      <c r="F333" s="11"/>
      <c r="G333" s="11"/>
      <c r="H333" s="31">
        <f t="shared" ref="H333:J336" si="137">H334</f>
        <v>587880</v>
      </c>
      <c r="I333" s="31">
        <f t="shared" si="137"/>
        <v>587880</v>
      </c>
      <c r="J333" s="31">
        <f t="shared" si="137"/>
        <v>0</v>
      </c>
      <c r="K333" s="37">
        <f t="shared" si="127"/>
        <v>0</v>
      </c>
      <c r="L333" s="37">
        <f t="shared" si="128"/>
        <v>0</v>
      </c>
    </row>
    <row r="334" spans="1:12" s="1" customFormat="1" ht="45" x14ac:dyDescent="0.25">
      <c r="A334" s="12" t="s">
        <v>219</v>
      </c>
      <c r="B334" s="4">
        <v>52</v>
      </c>
      <c r="C334" s="4">
        <v>0</v>
      </c>
      <c r="D334" s="5" t="s">
        <v>102</v>
      </c>
      <c r="E334" s="4">
        <v>852</v>
      </c>
      <c r="F334" s="5"/>
      <c r="G334" s="11"/>
      <c r="H334" s="31">
        <f t="shared" si="137"/>
        <v>587880</v>
      </c>
      <c r="I334" s="31">
        <f t="shared" si="137"/>
        <v>587880</v>
      </c>
      <c r="J334" s="31">
        <f t="shared" si="137"/>
        <v>0</v>
      </c>
      <c r="K334" s="37">
        <f t="shared" si="127"/>
        <v>0</v>
      </c>
      <c r="L334" s="37">
        <f t="shared" si="128"/>
        <v>0</v>
      </c>
    </row>
    <row r="335" spans="1:12" ht="45" x14ac:dyDescent="0.25">
      <c r="A335" s="12" t="s">
        <v>250</v>
      </c>
      <c r="B335" s="4">
        <v>52</v>
      </c>
      <c r="C335" s="4">
        <v>0</v>
      </c>
      <c r="D335" s="11" t="s">
        <v>102</v>
      </c>
      <c r="E335" s="4">
        <v>852</v>
      </c>
      <c r="F335" s="11" t="s">
        <v>251</v>
      </c>
      <c r="G335" s="11"/>
      <c r="H335" s="31">
        <f t="shared" si="137"/>
        <v>587880</v>
      </c>
      <c r="I335" s="31">
        <f t="shared" si="137"/>
        <v>587880</v>
      </c>
      <c r="J335" s="31">
        <f t="shared" si="137"/>
        <v>0</v>
      </c>
      <c r="K335" s="37">
        <f t="shared" si="127"/>
        <v>0</v>
      </c>
      <c r="L335" s="37">
        <f t="shared" si="128"/>
        <v>0</v>
      </c>
    </row>
    <row r="336" spans="1:12" ht="60" x14ac:dyDescent="0.25">
      <c r="A336" s="10" t="s">
        <v>84</v>
      </c>
      <c r="B336" s="4">
        <v>52</v>
      </c>
      <c r="C336" s="4">
        <v>0</v>
      </c>
      <c r="D336" s="11" t="s">
        <v>102</v>
      </c>
      <c r="E336" s="4">
        <v>852</v>
      </c>
      <c r="F336" s="11" t="s">
        <v>251</v>
      </c>
      <c r="G336" s="11" t="s">
        <v>85</v>
      </c>
      <c r="H336" s="31">
        <f t="shared" si="137"/>
        <v>587880</v>
      </c>
      <c r="I336" s="31">
        <f t="shared" si="137"/>
        <v>587880</v>
      </c>
      <c r="J336" s="31">
        <f t="shared" si="137"/>
        <v>0</v>
      </c>
      <c r="K336" s="37">
        <f t="shared" si="127"/>
        <v>0</v>
      </c>
      <c r="L336" s="37">
        <f t="shared" si="128"/>
        <v>0</v>
      </c>
    </row>
    <row r="337" spans="1:12" ht="30" x14ac:dyDescent="0.25">
      <c r="A337" s="10" t="s">
        <v>140</v>
      </c>
      <c r="B337" s="4">
        <v>52</v>
      </c>
      <c r="C337" s="4">
        <v>0</v>
      </c>
      <c r="D337" s="11" t="s">
        <v>102</v>
      </c>
      <c r="E337" s="4">
        <v>852</v>
      </c>
      <c r="F337" s="11" t="s">
        <v>251</v>
      </c>
      <c r="G337" s="11" t="s">
        <v>87</v>
      </c>
      <c r="H337" s="31">
        <f>'[1]3.ВС'!N312</f>
        <v>587880</v>
      </c>
      <c r="I337" s="31">
        <f>'[1]3.ВС'!O312</f>
        <v>587880</v>
      </c>
      <c r="J337" s="31">
        <f>'[1]3.ВС'!P312</f>
        <v>0</v>
      </c>
      <c r="K337" s="37">
        <f t="shared" si="127"/>
        <v>0</v>
      </c>
      <c r="L337" s="37">
        <f t="shared" si="128"/>
        <v>0</v>
      </c>
    </row>
    <row r="338" spans="1:12" ht="30" x14ac:dyDescent="0.25">
      <c r="A338" s="12" t="s">
        <v>252</v>
      </c>
      <c r="B338" s="4">
        <v>52</v>
      </c>
      <c r="C338" s="4">
        <v>0</v>
      </c>
      <c r="D338" s="11" t="s">
        <v>106</v>
      </c>
      <c r="E338" s="4"/>
      <c r="F338" s="11"/>
      <c r="G338" s="11"/>
      <c r="H338" s="31">
        <f t="shared" ref="H338:J343" si="138">H339</f>
        <v>123400</v>
      </c>
      <c r="I338" s="31">
        <f t="shared" si="138"/>
        <v>123400</v>
      </c>
      <c r="J338" s="31">
        <f t="shared" si="138"/>
        <v>7147</v>
      </c>
      <c r="K338" s="37">
        <f t="shared" si="127"/>
        <v>5.791734197730956</v>
      </c>
      <c r="L338" s="37">
        <f t="shared" si="128"/>
        <v>5.791734197730956</v>
      </c>
    </row>
    <row r="339" spans="1:12" ht="45" x14ac:dyDescent="0.25">
      <c r="A339" s="12" t="s">
        <v>219</v>
      </c>
      <c r="B339" s="4">
        <v>52</v>
      </c>
      <c r="C339" s="4">
        <v>0</v>
      </c>
      <c r="D339" s="5" t="s">
        <v>106</v>
      </c>
      <c r="E339" s="4">
        <v>852</v>
      </c>
      <c r="F339" s="5"/>
      <c r="G339" s="11"/>
      <c r="H339" s="31">
        <f t="shared" si="138"/>
        <v>123400</v>
      </c>
      <c r="I339" s="31">
        <f t="shared" si="138"/>
        <v>123400</v>
      </c>
      <c r="J339" s="31">
        <f t="shared" si="138"/>
        <v>7147</v>
      </c>
      <c r="K339" s="37">
        <f t="shared" si="127"/>
        <v>5.791734197730956</v>
      </c>
      <c r="L339" s="37">
        <f t="shared" si="128"/>
        <v>5.791734197730956</v>
      </c>
    </row>
    <row r="340" spans="1:12" ht="30" x14ac:dyDescent="0.25">
      <c r="A340" s="12" t="s">
        <v>253</v>
      </c>
      <c r="B340" s="4">
        <v>52</v>
      </c>
      <c r="C340" s="4">
        <v>0</v>
      </c>
      <c r="D340" s="11" t="s">
        <v>106</v>
      </c>
      <c r="E340" s="4">
        <v>852</v>
      </c>
      <c r="F340" s="11" t="s">
        <v>254</v>
      </c>
      <c r="G340" s="11"/>
      <c r="H340" s="31">
        <f t="shared" ref="H340:J340" si="139">H341+H343</f>
        <v>123400</v>
      </c>
      <c r="I340" s="31">
        <f t="shared" si="139"/>
        <v>123400</v>
      </c>
      <c r="J340" s="31">
        <f t="shared" si="139"/>
        <v>7147</v>
      </c>
      <c r="K340" s="37">
        <f t="shared" si="127"/>
        <v>5.791734197730956</v>
      </c>
      <c r="L340" s="37">
        <f t="shared" si="128"/>
        <v>5.791734197730956</v>
      </c>
    </row>
    <row r="341" spans="1:12" ht="135" x14ac:dyDescent="0.25">
      <c r="A341" s="12" t="s">
        <v>21</v>
      </c>
      <c r="B341" s="4">
        <v>52</v>
      </c>
      <c r="C341" s="4">
        <v>0</v>
      </c>
      <c r="D341" s="11" t="s">
        <v>106</v>
      </c>
      <c r="E341" s="4">
        <v>852</v>
      </c>
      <c r="F341" s="11" t="s">
        <v>254</v>
      </c>
      <c r="G341" s="11" t="s">
        <v>22</v>
      </c>
      <c r="H341" s="31">
        <f t="shared" ref="H341:J341" si="140">H342</f>
        <v>16900</v>
      </c>
      <c r="I341" s="31">
        <f t="shared" si="140"/>
        <v>16900</v>
      </c>
      <c r="J341" s="31">
        <f t="shared" si="140"/>
        <v>1200</v>
      </c>
      <c r="K341" s="37">
        <f t="shared" si="127"/>
        <v>7.1005917159763312</v>
      </c>
      <c r="L341" s="37">
        <f t="shared" si="128"/>
        <v>7.1005917159763312</v>
      </c>
    </row>
    <row r="342" spans="1:12" ht="30" x14ac:dyDescent="0.25">
      <c r="A342" s="10" t="s">
        <v>97</v>
      </c>
      <c r="B342" s="4">
        <v>52</v>
      </c>
      <c r="C342" s="4">
        <v>0</v>
      </c>
      <c r="D342" s="11" t="s">
        <v>106</v>
      </c>
      <c r="E342" s="4">
        <v>852</v>
      </c>
      <c r="F342" s="11" t="s">
        <v>254</v>
      </c>
      <c r="G342" s="11" t="s">
        <v>98</v>
      </c>
      <c r="H342" s="31">
        <f>'[1]3.ВС'!N332</f>
        <v>16900</v>
      </c>
      <c r="I342" s="31">
        <f>'[1]3.ВС'!O332</f>
        <v>16900</v>
      </c>
      <c r="J342" s="31">
        <f>'[1]3.ВС'!P332</f>
        <v>1200</v>
      </c>
      <c r="K342" s="37">
        <f t="shared" si="127"/>
        <v>7.1005917159763312</v>
      </c>
      <c r="L342" s="37">
        <f t="shared" si="128"/>
        <v>7.1005917159763312</v>
      </c>
    </row>
    <row r="343" spans="1:12" ht="60" x14ac:dyDescent="0.25">
      <c r="A343" s="10" t="s">
        <v>25</v>
      </c>
      <c r="B343" s="4">
        <v>52</v>
      </c>
      <c r="C343" s="4">
        <v>0</v>
      </c>
      <c r="D343" s="11" t="s">
        <v>106</v>
      </c>
      <c r="E343" s="4">
        <v>852</v>
      </c>
      <c r="F343" s="11" t="s">
        <v>254</v>
      </c>
      <c r="G343" s="11" t="s">
        <v>26</v>
      </c>
      <c r="H343" s="31">
        <f t="shared" si="138"/>
        <v>106500</v>
      </c>
      <c r="I343" s="31">
        <f t="shared" si="138"/>
        <v>106500</v>
      </c>
      <c r="J343" s="31">
        <f t="shared" si="138"/>
        <v>5947</v>
      </c>
      <c r="K343" s="37">
        <f t="shared" si="127"/>
        <v>5.5840375586854458</v>
      </c>
      <c r="L343" s="37">
        <f t="shared" si="128"/>
        <v>5.5840375586854458</v>
      </c>
    </row>
    <row r="344" spans="1:12" ht="60" x14ac:dyDescent="0.25">
      <c r="A344" s="10" t="s">
        <v>27</v>
      </c>
      <c r="B344" s="4">
        <v>52</v>
      </c>
      <c r="C344" s="4">
        <v>0</v>
      </c>
      <c r="D344" s="11" t="s">
        <v>106</v>
      </c>
      <c r="E344" s="4">
        <v>852</v>
      </c>
      <c r="F344" s="11" t="s">
        <v>254</v>
      </c>
      <c r="G344" s="11" t="s">
        <v>28</v>
      </c>
      <c r="H344" s="31">
        <f>'[1]3.ВС'!N334</f>
        <v>106500</v>
      </c>
      <c r="I344" s="31">
        <f>'[1]3.ВС'!O334</f>
        <v>106500</v>
      </c>
      <c r="J344" s="31">
        <f>'[1]3.ВС'!P334</f>
        <v>5947</v>
      </c>
      <c r="K344" s="37">
        <f t="shared" si="127"/>
        <v>5.5840375586854458</v>
      </c>
      <c r="L344" s="37">
        <f t="shared" si="128"/>
        <v>5.5840375586854458</v>
      </c>
    </row>
    <row r="345" spans="1:12" ht="75" x14ac:dyDescent="0.25">
      <c r="A345" s="12" t="s">
        <v>255</v>
      </c>
      <c r="B345" s="4">
        <v>52</v>
      </c>
      <c r="C345" s="4">
        <v>0</v>
      </c>
      <c r="D345" s="11" t="s">
        <v>110</v>
      </c>
      <c r="E345" s="4"/>
      <c r="F345" s="11"/>
      <c r="G345" s="11"/>
      <c r="H345" s="31">
        <f t="shared" ref="H345:J345" si="141">H346</f>
        <v>7449394</v>
      </c>
      <c r="I345" s="31">
        <f t="shared" si="141"/>
        <v>7449394</v>
      </c>
      <c r="J345" s="31">
        <f t="shared" si="141"/>
        <v>1262760.47</v>
      </c>
      <c r="K345" s="37">
        <f t="shared" si="127"/>
        <v>16.951183814414971</v>
      </c>
      <c r="L345" s="37">
        <f t="shared" si="128"/>
        <v>16.951183814414971</v>
      </c>
    </row>
    <row r="346" spans="1:12" ht="45" x14ac:dyDescent="0.25">
      <c r="A346" s="12" t="s">
        <v>219</v>
      </c>
      <c r="B346" s="4">
        <v>52</v>
      </c>
      <c r="C346" s="4">
        <v>0</v>
      </c>
      <c r="D346" s="5" t="s">
        <v>110</v>
      </c>
      <c r="E346" s="4">
        <v>852</v>
      </c>
      <c r="F346" s="5"/>
      <c r="G346" s="11"/>
      <c r="H346" s="31">
        <f t="shared" ref="H346:J346" si="142">H347+H350+H353</f>
        <v>7449394</v>
      </c>
      <c r="I346" s="31">
        <f t="shared" si="142"/>
        <v>7449394</v>
      </c>
      <c r="J346" s="31">
        <f t="shared" si="142"/>
        <v>1262760.47</v>
      </c>
      <c r="K346" s="37">
        <f t="shared" si="127"/>
        <v>16.951183814414971</v>
      </c>
      <c r="L346" s="37">
        <f t="shared" si="128"/>
        <v>16.951183814414971</v>
      </c>
    </row>
    <row r="347" spans="1:12" ht="90" x14ac:dyDescent="0.25">
      <c r="A347" s="12" t="s">
        <v>256</v>
      </c>
      <c r="B347" s="4">
        <v>52</v>
      </c>
      <c r="C347" s="4">
        <v>0</v>
      </c>
      <c r="D347" s="11" t="s">
        <v>110</v>
      </c>
      <c r="E347" s="4">
        <v>852</v>
      </c>
      <c r="F347" s="11" t="s">
        <v>257</v>
      </c>
      <c r="G347" s="11"/>
      <c r="H347" s="31">
        <f t="shared" ref="H347:J348" si="143">H348</f>
        <v>187600</v>
      </c>
      <c r="I347" s="31">
        <f t="shared" si="143"/>
        <v>187600</v>
      </c>
      <c r="J347" s="31">
        <f t="shared" si="143"/>
        <v>10500</v>
      </c>
      <c r="K347" s="37">
        <f t="shared" si="127"/>
        <v>5.5970149253731343</v>
      </c>
      <c r="L347" s="37">
        <f t="shared" si="128"/>
        <v>5.5970149253731343</v>
      </c>
    </row>
    <row r="348" spans="1:12" ht="30" x14ac:dyDescent="0.25">
      <c r="A348" s="12" t="s">
        <v>196</v>
      </c>
      <c r="B348" s="4">
        <v>52</v>
      </c>
      <c r="C348" s="4">
        <v>0</v>
      </c>
      <c r="D348" s="11" t="s">
        <v>110</v>
      </c>
      <c r="E348" s="4">
        <v>852</v>
      </c>
      <c r="F348" s="11" t="s">
        <v>257</v>
      </c>
      <c r="G348" s="11" t="s">
        <v>197</v>
      </c>
      <c r="H348" s="31">
        <f t="shared" si="143"/>
        <v>187600</v>
      </c>
      <c r="I348" s="31">
        <f t="shared" si="143"/>
        <v>187600</v>
      </c>
      <c r="J348" s="31">
        <f t="shared" si="143"/>
        <v>10500</v>
      </c>
      <c r="K348" s="37">
        <f t="shared" si="127"/>
        <v>5.5970149253731343</v>
      </c>
      <c r="L348" s="37">
        <f t="shared" si="128"/>
        <v>5.5970149253731343</v>
      </c>
    </row>
    <row r="349" spans="1:12" ht="60" x14ac:dyDescent="0.25">
      <c r="A349" s="12" t="s">
        <v>209</v>
      </c>
      <c r="B349" s="4">
        <v>52</v>
      </c>
      <c r="C349" s="4">
        <v>0</v>
      </c>
      <c r="D349" s="11" t="s">
        <v>110</v>
      </c>
      <c r="E349" s="4">
        <v>852</v>
      </c>
      <c r="F349" s="11" t="s">
        <v>257</v>
      </c>
      <c r="G349" s="11" t="s">
        <v>210</v>
      </c>
      <c r="H349" s="31">
        <f>'[1]3.ВС'!N361</f>
        <v>187600</v>
      </c>
      <c r="I349" s="31">
        <f>'[1]3.ВС'!O361</f>
        <v>187600</v>
      </c>
      <c r="J349" s="31">
        <f>'[1]3.ВС'!P361</f>
        <v>10500</v>
      </c>
      <c r="K349" s="37">
        <f t="shared" si="127"/>
        <v>5.5970149253731343</v>
      </c>
      <c r="L349" s="37">
        <f t="shared" si="128"/>
        <v>5.5970149253731343</v>
      </c>
    </row>
    <row r="350" spans="1:12" ht="210" x14ac:dyDescent="0.25">
      <c r="A350" s="12" t="s">
        <v>258</v>
      </c>
      <c r="B350" s="4">
        <v>52</v>
      </c>
      <c r="C350" s="4">
        <v>0</v>
      </c>
      <c r="D350" s="11" t="s">
        <v>110</v>
      </c>
      <c r="E350" s="4">
        <v>852</v>
      </c>
      <c r="F350" s="11" t="s">
        <v>259</v>
      </c>
      <c r="G350" s="11"/>
      <c r="H350" s="31">
        <f t="shared" ref="H350:J351" si="144">H351</f>
        <v>50000</v>
      </c>
      <c r="I350" s="31">
        <f t="shared" si="144"/>
        <v>50000</v>
      </c>
      <c r="J350" s="31">
        <f t="shared" si="144"/>
        <v>0</v>
      </c>
      <c r="K350" s="37">
        <f t="shared" si="127"/>
        <v>0</v>
      </c>
      <c r="L350" s="37">
        <f t="shared" si="128"/>
        <v>0</v>
      </c>
    </row>
    <row r="351" spans="1:12" ht="60" x14ac:dyDescent="0.25">
      <c r="A351" s="10" t="s">
        <v>25</v>
      </c>
      <c r="B351" s="4">
        <v>52</v>
      </c>
      <c r="C351" s="4">
        <v>0</v>
      </c>
      <c r="D351" s="11" t="s">
        <v>110</v>
      </c>
      <c r="E351" s="4">
        <v>852</v>
      </c>
      <c r="F351" s="11" t="s">
        <v>259</v>
      </c>
      <c r="G351" s="11" t="s">
        <v>26</v>
      </c>
      <c r="H351" s="31">
        <f t="shared" si="144"/>
        <v>50000</v>
      </c>
      <c r="I351" s="31">
        <f t="shared" si="144"/>
        <v>50000</v>
      </c>
      <c r="J351" s="31">
        <f t="shared" si="144"/>
        <v>0</v>
      </c>
      <c r="K351" s="37">
        <f t="shared" si="127"/>
        <v>0</v>
      </c>
      <c r="L351" s="37">
        <f t="shared" si="128"/>
        <v>0</v>
      </c>
    </row>
    <row r="352" spans="1:12" ht="60" x14ac:dyDescent="0.25">
      <c r="A352" s="10" t="s">
        <v>27</v>
      </c>
      <c r="B352" s="4">
        <v>52</v>
      </c>
      <c r="C352" s="4">
        <v>0</v>
      </c>
      <c r="D352" s="11" t="s">
        <v>110</v>
      </c>
      <c r="E352" s="4">
        <v>852</v>
      </c>
      <c r="F352" s="11" t="s">
        <v>259</v>
      </c>
      <c r="G352" s="11" t="s">
        <v>28</v>
      </c>
      <c r="H352" s="31">
        <f>'[1]3.ВС'!N369</f>
        <v>50000</v>
      </c>
      <c r="I352" s="31">
        <f>'[1]3.ВС'!O369</f>
        <v>50000</v>
      </c>
      <c r="J352" s="31">
        <f>'[1]3.ВС'!P369</f>
        <v>0</v>
      </c>
      <c r="K352" s="37">
        <f t="shared" si="127"/>
        <v>0</v>
      </c>
      <c r="L352" s="37">
        <f t="shared" si="128"/>
        <v>0</v>
      </c>
    </row>
    <row r="353" spans="1:12" ht="150" x14ac:dyDescent="0.25">
      <c r="A353" s="10" t="s">
        <v>260</v>
      </c>
      <c r="B353" s="4">
        <v>52</v>
      </c>
      <c r="C353" s="4">
        <v>0</v>
      </c>
      <c r="D353" s="11" t="s">
        <v>110</v>
      </c>
      <c r="E353" s="4">
        <v>852</v>
      </c>
      <c r="F353" s="11" t="s">
        <v>261</v>
      </c>
      <c r="G353" s="11"/>
      <c r="H353" s="31">
        <f t="shared" ref="H353:J353" si="145">H354</f>
        <v>7211794</v>
      </c>
      <c r="I353" s="31">
        <f t="shared" si="145"/>
        <v>7211794</v>
      </c>
      <c r="J353" s="31">
        <f t="shared" si="145"/>
        <v>1252260.47</v>
      </c>
      <c r="K353" s="37">
        <f t="shared" si="127"/>
        <v>17.364063227540885</v>
      </c>
      <c r="L353" s="37">
        <f t="shared" si="128"/>
        <v>17.364063227540885</v>
      </c>
    </row>
    <row r="354" spans="1:12" ht="30" x14ac:dyDescent="0.25">
      <c r="A354" s="12" t="s">
        <v>196</v>
      </c>
      <c r="B354" s="4">
        <v>52</v>
      </c>
      <c r="C354" s="4">
        <v>0</v>
      </c>
      <c r="D354" s="11" t="s">
        <v>110</v>
      </c>
      <c r="E354" s="4">
        <v>852</v>
      </c>
      <c r="F354" s="11" t="s">
        <v>261</v>
      </c>
      <c r="G354" s="11" t="s">
        <v>197</v>
      </c>
      <c r="H354" s="31">
        <f t="shared" ref="H354:J354" si="146">H355+H356</f>
        <v>7211794</v>
      </c>
      <c r="I354" s="31">
        <f t="shared" si="146"/>
        <v>7211794</v>
      </c>
      <c r="J354" s="31">
        <f t="shared" si="146"/>
        <v>1252260.47</v>
      </c>
      <c r="K354" s="37">
        <f t="shared" si="127"/>
        <v>17.364063227540885</v>
      </c>
      <c r="L354" s="37">
        <f t="shared" si="128"/>
        <v>17.364063227540885</v>
      </c>
    </row>
    <row r="355" spans="1:12" ht="45" x14ac:dyDescent="0.25">
      <c r="A355" s="12" t="s">
        <v>198</v>
      </c>
      <c r="B355" s="4">
        <v>52</v>
      </c>
      <c r="C355" s="4">
        <v>0</v>
      </c>
      <c r="D355" s="11" t="s">
        <v>110</v>
      </c>
      <c r="E355" s="4">
        <v>852</v>
      </c>
      <c r="F355" s="11" t="s">
        <v>261</v>
      </c>
      <c r="G355" s="11" t="s">
        <v>199</v>
      </c>
      <c r="H355" s="31">
        <f>'[1]3.ВС'!N364</f>
        <v>5193212</v>
      </c>
      <c r="I355" s="31">
        <f>'[1]3.ВС'!O364</f>
        <v>5193212</v>
      </c>
      <c r="J355" s="31">
        <f>'[1]3.ВС'!P364</f>
        <v>903011.75</v>
      </c>
      <c r="K355" s="37">
        <f t="shared" si="127"/>
        <v>17.388309007989662</v>
      </c>
      <c r="L355" s="37">
        <f t="shared" si="128"/>
        <v>17.388309007989662</v>
      </c>
    </row>
    <row r="356" spans="1:12" ht="60" x14ac:dyDescent="0.25">
      <c r="A356" s="12" t="s">
        <v>209</v>
      </c>
      <c r="B356" s="4">
        <v>52</v>
      </c>
      <c r="C356" s="4">
        <v>0</v>
      </c>
      <c r="D356" s="11" t="s">
        <v>110</v>
      </c>
      <c r="E356" s="4">
        <v>852</v>
      </c>
      <c r="F356" s="11" t="s">
        <v>261</v>
      </c>
      <c r="G356" s="11" t="s">
        <v>210</v>
      </c>
      <c r="H356" s="31">
        <f>'[1]3.ВС'!N365</f>
        <v>2018582</v>
      </c>
      <c r="I356" s="31">
        <f>'[1]3.ВС'!O365</f>
        <v>2018582</v>
      </c>
      <c r="J356" s="31">
        <f>'[1]3.ВС'!P365</f>
        <v>349248.72</v>
      </c>
      <c r="K356" s="37">
        <f t="shared" si="127"/>
        <v>17.301686035048363</v>
      </c>
      <c r="L356" s="37">
        <f t="shared" si="128"/>
        <v>17.301686035048363</v>
      </c>
    </row>
    <row r="357" spans="1:12" s="9" customFormat="1" ht="57" x14ac:dyDescent="0.25">
      <c r="A357" s="6" t="s">
        <v>262</v>
      </c>
      <c r="B357" s="7">
        <v>53</v>
      </c>
      <c r="C357" s="7"/>
      <c r="D357" s="21"/>
      <c r="E357" s="7"/>
      <c r="F357" s="21"/>
      <c r="G357" s="8"/>
      <c r="H357" s="33">
        <f t="shared" ref="H357:J357" si="147">H358+H368</f>
        <v>11579400</v>
      </c>
      <c r="I357" s="33">
        <f t="shared" si="147"/>
        <v>11579400</v>
      </c>
      <c r="J357" s="33">
        <f t="shared" si="147"/>
        <v>2446540.6800000002</v>
      </c>
      <c r="K357" s="37">
        <f t="shared" si="127"/>
        <v>21.128389035701332</v>
      </c>
      <c r="L357" s="37">
        <f t="shared" si="128"/>
        <v>21.128389035701332</v>
      </c>
    </row>
    <row r="358" spans="1:12" ht="90" x14ac:dyDescent="0.25">
      <c r="A358" s="12" t="s">
        <v>263</v>
      </c>
      <c r="B358" s="4">
        <v>53</v>
      </c>
      <c r="C358" s="4">
        <v>0</v>
      </c>
      <c r="D358" s="5" t="s">
        <v>18</v>
      </c>
      <c r="E358" s="4"/>
      <c r="F358" s="5"/>
      <c r="G358" s="11"/>
      <c r="H358" s="31">
        <f t="shared" ref="H358:J358" si="148">H359</f>
        <v>6455100</v>
      </c>
      <c r="I358" s="31">
        <f t="shared" si="148"/>
        <v>6455100</v>
      </c>
      <c r="J358" s="31">
        <f t="shared" si="148"/>
        <v>1353711.6800000002</v>
      </c>
      <c r="K358" s="37">
        <f t="shared" si="127"/>
        <v>20.971196108503356</v>
      </c>
      <c r="L358" s="37">
        <f t="shared" si="128"/>
        <v>20.971196108503356</v>
      </c>
    </row>
    <row r="359" spans="1:12" ht="45" x14ac:dyDescent="0.25">
      <c r="A359" s="12" t="s">
        <v>264</v>
      </c>
      <c r="B359" s="4">
        <v>53</v>
      </c>
      <c r="C359" s="4">
        <v>0</v>
      </c>
      <c r="D359" s="11" t="s">
        <v>18</v>
      </c>
      <c r="E359" s="4">
        <v>853</v>
      </c>
      <c r="F359" s="11"/>
      <c r="G359" s="11"/>
      <c r="H359" s="31">
        <f t="shared" ref="H359:J359" si="149">H360+H365</f>
        <v>6455100</v>
      </c>
      <c r="I359" s="31">
        <f t="shared" si="149"/>
        <v>6455100</v>
      </c>
      <c r="J359" s="31">
        <f t="shared" si="149"/>
        <v>1353711.6800000002</v>
      </c>
      <c r="K359" s="37">
        <f t="shared" si="127"/>
        <v>20.971196108503356</v>
      </c>
      <c r="L359" s="37">
        <f t="shared" si="128"/>
        <v>20.971196108503356</v>
      </c>
    </row>
    <row r="360" spans="1:12" ht="60" x14ac:dyDescent="0.25">
      <c r="A360" s="12" t="s">
        <v>47</v>
      </c>
      <c r="B360" s="4">
        <v>53</v>
      </c>
      <c r="C360" s="4">
        <v>0</v>
      </c>
      <c r="D360" s="11" t="s">
        <v>18</v>
      </c>
      <c r="E360" s="13">
        <v>853</v>
      </c>
      <c r="F360" s="11" t="s">
        <v>48</v>
      </c>
      <c r="G360" s="11"/>
      <c r="H360" s="31">
        <f t="shared" ref="H360:J360" si="150">H361+H363</f>
        <v>6452700</v>
      </c>
      <c r="I360" s="31">
        <f t="shared" si="150"/>
        <v>6452700</v>
      </c>
      <c r="J360" s="31">
        <f t="shared" si="150"/>
        <v>1353711.6800000002</v>
      </c>
      <c r="K360" s="37">
        <f t="shared" si="127"/>
        <v>20.978996079160662</v>
      </c>
      <c r="L360" s="37">
        <f t="shared" si="128"/>
        <v>20.978996079160662</v>
      </c>
    </row>
    <row r="361" spans="1:12" ht="135" x14ac:dyDescent="0.25">
      <c r="A361" s="12" t="s">
        <v>21</v>
      </c>
      <c r="B361" s="4">
        <v>53</v>
      </c>
      <c r="C361" s="4">
        <v>0</v>
      </c>
      <c r="D361" s="11" t="s">
        <v>18</v>
      </c>
      <c r="E361" s="13">
        <v>853</v>
      </c>
      <c r="F361" s="11" t="s">
        <v>48</v>
      </c>
      <c r="G361" s="11" t="s">
        <v>22</v>
      </c>
      <c r="H361" s="31">
        <f t="shared" ref="H361:J361" si="151">H362</f>
        <v>6182600</v>
      </c>
      <c r="I361" s="31">
        <f t="shared" si="151"/>
        <v>6182600</v>
      </c>
      <c r="J361" s="31">
        <f t="shared" si="151"/>
        <v>1295660.4500000002</v>
      </c>
      <c r="K361" s="37">
        <f t="shared" si="127"/>
        <v>20.956562772943425</v>
      </c>
      <c r="L361" s="37">
        <f t="shared" si="128"/>
        <v>20.956562772943425</v>
      </c>
    </row>
    <row r="362" spans="1:12" ht="45" x14ac:dyDescent="0.25">
      <c r="A362" s="12" t="s">
        <v>32</v>
      </c>
      <c r="B362" s="4">
        <v>53</v>
      </c>
      <c r="C362" s="4">
        <v>0</v>
      </c>
      <c r="D362" s="11" t="s">
        <v>18</v>
      </c>
      <c r="E362" s="13">
        <v>853</v>
      </c>
      <c r="F362" s="11" t="s">
        <v>48</v>
      </c>
      <c r="G362" s="11" t="s">
        <v>24</v>
      </c>
      <c r="H362" s="31">
        <f>'[1]3.ВС'!N375</f>
        <v>6182600</v>
      </c>
      <c r="I362" s="31">
        <f>'[1]3.ВС'!O375</f>
        <v>6182600</v>
      </c>
      <c r="J362" s="31">
        <f>'[1]3.ВС'!P375</f>
        <v>1295660.4500000002</v>
      </c>
      <c r="K362" s="37">
        <f t="shared" si="127"/>
        <v>20.956562772943425</v>
      </c>
      <c r="L362" s="37">
        <f t="shared" si="128"/>
        <v>20.956562772943425</v>
      </c>
    </row>
    <row r="363" spans="1:12" s="1" customFormat="1" ht="60" x14ac:dyDescent="0.25">
      <c r="A363" s="10" t="s">
        <v>25</v>
      </c>
      <c r="B363" s="4">
        <v>53</v>
      </c>
      <c r="C363" s="4">
        <v>0</v>
      </c>
      <c r="D363" s="11" t="s">
        <v>18</v>
      </c>
      <c r="E363" s="13">
        <v>853</v>
      </c>
      <c r="F363" s="11" t="s">
        <v>48</v>
      </c>
      <c r="G363" s="11" t="s">
        <v>26</v>
      </c>
      <c r="H363" s="32">
        <f t="shared" ref="H363:J363" si="152">H364</f>
        <v>270100</v>
      </c>
      <c r="I363" s="32">
        <f t="shared" si="152"/>
        <v>270100</v>
      </c>
      <c r="J363" s="32">
        <f t="shared" si="152"/>
        <v>58051.23</v>
      </c>
      <c r="K363" s="37">
        <f t="shared" si="127"/>
        <v>21.492495372084413</v>
      </c>
      <c r="L363" s="37">
        <f t="shared" si="128"/>
        <v>21.492495372084413</v>
      </c>
    </row>
    <row r="364" spans="1:12" s="1" customFormat="1" ht="60" x14ac:dyDescent="0.25">
      <c r="A364" s="10" t="s">
        <v>27</v>
      </c>
      <c r="B364" s="4">
        <v>53</v>
      </c>
      <c r="C364" s="4">
        <v>0</v>
      </c>
      <c r="D364" s="11" t="s">
        <v>18</v>
      </c>
      <c r="E364" s="13">
        <v>853</v>
      </c>
      <c r="F364" s="11" t="s">
        <v>48</v>
      </c>
      <c r="G364" s="11" t="s">
        <v>28</v>
      </c>
      <c r="H364" s="32">
        <f>'[1]3.ВС'!N377</f>
        <v>270100</v>
      </c>
      <c r="I364" s="32">
        <f>'[1]3.ВС'!O377</f>
        <v>270100</v>
      </c>
      <c r="J364" s="32">
        <f>'[1]3.ВС'!P377</f>
        <v>58051.23</v>
      </c>
      <c r="K364" s="37">
        <f t="shared" si="127"/>
        <v>21.492495372084413</v>
      </c>
      <c r="L364" s="37">
        <f t="shared" si="128"/>
        <v>21.492495372084413</v>
      </c>
    </row>
    <row r="365" spans="1:12" ht="135" x14ac:dyDescent="0.25">
      <c r="A365" s="10" t="s">
        <v>265</v>
      </c>
      <c r="B365" s="4">
        <v>53</v>
      </c>
      <c r="C365" s="4">
        <v>0</v>
      </c>
      <c r="D365" s="11" t="s">
        <v>18</v>
      </c>
      <c r="E365" s="13">
        <v>853</v>
      </c>
      <c r="F365" s="11" t="s">
        <v>266</v>
      </c>
      <c r="G365" s="11"/>
      <c r="H365" s="31">
        <f t="shared" ref="H365:J366" si="153">H366</f>
        <v>2400</v>
      </c>
      <c r="I365" s="31">
        <f t="shared" si="153"/>
        <v>2400</v>
      </c>
      <c r="J365" s="31">
        <f t="shared" si="153"/>
        <v>0</v>
      </c>
      <c r="K365" s="37">
        <f t="shared" ref="K365:K397" si="154">J365/H365*100</f>
        <v>0</v>
      </c>
      <c r="L365" s="37">
        <f t="shared" ref="L365:L397" si="155">J365/I365*100</f>
        <v>0</v>
      </c>
    </row>
    <row r="366" spans="1:12" ht="60" x14ac:dyDescent="0.25">
      <c r="A366" s="10" t="s">
        <v>25</v>
      </c>
      <c r="B366" s="4">
        <v>53</v>
      </c>
      <c r="C366" s="4">
        <v>0</v>
      </c>
      <c r="D366" s="11" t="s">
        <v>18</v>
      </c>
      <c r="E366" s="13">
        <v>853</v>
      </c>
      <c r="F366" s="11" t="s">
        <v>266</v>
      </c>
      <c r="G366" s="11" t="s">
        <v>26</v>
      </c>
      <c r="H366" s="31">
        <f t="shared" si="153"/>
        <v>2400</v>
      </c>
      <c r="I366" s="31">
        <f t="shared" si="153"/>
        <v>2400</v>
      </c>
      <c r="J366" s="31">
        <f t="shared" si="153"/>
        <v>0</v>
      </c>
      <c r="K366" s="37">
        <f t="shared" si="154"/>
        <v>0</v>
      </c>
      <c r="L366" s="37">
        <f t="shared" si="155"/>
        <v>0</v>
      </c>
    </row>
    <row r="367" spans="1:12" ht="60" x14ac:dyDescent="0.25">
      <c r="A367" s="10" t="s">
        <v>27</v>
      </c>
      <c r="B367" s="4">
        <v>53</v>
      </c>
      <c r="C367" s="4">
        <v>0</v>
      </c>
      <c r="D367" s="11" t="s">
        <v>18</v>
      </c>
      <c r="E367" s="13">
        <v>853</v>
      </c>
      <c r="F367" s="11" t="s">
        <v>266</v>
      </c>
      <c r="G367" s="11" t="s">
        <v>28</v>
      </c>
      <c r="H367" s="31">
        <f>'[1]3.ВС'!N380</f>
        <v>2400</v>
      </c>
      <c r="I367" s="31">
        <f>'[1]3.ВС'!O380</f>
        <v>2400</v>
      </c>
      <c r="J367" s="31">
        <f>'[1]3.ВС'!P380</f>
        <v>0</v>
      </c>
      <c r="K367" s="37">
        <f t="shared" si="154"/>
        <v>0</v>
      </c>
      <c r="L367" s="37">
        <f t="shared" si="155"/>
        <v>0</v>
      </c>
    </row>
    <row r="368" spans="1:12" ht="75" x14ac:dyDescent="0.25">
      <c r="A368" s="12" t="s">
        <v>267</v>
      </c>
      <c r="B368" s="4">
        <v>53</v>
      </c>
      <c r="C368" s="4">
        <v>0</v>
      </c>
      <c r="D368" s="5" t="s">
        <v>72</v>
      </c>
      <c r="E368" s="4"/>
      <c r="F368" s="5"/>
      <c r="G368" s="5"/>
      <c r="H368" s="31">
        <f t="shared" ref="H368:J368" si="156">H369</f>
        <v>5124300</v>
      </c>
      <c r="I368" s="31">
        <f t="shared" si="156"/>
        <v>5124300</v>
      </c>
      <c r="J368" s="31">
        <f t="shared" si="156"/>
        <v>1092829</v>
      </c>
      <c r="K368" s="37">
        <f t="shared" si="154"/>
        <v>21.326405557832288</v>
      </c>
      <c r="L368" s="37">
        <f t="shared" si="155"/>
        <v>21.326405557832288</v>
      </c>
    </row>
    <row r="369" spans="1:12" ht="45" x14ac:dyDescent="0.25">
      <c r="A369" s="12" t="s">
        <v>264</v>
      </c>
      <c r="B369" s="4">
        <v>53</v>
      </c>
      <c r="C369" s="4">
        <v>0</v>
      </c>
      <c r="D369" s="11" t="s">
        <v>72</v>
      </c>
      <c r="E369" s="4">
        <v>853</v>
      </c>
      <c r="F369" s="11"/>
      <c r="G369" s="11"/>
      <c r="H369" s="31">
        <f t="shared" ref="H369:J369" si="157">H370+H373</f>
        <v>5124300</v>
      </c>
      <c r="I369" s="31">
        <f t="shared" si="157"/>
        <v>5124300</v>
      </c>
      <c r="J369" s="31">
        <f t="shared" si="157"/>
        <v>1092829</v>
      </c>
      <c r="K369" s="37">
        <f t="shared" si="154"/>
        <v>21.326405557832288</v>
      </c>
      <c r="L369" s="37">
        <f t="shared" si="155"/>
        <v>21.326405557832288</v>
      </c>
    </row>
    <row r="370" spans="1:12" ht="30" x14ac:dyDescent="0.25">
      <c r="A370" s="12" t="s">
        <v>268</v>
      </c>
      <c r="B370" s="4">
        <v>53</v>
      </c>
      <c r="C370" s="4">
        <v>0</v>
      </c>
      <c r="D370" s="5" t="s">
        <v>72</v>
      </c>
      <c r="E370" s="13">
        <v>853</v>
      </c>
      <c r="F370" s="5" t="s">
        <v>269</v>
      </c>
      <c r="G370" s="5"/>
      <c r="H370" s="31">
        <f t="shared" ref="H370:J371" si="158">H371</f>
        <v>926300</v>
      </c>
      <c r="I370" s="31">
        <f t="shared" si="158"/>
        <v>926300</v>
      </c>
      <c r="J370" s="31">
        <f t="shared" si="158"/>
        <v>294729</v>
      </c>
      <c r="K370" s="37">
        <f t="shared" si="154"/>
        <v>31.817877577458709</v>
      </c>
      <c r="L370" s="37">
        <f t="shared" si="155"/>
        <v>31.817877577458709</v>
      </c>
    </row>
    <row r="371" spans="1:12" x14ac:dyDescent="0.25">
      <c r="A371" s="12" t="s">
        <v>35</v>
      </c>
      <c r="B371" s="4">
        <v>53</v>
      </c>
      <c r="C371" s="4">
        <v>0</v>
      </c>
      <c r="D371" s="11" t="s">
        <v>72</v>
      </c>
      <c r="E371" s="13">
        <v>853</v>
      </c>
      <c r="F371" s="11" t="s">
        <v>269</v>
      </c>
      <c r="G371" s="11" t="s">
        <v>36</v>
      </c>
      <c r="H371" s="31">
        <f t="shared" si="158"/>
        <v>926300</v>
      </c>
      <c r="I371" s="31">
        <f t="shared" si="158"/>
        <v>926300</v>
      </c>
      <c r="J371" s="31">
        <f t="shared" si="158"/>
        <v>294729</v>
      </c>
      <c r="K371" s="37">
        <f t="shared" si="154"/>
        <v>31.817877577458709</v>
      </c>
      <c r="L371" s="37">
        <f t="shared" si="155"/>
        <v>31.817877577458709</v>
      </c>
    </row>
    <row r="372" spans="1:12" x14ac:dyDescent="0.25">
      <c r="A372" s="12" t="s">
        <v>270</v>
      </c>
      <c r="B372" s="4">
        <v>53</v>
      </c>
      <c r="C372" s="4">
        <v>0</v>
      </c>
      <c r="D372" s="11" t="s">
        <v>72</v>
      </c>
      <c r="E372" s="13">
        <v>853</v>
      </c>
      <c r="F372" s="5" t="s">
        <v>269</v>
      </c>
      <c r="G372" s="11" t="s">
        <v>271</v>
      </c>
      <c r="H372" s="31">
        <f>'[1]3.ВС'!N396</f>
        <v>926300</v>
      </c>
      <c r="I372" s="31">
        <f>'[1]3.ВС'!O396</f>
        <v>926300</v>
      </c>
      <c r="J372" s="31">
        <f>'[1]3.ВС'!P396</f>
        <v>294729</v>
      </c>
      <c r="K372" s="37">
        <f t="shared" si="154"/>
        <v>31.817877577458709</v>
      </c>
      <c r="L372" s="37">
        <f t="shared" si="155"/>
        <v>31.817877577458709</v>
      </c>
    </row>
    <row r="373" spans="1:12" ht="60" x14ac:dyDescent="0.25">
      <c r="A373" s="12" t="s">
        <v>272</v>
      </c>
      <c r="B373" s="4">
        <v>53</v>
      </c>
      <c r="C373" s="4">
        <v>0</v>
      </c>
      <c r="D373" s="5" t="s">
        <v>72</v>
      </c>
      <c r="E373" s="13">
        <v>853</v>
      </c>
      <c r="F373" s="5" t="s">
        <v>273</v>
      </c>
      <c r="G373" s="11"/>
      <c r="H373" s="31">
        <f t="shared" ref="H373:J374" si="159">H374</f>
        <v>4198000</v>
      </c>
      <c r="I373" s="31">
        <f t="shared" si="159"/>
        <v>4198000</v>
      </c>
      <c r="J373" s="31">
        <f t="shared" si="159"/>
        <v>798100</v>
      </c>
      <c r="K373" s="37">
        <f t="shared" si="154"/>
        <v>19.011434016198191</v>
      </c>
      <c r="L373" s="37">
        <f t="shared" si="155"/>
        <v>19.011434016198191</v>
      </c>
    </row>
    <row r="374" spans="1:12" x14ac:dyDescent="0.25">
      <c r="A374" s="12" t="s">
        <v>35</v>
      </c>
      <c r="B374" s="4">
        <v>53</v>
      </c>
      <c r="C374" s="4">
        <v>0</v>
      </c>
      <c r="D374" s="11" t="s">
        <v>72</v>
      </c>
      <c r="E374" s="13">
        <v>853</v>
      </c>
      <c r="F374" s="5" t="s">
        <v>273</v>
      </c>
      <c r="G374" s="11" t="s">
        <v>36</v>
      </c>
      <c r="H374" s="31">
        <f t="shared" si="159"/>
        <v>4198000</v>
      </c>
      <c r="I374" s="31">
        <f t="shared" si="159"/>
        <v>4198000</v>
      </c>
      <c r="J374" s="31">
        <f t="shared" si="159"/>
        <v>798100</v>
      </c>
      <c r="K374" s="37">
        <f t="shared" si="154"/>
        <v>19.011434016198191</v>
      </c>
      <c r="L374" s="37">
        <f t="shared" si="155"/>
        <v>19.011434016198191</v>
      </c>
    </row>
    <row r="375" spans="1:12" x14ac:dyDescent="0.25">
      <c r="A375" s="12" t="s">
        <v>270</v>
      </c>
      <c r="B375" s="4">
        <v>53</v>
      </c>
      <c r="C375" s="4">
        <v>0</v>
      </c>
      <c r="D375" s="11" t="s">
        <v>72</v>
      </c>
      <c r="E375" s="13">
        <v>853</v>
      </c>
      <c r="F375" s="5" t="s">
        <v>273</v>
      </c>
      <c r="G375" s="11" t="s">
        <v>271</v>
      </c>
      <c r="H375" s="31">
        <f>'[1]3.ВС'!N400</f>
        <v>4198000</v>
      </c>
      <c r="I375" s="31">
        <f>'[1]3.ВС'!O400</f>
        <v>4198000</v>
      </c>
      <c r="J375" s="31">
        <f>'[1]3.ВС'!P400</f>
        <v>798100</v>
      </c>
      <c r="K375" s="37">
        <f t="shared" si="154"/>
        <v>19.011434016198191</v>
      </c>
      <c r="L375" s="37">
        <f t="shared" si="155"/>
        <v>19.011434016198191</v>
      </c>
    </row>
    <row r="376" spans="1:12" s="9" customFormat="1" ht="28.5" x14ac:dyDescent="0.25">
      <c r="A376" s="6" t="s">
        <v>274</v>
      </c>
      <c r="B376" s="7">
        <v>70</v>
      </c>
      <c r="C376" s="7"/>
      <c r="D376" s="8"/>
      <c r="E376" s="18"/>
      <c r="F376" s="8"/>
      <c r="G376" s="8"/>
      <c r="H376" s="26">
        <f>H377+H381+H387</f>
        <v>2160900</v>
      </c>
      <c r="I376" s="26">
        <f t="shared" ref="I376:J376" si="160">I377+I381+I387</f>
        <v>2160900</v>
      </c>
      <c r="J376" s="26">
        <f t="shared" si="160"/>
        <v>212452.60000000003</v>
      </c>
      <c r="K376" s="37">
        <f t="shared" si="154"/>
        <v>9.8316719885233024</v>
      </c>
      <c r="L376" s="37">
        <f t="shared" si="155"/>
        <v>9.8316719885233024</v>
      </c>
    </row>
    <row r="377" spans="1:12" ht="45" x14ac:dyDescent="0.25">
      <c r="A377" s="12" t="s">
        <v>264</v>
      </c>
      <c r="B377" s="4">
        <v>70</v>
      </c>
      <c r="C377" s="4">
        <v>0</v>
      </c>
      <c r="D377" s="11" t="s">
        <v>245</v>
      </c>
      <c r="E377" s="13">
        <v>853</v>
      </c>
      <c r="F377" s="11"/>
      <c r="G377" s="11"/>
      <c r="H377" s="31">
        <f>H378</f>
        <v>1000000</v>
      </c>
      <c r="I377" s="31">
        <f t="shared" ref="I377:J377" si="161">I378</f>
        <v>1000000</v>
      </c>
      <c r="J377" s="31">
        <f t="shared" si="161"/>
        <v>0</v>
      </c>
      <c r="K377" s="37">
        <f t="shared" si="154"/>
        <v>0</v>
      </c>
      <c r="L377" s="37">
        <f t="shared" si="155"/>
        <v>0</v>
      </c>
    </row>
    <row r="378" spans="1:12" ht="30" x14ac:dyDescent="0.25">
      <c r="A378" s="12" t="s">
        <v>275</v>
      </c>
      <c r="B378" s="4">
        <v>70</v>
      </c>
      <c r="C378" s="4">
        <v>0</v>
      </c>
      <c r="D378" s="11" t="s">
        <v>245</v>
      </c>
      <c r="E378" s="4">
        <v>853</v>
      </c>
      <c r="F378" s="11" t="s">
        <v>276</v>
      </c>
      <c r="G378" s="11"/>
      <c r="H378" s="31">
        <f t="shared" ref="H378:J379" si="162">H379</f>
        <v>1000000</v>
      </c>
      <c r="I378" s="31">
        <f t="shared" si="162"/>
        <v>1000000</v>
      </c>
      <c r="J378" s="31">
        <f t="shared" si="162"/>
        <v>0</v>
      </c>
      <c r="K378" s="37">
        <f t="shared" si="154"/>
        <v>0</v>
      </c>
      <c r="L378" s="37">
        <f t="shared" si="155"/>
        <v>0</v>
      </c>
    </row>
    <row r="379" spans="1:12" x14ac:dyDescent="0.25">
      <c r="A379" s="10" t="s">
        <v>49</v>
      </c>
      <c r="B379" s="4">
        <v>70</v>
      </c>
      <c r="C379" s="4">
        <v>0</v>
      </c>
      <c r="D379" s="11" t="s">
        <v>245</v>
      </c>
      <c r="E379" s="4">
        <v>853</v>
      </c>
      <c r="F379" s="11" t="s">
        <v>276</v>
      </c>
      <c r="G379" s="11" t="s">
        <v>50</v>
      </c>
      <c r="H379" s="31">
        <f t="shared" si="162"/>
        <v>1000000</v>
      </c>
      <c r="I379" s="31">
        <f t="shared" si="162"/>
        <v>1000000</v>
      </c>
      <c r="J379" s="31">
        <f t="shared" si="162"/>
        <v>0</v>
      </c>
      <c r="K379" s="37">
        <f t="shared" si="154"/>
        <v>0</v>
      </c>
      <c r="L379" s="37">
        <f t="shared" si="155"/>
        <v>0</v>
      </c>
    </row>
    <row r="380" spans="1:12" x14ac:dyDescent="0.25">
      <c r="A380" s="12" t="s">
        <v>277</v>
      </c>
      <c r="B380" s="4">
        <v>70</v>
      </c>
      <c r="C380" s="4">
        <v>0</v>
      </c>
      <c r="D380" s="11" t="s">
        <v>245</v>
      </c>
      <c r="E380" s="4">
        <v>853</v>
      </c>
      <c r="F380" s="11" t="s">
        <v>276</v>
      </c>
      <c r="G380" s="11" t="s">
        <v>278</v>
      </c>
      <c r="H380" s="31">
        <f>'[1]3.ВС'!N387</f>
        <v>1000000</v>
      </c>
      <c r="I380" s="31">
        <f>'[1]3.ВС'!O387</f>
        <v>1000000</v>
      </c>
      <c r="J380" s="31">
        <f>'[1]3.ВС'!P387</f>
        <v>0</v>
      </c>
      <c r="K380" s="37">
        <f t="shared" si="154"/>
        <v>0</v>
      </c>
      <c r="L380" s="37">
        <f t="shared" si="155"/>
        <v>0</v>
      </c>
    </row>
    <row r="381" spans="1:12" ht="30" x14ac:dyDescent="0.25">
      <c r="A381" s="12" t="s">
        <v>279</v>
      </c>
      <c r="B381" s="13">
        <v>70</v>
      </c>
      <c r="C381" s="13">
        <v>0</v>
      </c>
      <c r="D381" s="11" t="s">
        <v>245</v>
      </c>
      <c r="E381" s="13">
        <v>854</v>
      </c>
      <c r="F381" s="11"/>
      <c r="G381" s="11"/>
      <c r="H381" s="31">
        <f t="shared" ref="H381:J381" si="163">H382</f>
        <v>392700</v>
      </c>
      <c r="I381" s="31">
        <f t="shared" si="163"/>
        <v>392700</v>
      </c>
      <c r="J381" s="31">
        <f t="shared" si="163"/>
        <v>82733.310000000012</v>
      </c>
      <c r="K381" s="37">
        <f t="shared" si="154"/>
        <v>21.067815126050423</v>
      </c>
      <c r="L381" s="37">
        <f t="shared" si="155"/>
        <v>21.067815126050423</v>
      </c>
    </row>
    <row r="382" spans="1:12" ht="60" x14ac:dyDescent="0.25">
      <c r="A382" s="12" t="s">
        <v>47</v>
      </c>
      <c r="B382" s="4">
        <v>70</v>
      </c>
      <c r="C382" s="4">
        <v>0</v>
      </c>
      <c r="D382" s="11" t="s">
        <v>245</v>
      </c>
      <c r="E382" s="4">
        <v>854</v>
      </c>
      <c r="F382" s="11" t="s">
        <v>48</v>
      </c>
      <c r="G382" s="11"/>
      <c r="H382" s="31">
        <f t="shared" ref="H382:J382" si="164">H383+H386</f>
        <v>392700</v>
      </c>
      <c r="I382" s="31">
        <f t="shared" si="164"/>
        <v>392700</v>
      </c>
      <c r="J382" s="31">
        <f t="shared" si="164"/>
        <v>82733.310000000012</v>
      </c>
      <c r="K382" s="37">
        <f t="shared" si="154"/>
        <v>21.067815126050423</v>
      </c>
      <c r="L382" s="37">
        <f t="shared" si="155"/>
        <v>21.067815126050423</v>
      </c>
    </row>
    <row r="383" spans="1:12" ht="135" x14ac:dyDescent="0.25">
      <c r="A383" s="12" t="s">
        <v>21</v>
      </c>
      <c r="B383" s="4">
        <v>70</v>
      </c>
      <c r="C383" s="4">
        <v>0</v>
      </c>
      <c r="D383" s="11" t="s">
        <v>245</v>
      </c>
      <c r="E383" s="4">
        <v>854</v>
      </c>
      <c r="F383" s="11" t="s">
        <v>48</v>
      </c>
      <c r="G383" s="11" t="s">
        <v>22</v>
      </c>
      <c r="H383" s="31">
        <f t="shared" ref="H383:J383" si="165">H384</f>
        <v>346100</v>
      </c>
      <c r="I383" s="31">
        <f t="shared" si="165"/>
        <v>346100</v>
      </c>
      <c r="J383" s="31">
        <f t="shared" si="165"/>
        <v>69807.820000000007</v>
      </c>
      <c r="K383" s="37">
        <f t="shared" si="154"/>
        <v>20.169841086391219</v>
      </c>
      <c r="L383" s="37">
        <f t="shared" si="155"/>
        <v>20.169841086391219</v>
      </c>
    </row>
    <row r="384" spans="1:12" ht="45" x14ac:dyDescent="0.25">
      <c r="A384" s="12" t="s">
        <v>32</v>
      </c>
      <c r="B384" s="4">
        <v>70</v>
      </c>
      <c r="C384" s="4">
        <v>0</v>
      </c>
      <c r="D384" s="11" t="s">
        <v>245</v>
      </c>
      <c r="E384" s="4">
        <v>854</v>
      </c>
      <c r="F384" s="11" t="s">
        <v>48</v>
      </c>
      <c r="G384" s="11" t="s">
        <v>24</v>
      </c>
      <c r="H384" s="31">
        <f>'[1]3.ВС'!N406</f>
        <v>346100</v>
      </c>
      <c r="I384" s="31">
        <f>'[1]3.ВС'!O406</f>
        <v>346100</v>
      </c>
      <c r="J384" s="31">
        <f>'[1]3.ВС'!P406</f>
        <v>69807.820000000007</v>
      </c>
      <c r="K384" s="37">
        <f t="shared" si="154"/>
        <v>20.169841086391219</v>
      </c>
      <c r="L384" s="37">
        <f t="shared" si="155"/>
        <v>20.169841086391219</v>
      </c>
    </row>
    <row r="385" spans="1:12" ht="60" x14ac:dyDescent="0.25">
      <c r="A385" s="10" t="s">
        <v>25</v>
      </c>
      <c r="B385" s="4">
        <v>70</v>
      </c>
      <c r="C385" s="4">
        <v>0</v>
      </c>
      <c r="D385" s="11" t="s">
        <v>245</v>
      </c>
      <c r="E385" s="4">
        <v>854</v>
      </c>
      <c r="F385" s="11" t="s">
        <v>48</v>
      </c>
      <c r="G385" s="11" t="s">
        <v>26</v>
      </c>
      <c r="H385" s="31">
        <f t="shared" ref="H385:J385" si="166">H386</f>
        <v>46600</v>
      </c>
      <c r="I385" s="31">
        <f t="shared" si="166"/>
        <v>46600</v>
      </c>
      <c r="J385" s="31">
        <f t="shared" si="166"/>
        <v>12925.49</v>
      </c>
      <c r="K385" s="37">
        <f t="shared" si="154"/>
        <v>27.737103004291846</v>
      </c>
      <c r="L385" s="37">
        <f t="shared" si="155"/>
        <v>27.737103004291846</v>
      </c>
    </row>
    <row r="386" spans="1:12" ht="60" x14ac:dyDescent="0.25">
      <c r="A386" s="10" t="s">
        <v>27</v>
      </c>
      <c r="B386" s="4">
        <v>70</v>
      </c>
      <c r="C386" s="4">
        <v>0</v>
      </c>
      <c r="D386" s="11" t="s">
        <v>245</v>
      </c>
      <c r="E386" s="4">
        <v>854</v>
      </c>
      <c r="F386" s="11" t="s">
        <v>48</v>
      </c>
      <c r="G386" s="11" t="s">
        <v>28</v>
      </c>
      <c r="H386" s="31">
        <f>'[1]3.ВС'!N408</f>
        <v>46600</v>
      </c>
      <c r="I386" s="31">
        <f>'[1]3.ВС'!O408</f>
        <v>46600</v>
      </c>
      <c r="J386" s="31">
        <f>'[1]3.ВС'!P408</f>
        <v>12925.49</v>
      </c>
      <c r="K386" s="37">
        <f t="shared" si="154"/>
        <v>27.737103004291846</v>
      </c>
      <c r="L386" s="37">
        <f t="shared" si="155"/>
        <v>27.737103004291846</v>
      </c>
    </row>
    <row r="387" spans="1:12" ht="45" x14ac:dyDescent="0.25">
      <c r="A387" s="12" t="s">
        <v>280</v>
      </c>
      <c r="B387" s="4">
        <v>70</v>
      </c>
      <c r="C387" s="4">
        <v>0</v>
      </c>
      <c r="D387" s="11" t="s">
        <v>245</v>
      </c>
      <c r="E387" s="4">
        <v>857</v>
      </c>
      <c r="F387" s="11"/>
      <c r="G387" s="11"/>
      <c r="H387" s="31">
        <f t="shared" ref="H387:J387" si="167">H388+H391+H394</f>
        <v>768200</v>
      </c>
      <c r="I387" s="31">
        <f t="shared" si="167"/>
        <v>768200</v>
      </c>
      <c r="J387" s="31">
        <f t="shared" si="167"/>
        <v>129719.29000000001</v>
      </c>
      <c r="K387" s="37">
        <f t="shared" si="154"/>
        <v>16.886135121062225</v>
      </c>
      <c r="L387" s="37">
        <f t="shared" si="155"/>
        <v>16.886135121062225</v>
      </c>
    </row>
    <row r="388" spans="1:12" ht="60" x14ac:dyDescent="0.25">
      <c r="A388" s="12" t="s">
        <v>47</v>
      </c>
      <c r="B388" s="4">
        <v>70</v>
      </c>
      <c r="C388" s="4">
        <v>0</v>
      </c>
      <c r="D388" s="11" t="s">
        <v>245</v>
      </c>
      <c r="E388" s="4">
        <v>857</v>
      </c>
      <c r="F388" s="11" t="s">
        <v>48</v>
      </c>
      <c r="G388" s="11"/>
      <c r="H388" s="31">
        <f t="shared" ref="H388:J389" si="168">H389</f>
        <v>4500</v>
      </c>
      <c r="I388" s="31">
        <f t="shared" si="168"/>
        <v>4500</v>
      </c>
      <c r="J388" s="31">
        <f t="shared" si="168"/>
        <v>4500</v>
      </c>
      <c r="K388" s="37">
        <f t="shared" si="154"/>
        <v>100</v>
      </c>
      <c r="L388" s="37">
        <f t="shared" si="155"/>
        <v>100</v>
      </c>
    </row>
    <row r="389" spans="1:12" ht="60" x14ac:dyDescent="0.25">
      <c r="A389" s="10" t="s">
        <v>25</v>
      </c>
      <c r="B389" s="4">
        <v>70</v>
      </c>
      <c r="C389" s="4">
        <v>0</v>
      </c>
      <c r="D389" s="11" t="s">
        <v>245</v>
      </c>
      <c r="E389" s="4">
        <v>857</v>
      </c>
      <c r="F389" s="11" t="s">
        <v>48</v>
      </c>
      <c r="G389" s="11" t="s">
        <v>26</v>
      </c>
      <c r="H389" s="31">
        <f t="shared" si="168"/>
        <v>4500</v>
      </c>
      <c r="I389" s="31">
        <f t="shared" si="168"/>
        <v>4500</v>
      </c>
      <c r="J389" s="31">
        <f t="shared" si="168"/>
        <v>4500</v>
      </c>
      <c r="K389" s="37">
        <f t="shared" si="154"/>
        <v>100</v>
      </c>
      <c r="L389" s="37">
        <f t="shared" si="155"/>
        <v>100</v>
      </c>
    </row>
    <row r="390" spans="1:12" ht="60" x14ac:dyDescent="0.25">
      <c r="A390" s="10" t="s">
        <v>27</v>
      </c>
      <c r="B390" s="4">
        <v>70</v>
      </c>
      <c r="C390" s="4">
        <v>0</v>
      </c>
      <c r="D390" s="11" t="s">
        <v>245</v>
      </c>
      <c r="E390" s="4">
        <v>857</v>
      </c>
      <c r="F390" s="11" t="s">
        <v>48</v>
      </c>
      <c r="G390" s="11" t="s">
        <v>28</v>
      </c>
      <c r="H390" s="31">
        <f>'[1]3.ВС'!N414</f>
        <v>4500</v>
      </c>
      <c r="I390" s="31">
        <f>'[1]3.ВС'!O414</f>
        <v>4500</v>
      </c>
      <c r="J390" s="31">
        <f>'[1]3.ВС'!P414</f>
        <v>4500</v>
      </c>
      <c r="K390" s="37">
        <f t="shared" si="154"/>
        <v>100</v>
      </c>
      <c r="L390" s="37">
        <f t="shared" si="155"/>
        <v>100</v>
      </c>
    </row>
    <row r="391" spans="1:12" ht="75" x14ac:dyDescent="0.25">
      <c r="A391" s="12" t="s">
        <v>281</v>
      </c>
      <c r="B391" s="4">
        <v>70</v>
      </c>
      <c r="C391" s="4">
        <v>0</v>
      </c>
      <c r="D391" s="11" t="s">
        <v>245</v>
      </c>
      <c r="E391" s="4">
        <v>857</v>
      </c>
      <c r="F391" s="11" t="s">
        <v>282</v>
      </c>
      <c r="G391" s="11"/>
      <c r="H391" s="31">
        <f t="shared" ref="H391:J392" si="169">H392</f>
        <v>745700</v>
      </c>
      <c r="I391" s="31">
        <f t="shared" si="169"/>
        <v>745700</v>
      </c>
      <c r="J391" s="31">
        <f t="shared" si="169"/>
        <v>125219.29000000001</v>
      </c>
      <c r="K391" s="37">
        <f t="shared" si="154"/>
        <v>16.792180501542177</v>
      </c>
      <c r="L391" s="37">
        <f t="shared" si="155"/>
        <v>16.792180501542177</v>
      </c>
    </row>
    <row r="392" spans="1:12" ht="135" x14ac:dyDescent="0.25">
      <c r="A392" s="12" t="s">
        <v>21</v>
      </c>
      <c r="B392" s="4">
        <v>70</v>
      </c>
      <c r="C392" s="4">
        <v>0</v>
      </c>
      <c r="D392" s="11" t="s">
        <v>245</v>
      </c>
      <c r="E392" s="4">
        <v>857</v>
      </c>
      <c r="F392" s="11" t="s">
        <v>282</v>
      </c>
      <c r="G392" s="11" t="s">
        <v>22</v>
      </c>
      <c r="H392" s="31">
        <f t="shared" si="169"/>
        <v>745700</v>
      </c>
      <c r="I392" s="31">
        <f t="shared" si="169"/>
        <v>745700</v>
      </c>
      <c r="J392" s="31">
        <f t="shared" si="169"/>
        <v>125219.29000000001</v>
      </c>
      <c r="K392" s="37">
        <f t="shared" si="154"/>
        <v>16.792180501542177</v>
      </c>
      <c r="L392" s="37">
        <f t="shared" si="155"/>
        <v>16.792180501542177</v>
      </c>
    </row>
    <row r="393" spans="1:12" ht="45" x14ac:dyDescent="0.25">
      <c r="A393" s="12" t="s">
        <v>32</v>
      </c>
      <c r="B393" s="4">
        <v>70</v>
      </c>
      <c r="C393" s="4">
        <v>0</v>
      </c>
      <c r="D393" s="11" t="s">
        <v>245</v>
      </c>
      <c r="E393" s="4">
        <v>857</v>
      </c>
      <c r="F393" s="11" t="s">
        <v>282</v>
      </c>
      <c r="G393" s="11" t="s">
        <v>24</v>
      </c>
      <c r="H393" s="31">
        <f>'[1]3.ВС'!N417</f>
        <v>745700</v>
      </c>
      <c r="I393" s="31">
        <f>'[1]3.ВС'!O417</f>
        <v>745700</v>
      </c>
      <c r="J393" s="31">
        <f>'[1]3.ВС'!P417</f>
        <v>125219.29000000001</v>
      </c>
      <c r="K393" s="37">
        <f t="shared" si="154"/>
        <v>16.792180501542177</v>
      </c>
      <c r="L393" s="37">
        <f t="shared" si="155"/>
        <v>16.792180501542177</v>
      </c>
    </row>
    <row r="394" spans="1:12" ht="135" x14ac:dyDescent="0.25">
      <c r="A394" s="12" t="s">
        <v>283</v>
      </c>
      <c r="B394" s="4">
        <v>70</v>
      </c>
      <c r="C394" s="4">
        <v>0</v>
      </c>
      <c r="D394" s="11" t="s">
        <v>245</v>
      </c>
      <c r="E394" s="4">
        <v>857</v>
      </c>
      <c r="F394" s="11" t="s">
        <v>284</v>
      </c>
      <c r="G394" s="22"/>
      <c r="H394" s="31">
        <f t="shared" ref="H394:J395" si="170">H395</f>
        <v>18000</v>
      </c>
      <c r="I394" s="31">
        <f t="shared" si="170"/>
        <v>18000</v>
      </c>
      <c r="J394" s="31">
        <f t="shared" si="170"/>
        <v>0</v>
      </c>
      <c r="K394" s="37">
        <f t="shared" si="154"/>
        <v>0</v>
      </c>
      <c r="L394" s="37">
        <f t="shared" si="155"/>
        <v>0</v>
      </c>
    </row>
    <row r="395" spans="1:12" ht="60" x14ac:dyDescent="0.25">
      <c r="A395" s="10" t="s">
        <v>25</v>
      </c>
      <c r="B395" s="4">
        <v>70</v>
      </c>
      <c r="C395" s="4">
        <v>0</v>
      </c>
      <c r="D395" s="11" t="s">
        <v>245</v>
      </c>
      <c r="E395" s="4">
        <v>857</v>
      </c>
      <c r="F395" s="11" t="s">
        <v>284</v>
      </c>
      <c r="G395" s="11" t="s">
        <v>26</v>
      </c>
      <c r="H395" s="31">
        <f t="shared" si="170"/>
        <v>18000</v>
      </c>
      <c r="I395" s="31">
        <f t="shared" si="170"/>
        <v>18000</v>
      </c>
      <c r="J395" s="31">
        <f t="shared" si="170"/>
        <v>0</v>
      </c>
      <c r="K395" s="37">
        <f t="shared" si="154"/>
        <v>0</v>
      </c>
      <c r="L395" s="37">
        <f t="shared" si="155"/>
        <v>0</v>
      </c>
    </row>
    <row r="396" spans="1:12" ht="60" x14ac:dyDescent="0.25">
      <c r="A396" s="10" t="s">
        <v>27</v>
      </c>
      <c r="B396" s="4">
        <v>70</v>
      </c>
      <c r="C396" s="4">
        <v>0</v>
      </c>
      <c r="D396" s="11" t="s">
        <v>245</v>
      </c>
      <c r="E396" s="4">
        <v>857</v>
      </c>
      <c r="F396" s="11" t="s">
        <v>284</v>
      </c>
      <c r="G396" s="11" t="s">
        <v>28</v>
      </c>
      <c r="H396" s="31">
        <f>'[1]3.ВС'!N420</f>
        <v>18000</v>
      </c>
      <c r="I396" s="31">
        <f>'[1]3.ВС'!O420</f>
        <v>18000</v>
      </c>
      <c r="J396" s="31">
        <f>'[1]3.ВС'!P420</f>
        <v>0</v>
      </c>
      <c r="K396" s="37">
        <f t="shared" si="154"/>
        <v>0</v>
      </c>
      <c r="L396" s="37">
        <f t="shared" si="155"/>
        <v>0</v>
      </c>
    </row>
    <row r="397" spans="1:12" x14ac:dyDescent="0.25">
      <c r="A397" s="12" t="s">
        <v>285</v>
      </c>
      <c r="B397" s="4"/>
      <c r="C397" s="4"/>
      <c r="D397" s="11"/>
      <c r="E397" s="4"/>
      <c r="F397" s="11"/>
      <c r="G397" s="11"/>
      <c r="H397" s="31">
        <f>H4+H263+H357+H376</f>
        <v>352763517.00999999</v>
      </c>
      <c r="I397" s="31">
        <f>I4+I263+I357+I376</f>
        <v>352763517.00999999</v>
      </c>
      <c r="J397" s="31">
        <f>J4+J263+J357+J376</f>
        <v>68773553.200000003</v>
      </c>
      <c r="K397" s="37">
        <f t="shared" si="154"/>
        <v>19.495653570675348</v>
      </c>
      <c r="L397" s="37">
        <f t="shared" si="155"/>
        <v>19.495653570675348</v>
      </c>
    </row>
  </sheetData>
  <mergeCells count="2">
    <mergeCell ref="A1:L1"/>
    <mergeCell ref="A2:J2"/>
  </mergeCells>
  <pageMargins left="0" right="0" top="0" bottom="0" header="0.31496062992125984" footer="0.31496062992125984"/>
  <pageSetup paperSize="9" scale="75"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5.ПС</vt:lpstr>
      <vt:lpstr>'5.ПС'!Заголовки_для_печати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ИРИНА</dc:creator>
  <cp:lastModifiedBy>ИРИНА</cp:lastModifiedBy>
  <cp:lastPrinted>2023-10-04T06:38:21Z</cp:lastPrinted>
  <dcterms:created xsi:type="dcterms:W3CDTF">2023-10-04T06:03:52Z</dcterms:created>
  <dcterms:modified xsi:type="dcterms:W3CDTF">2023-10-04T06:53:39Z</dcterms:modified>
</cp:coreProperties>
</file>