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bookViews>
  <sheets>
    <sheet name="3.ВСР" sheetId="1" r:id="rId1"/>
  </sheets>
  <definedNames>
    <definedName name="_xlnm.Print_Titles" localSheetId="0">'3.ВСР'!$A:$AS,'3.ВСР'!$5:$5</definedName>
  </definedNames>
  <calcPr calcId="145621" iterate="1"/>
</workbook>
</file>

<file path=xl/calcChain.xml><?xml version="1.0" encoding="utf-8"?>
<calcChain xmlns="http://schemas.openxmlformats.org/spreadsheetml/2006/main">
  <c r="AR377" i="1" l="1"/>
  <c r="AQ377" i="1"/>
  <c r="AQ376" i="1" s="1"/>
  <c r="AQ375" i="1" s="1"/>
  <c r="AP377" i="1"/>
  <c r="AO377" i="1"/>
  <c r="AO376" i="1" s="1"/>
  <c r="AK377" i="1"/>
  <c r="AF377" i="1"/>
  <c r="AE377" i="1"/>
  <c r="AD377" i="1"/>
  <c r="AC377" i="1"/>
  <c r="AC376" i="1" s="1"/>
  <c r="Y377" i="1"/>
  <c r="Y376" i="1" s="1"/>
  <c r="U377" i="1"/>
  <c r="Q377" i="1"/>
  <c r="Q376" i="1" s="1"/>
  <c r="Q375" i="1" s="1"/>
  <c r="M377" i="1"/>
  <c r="AR376" i="1"/>
  <c r="AP376" i="1"/>
  <c r="AN376" i="1"/>
  <c r="AM376" i="1"/>
  <c r="AL376" i="1"/>
  <c r="AJ376" i="1"/>
  <c r="AI376" i="1"/>
  <c r="AH376" i="1"/>
  <c r="AH375" i="1" s="1"/>
  <c r="AF376" i="1"/>
  <c r="AE376" i="1"/>
  <c r="AE375" i="1" s="1"/>
  <c r="AD376" i="1"/>
  <c r="AD375" i="1" s="1"/>
  <c r="AB376" i="1"/>
  <c r="AA376" i="1"/>
  <c r="Z376" i="1"/>
  <c r="Z375" i="1" s="1"/>
  <c r="X376" i="1"/>
  <c r="X375" i="1" s="1"/>
  <c r="W376" i="1"/>
  <c r="V376" i="1"/>
  <c r="U376" i="1"/>
  <c r="U375" i="1" s="1"/>
  <c r="T376" i="1"/>
  <c r="T375" i="1" s="1"/>
  <c r="S376" i="1"/>
  <c r="S375" i="1" s="1"/>
  <c r="R376" i="1"/>
  <c r="P376" i="1"/>
  <c r="P375" i="1" s="1"/>
  <c r="O376" i="1"/>
  <c r="O375" i="1" s="1"/>
  <c r="N376" i="1"/>
  <c r="N375" i="1" s="1"/>
  <c r="M376" i="1"/>
  <c r="L376" i="1"/>
  <c r="L375" i="1" s="1"/>
  <c r="K376" i="1"/>
  <c r="K375" i="1" s="1"/>
  <c r="J376" i="1"/>
  <c r="AR375" i="1"/>
  <c r="AP375" i="1"/>
  <c r="AN375" i="1"/>
  <c r="AM375" i="1"/>
  <c r="AL375" i="1"/>
  <c r="AJ375" i="1"/>
  <c r="AI375" i="1"/>
  <c r="AF375" i="1"/>
  <c r="AC375" i="1"/>
  <c r="AB375" i="1"/>
  <c r="AA375" i="1"/>
  <c r="Y375" i="1"/>
  <c r="W375" i="1"/>
  <c r="V375" i="1"/>
  <c r="R375" i="1"/>
  <c r="M375" i="1"/>
  <c r="AS374" i="1"/>
  <c r="AS373" i="1" s="1"/>
  <c r="AS372" i="1" s="1"/>
  <c r="AQ374" i="1"/>
  <c r="AQ373" i="1" s="1"/>
  <c r="AQ372" i="1" s="1"/>
  <c r="AP374" i="1"/>
  <c r="AN374" i="1"/>
  <c r="AJ374" i="1"/>
  <c r="AJ373" i="1" s="1"/>
  <c r="AJ372" i="1" s="1"/>
  <c r="AG374" i="1"/>
  <c r="AG373" i="1" s="1"/>
  <c r="AG372" i="1" s="1"/>
  <c r="AE374" i="1"/>
  <c r="AE373" i="1" s="1"/>
  <c r="AE372" i="1" s="1"/>
  <c r="AD374" i="1"/>
  <c r="AB374" i="1"/>
  <c r="AB373" i="1" s="1"/>
  <c r="AB372" i="1" s="1"/>
  <c r="X374" i="1"/>
  <c r="T374" i="1"/>
  <c r="T373" i="1" s="1"/>
  <c r="T372" i="1" s="1"/>
  <c r="P374" i="1"/>
  <c r="P373" i="1" s="1"/>
  <c r="P372" i="1" s="1"/>
  <c r="L374" i="1"/>
  <c r="L373" i="1" s="1"/>
  <c r="L372" i="1" s="1"/>
  <c r="AP373" i="1"/>
  <c r="AO373" i="1"/>
  <c r="AO372" i="1" s="1"/>
  <c r="AN373" i="1"/>
  <c r="AN372" i="1" s="1"/>
  <c r="AM373" i="1"/>
  <c r="AL373" i="1"/>
  <c r="AK373" i="1"/>
  <c r="AK372" i="1" s="1"/>
  <c r="AI373" i="1"/>
  <c r="AI372" i="1" s="1"/>
  <c r="AH373" i="1"/>
  <c r="AD373" i="1"/>
  <c r="AC373" i="1"/>
  <c r="AC372" i="1" s="1"/>
  <c r="AA373" i="1"/>
  <c r="AA372" i="1" s="1"/>
  <c r="Z373" i="1"/>
  <c r="Y373" i="1"/>
  <c r="Y372" i="1" s="1"/>
  <c r="X373" i="1"/>
  <c r="X372" i="1" s="1"/>
  <c r="W373" i="1"/>
  <c r="W372" i="1" s="1"/>
  <c r="V373" i="1"/>
  <c r="U373" i="1"/>
  <c r="U372" i="1" s="1"/>
  <c r="S373" i="1"/>
  <c r="S372" i="1" s="1"/>
  <c r="R373" i="1"/>
  <c r="R372" i="1" s="1"/>
  <c r="Q373" i="1"/>
  <c r="Q372" i="1" s="1"/>
  <c r="O373" i="1"/>
  <c r="O372" i="1" s="1"/>
  <c r="N373" i="1"/>
  <c r="N372" i="1" s="1"/>
  <c r="M373" i="1"/>
  <c r="M372" i="1" s="1"/>
  <c r="K373" i="1"/>
  <c r="K372" i="1" s="1"/>
  <c r="J373" i="1"/>
  <c r="AP372" i="1"/>
  <c r="AM372" i="1"/>
  <c r="AL372" i="1"/>
  <c r="AH372" i="1"/>
  <c r="AD372" i="1"/>
  <c r="Z372" i="1"/>
  <c r="V372" i="1"/>
  <c r="AS371" i="1"/>
  <c r="AQ371" i="1"/>
  <c r="AP371" i="1"/>
  <c r="AP370" i="1" s="1"/>
  <c r="AP369" i="1" s="1"/>
  <c r="AN371" i="1"/>
  <c r="AN370" i="1" s="1"/>
  <c r="AN369" i="1" s="1"/>
  <c r="AJ371" i="1"/>
  <c r="AG371" i="1"/>
  <c r="AE371" i="1"/>
  <c r="AE370" i="1" s="1"/>
  <c r="AE369" i="1" s="1"/>
  <c r="AE368" i="1" s="1"/>
  <c r="AE367" i="1" s="1"/>
  <c r="AE366" i="1" s="1"/>
  <c r="AD371" i="1"/>
  <c r="AD370" i="1" s="1"/>
  <c r="AB371" i="1"/>
  <c r="X371" i="1"/>
  <c r="T371" i="1"/>
  <c r="T370" i="1" s="1"/>
  <c r="T369" i="1" s="1"/>
  <c r="P371" i="1"/>
  <c r="P370" i="1" s="1"/>
  <c r="P369" i="1" s="1"/>
  <c r="L371" i="1"/>
  <c r="AS370" i="1"/>
  <c r="AS369" i="1" s="1"/>
  <c r="AQ370" i="1"/>
  <c r="AQ369" i="1" s="1"/>
  <c r="AO370" i="1"/>
  <c r="AO369" i="1" s="1"/>
  <c r="AM370" i="1"/>
  <c r="AM369" i="1" s="1"/>
  <c r="AL370" i="1"/>
  <c r="AK370" i="1"/>
  <c r="AK369" i="1" s="1"/>
  <c r="AJ370" i="1"/>
  <c r="AJ369" i="1" s="1"/>
  <c r="AI370" i="1"/>
  <c r="AI369" i="1" s="1"/>
  <c r="AH370" i="1"/>
  <c r="AH369" i="1" s="1"/>
  <c r="AG370" i="1"/>
  <c r="AG369" i="1" s="1"/>
  <c r="AC370" i="1"/>
  <c r="AC369" i="1" s="1"/>
  <c r="AB370" i="1"/>
  <c r="AB369" i="1" s="1"/>
  <c r="AA370" i="1"/>
  <c r="AA369" i="1" s="1"/>
  <c r="Z370" i="1"/>
  <c r="Z369" i="1" s="1"/>
  <c r="Y370" i="1"/>
  <c r="Y369" i="1" s="1"/>
  <c r="X370" i="1"/>
  <c r="X369" i="1" s="1"/>
  <c r="W370" i="1"/>
  <c r="W369" i="1" s="1"/>
  <c r="V370" i="1"/>
  <c r="V369" i="1" s="1"/>
  <c r="V368" i="1" s="1"/>
  <c r="V367" i="1" s="1"/>
  <c r="V366" i="1" s="1"/>
  <c r="U370" i="1"/>
  <c r="U369" i="1" s="1"/>
  <c r="S370" i="1"/>
  <c r="S369" i="1" s="1"/>
  <c r="R370" i="1"/>
  <c r="R369" i="1" s="1"/>
  <c r="Q370" i="1"/>
  <c r="Q369" i="1" s="1"/>
  <c r="O370" i="1"/>
  <c r="N370" i="1"/>
  <c r="N369" i="1" s="1"/>
  <c r="M370" i="1"/>
  <c r="M369" i="1" s="1"/>
  <c r="L370" i="1"/>
  <c r="L369" i="1" s="1"/>
  <c r="K370" i="1"/>
  <c r="K369" i="1" s="1"/>
  <c r="J370" i="1"/>
  <c r="AL369" i="1"/>
  <c r="AL368" i="1" s="1"/>
  <c r="AL367" i="1" s="1"/>
  <c r="AL366" i="1" s="1"/>
  <c r="AD369" i="1"/>
  <c r="AD368" i="1" s="1"/>
  <c r="AD367" i="1" s="1"/>
  <c r="AD366" i="1" s="1"/>
  <c r="O369" i="1"/>
  <c r="AS365" i="1"/>
  <c r="AS364" i="1" s="1"/>
  <c r="AQ365" i="1"/>
  <c r="AQ364" i="1" s="1"/>
  <c r="AP365" i="1"/>
  <c r="AP364" i="1" s="1"/>
  <c r="AN365" i="1"/>
  <c r="AN364" i="1" s="1"/>
  <c r="AJ365" i="1"/>
  <c r="AJ364" i="1" s="1"/>
  <c r="AG365" i="1"/>
  <c r="AG364" i="1" s="1"/>
  <c r="AE365" i="1"/>
  <c r="AE364" i="1" s="1"/>
  <c r="AD365" i="1"/>
  <c r="AD364" i="1" s="1"/>
  <c r="AB365" i="1"/>
  <c r="AB364" i="1" s="1"/>
  <c r="X365" i="1"/>
  <c r="T365" i="1"/>
  <c r="T364" i="1" s="1"/>
  <c r="P365" i="1"/>
  <c r="P364" i="1" s="1"/>
  <c r="L365" i="1"/>
  <c r="L364" i="1" s="1"/>
  <c r="AO364" i="1"/>
  <c r="AM364" i="1"/>
  <c r="AL364" i="1"/>
  <c r="AK364" i="1"/>
  <c r="AI364" i="1"/>
  <c r="AH364" i="1"/>
  <c r="AC364" i="1"/>
  <c r="AA364" i="1"/>
  <c r="Z364" i="1"/>
  <c r="Y364" i="1"/>
  <c r="W364" i="1"/>
  <c r="V364" i="1"/>
  <c r="U364" i="1"/>
  <c r="S364" i="1"/>
  <c r="R364" i="1"/>
  <c r="Q364" i="1"/>
  <c r="O364" i="1"/>
  <c r="N364" i="1"/>
  <c r="M364" i="1"/>
  <c r="K364" i="1"/>
  <c r="J364" i="1"/>
  <c r="AS363" i="1"/>
  <c r="AS362" i="1" s="1"/>
  <c r="AQ363" i="1"/>
  <c r="AP363" i="1"/>
  <c r="AP362" i="1" s="1"/>
  <c r="AN363" i="1"/>
  <c r="AN362" i="1" s="1"/>
  <c r="AJ363" i="1"/>
  <c r="AG363" i="1"/>
  <c r="AG362" i="1" s="1"/>
  <c r="AE363" i="1"/>
  <c r="AE362" i="1" s="1"/>
  <c r="AD363" i="1"/>
  <c r="AD362" i="1" s="1"/>
  <c r="AB363" i="1"/>
  <c r="AB362" i="1" s="1"/>
  <c r="X363" i="1"/>
  <c r="X362" i="1" s="1"/>
  <c r="T363" i="1"/>
  <c r="T362" i="1" s="1"/>
  <c r="P363" i="1"/>
  <c r="P362" i="1" s="1"/>
  <c r="L363" i="1"/>
  <c r="L362" i="1" s="1"/>
  <c r="L361" i="1" s="1"/>
  <c r="L360" i="1" s="1"/>
  <c r="L359" i="1" s="1"/>
  <c r="L358" i="1" s="1"/>
  <c r="AQ362" i="1"/>
  <c r="AO362" i="1"/>
  <c r="AO361" i="1" s="1"/>
  <c r="AO360" i="1" s="1"/>
  <c r="AO359" i="1" s="1"/>
  <c r="AO358" i="1" s="1"/>
  <c r="AM362" i="1"/>
  <c r="AL362" i="1"/>
  <c r="AK362" i="1"/>
  <c r="AI362" i="1"/>
  <c r="AH362" i="1"/>
  <c r="AC362" i="1"/>
  <c r="AC361" i="1" s="1"/>
  <c r="AC360" i="1" s="1"/>
  <c r="AC359" i="1" s="1"/>
  <c r="AC358" i="1" s="1"/>
  <c r="AA362" i="1"/>
  <c r="Z362" i="1"/>
  <c r="Y362" i="1"/>
  <c r="W362" i="1"/>
  <c r="W361" i="1" s="1"/>
  <c r="W360" i="1" s="1"/>
  <c r="W359" i="1" s="1"/>
  <c r="W358" i="1" s="1"/>
  <c r="V362" i="1"/>
  <c r="U362" i="1"/>
  <c r="S362" i="1"/>
  <c r="R362" i="1"/>
  <c r="R361" i="1" s="1"/>
  <c r="R360" i="1" s="1"/>
  <c r="R359" i="1" s="1"/>
  <c r="R358" i="1" s="1"/>
  <c r="Q362" i="1"/>
  <c r="O362" i="1"/>
  <c r="O361" i="1" s="1"/>
  <c r="O360" i="1" s="1"/>
  <c r="O359" i="1" s="1"/>
  <c r="O358" i="1" s="1"/>
  <c r="N362" i="1"/>
  <c r="N361" i="1" s="1"/>
  <c r="N360" i="1" s="1"/>
  <c r="N359" i="1" s="1"/>
  <c r="N358" i="1" s="1"/>
  <c r="M362" i="1"/>
  <c r="K362" i="1"/>
  <c r="J362" i="1"/>
  <c r="J361" i="1" s="1"/>
  <c r="J360" i="1" s="1"/>
  <c r="Y361" i="1"/>
  <c r="Y360" i="1" s="1"/>
  <c r="Y359" i="1" s="1"/>
  <c r="Y358" i="1" s="1"/>
  <c r="AS357" i="1"/>
  <c r="AS356" i="1" s="1"/>
  <c r="AS355" i="1" s="1"/>
  <c r="AS354" i="1" s="1"/>
  <c r="AQ357" i="1"/>
  <c r="AQ356" i="1" s="1"/>
  <c r="AQ355" i="1" s="1"/>
  <c r="AQ354" i="1" s="1"/>
  <c r="AP357" i="1"/>
  <c r="AP356" i="1" s="1"/>
  <c r="AP355" i="1" s="1"/>
  <c r="AP354" i="1" s="1"/>
  <c r="AN357" i="1"/>
  <c r="AN356" i="1" s="1"/>
  <c r="AN355" i="1" s="1"/>
  <c r="AN354" i="1" s="1"/>
  <c r="AJ357" i="1"/>
  <c r="AG357" i="1"/>
  <c r="AG356" i="1" s="1"/>
  <c r="AG355" i="1" s="1"/>
  <c r="AG354" i="1" s="1"/>
  <c r="AE357" i="1"/>
  <c r="AE356" i="1" s="1"/>
  <c r="AE355" i="1" s="1"/>
  <c r="AE354" i="1" s="1"/>
  <c r="AD357" i="1"/>
  <c r="AD356" i="1" s="1"/>
  <c r="AB357" i="1"/>
  <c r="X357" i="1"/>
  <c r="T357" i="1"/>
  <c r="T356" i="1" s="1"/>
  <c r="T355" i="1" s="1"/>
  <c r="T354" i="1" s="1"/>
  <c r="P357" i="1"/>
  <c r="L357" i="1"/>
  <c r="AO356" i="1"/>
  <c r="AO355" i="1" s="1"/>
  <c r="AO354" i="1" s="1"/>
  <c r="AM356" i="1"/>
  <c r="AM355" i="1" s="1"/>
  <c r="AM354" i="1" s="1"/>
  <c r="AL356" i="1"/>
  <c r="AL355" i="1" s="1"/>
  <c r="AL354" i="1" s="1"/>
  <c r="AK356" i="1"/>
  <c r="AI356" i="1"/>
  <c r="AI355" i="1" s="1"/>
  <c r="AI354" i="1" s="1"/>
  <c r="AH356" i="1"/>
  <c r="AH355" i="1" s="1"/>
  <c r="AH354" i="1" s="1"/>
  <c r="AC356" i="1"/>
  <c r="AC355" i="1" s="1"/>
  <c r="AC354" i="1" s="1"/>
  <c r="AA356" i="1"/>
  <c r="Z356" i="1"/>
  <c r="Z355" i="1" s="1"/>
  <c r="Z354" i="1" s="1"/>
  <c r="Y356" i="1"/>
  <c r="Y355" i="1" s="1"/>
  <c r="Y354" i="1" s="1"/>
  <c r="W356" i="1"/>
  <c r="W355" i="1" s="1"/>
  <c r="W354" i="1" s="1"/>
  <c r="V356" i="1"/>
  <c r="V355" i="1" s="1"/>
  <c r="V354" i="1" s="1"/>
  <c r="U356" i="1"/>
  <c r="U355" i="1" s="1"/>
  <c r="U354" i="1" s="1"/>
  <c r="S356" i="1"/>
  <c r="S355" i="1" s="1"/>
  <c r="S354" i="1" s="1"/>
  <c r="R356" i="1"/>
  <c r="R355" i="1" s="1"/>
  <c r="R354" i="1" s="1"/>
  <c r="Q356" i="1"/>
  <c r="Q355" i="1" s="1"/>
  <c r="Q354" i="1" s="1"/>
  <c r="O356" i="1"/>
  <c r="O355" i="1" s="1"/>
  <c r="O354" i="1" s="1"/>
  <c r="N356" i="1"/>
  <c r="N355" i="1" s="1"/>
  <c r="N354" i="1" s="1"/>
  <c r="M356" i="1"/>
  <c r="M355" i="1" s="1"/>
  <c r="M354" i="1" s="1"/>
  <c r="K356" i="1"/>
  <c r="K355" i="1" s="1"/>
  <c r="K354" i="1" s="1"/>
  <c r="J356" i="1"/>
  <c r="AK355" i="1"/>
  <c r="AK354" i="1" s="1"/>
  <c r="AD355" i="1"/>
  <c r="AD354" i="1" s="1"/>
  <c r="AA355" i="1"/>
  <c r="AA354" i="1" s="1"/>
  <c r="AS353" i="1"/>
  <c r="AS352" i="1" s="1"/>
  <c r="AS351" i="1" s="1"/>
  <c r="AS350" i="1" s="1"/>
  <c r="AR353" i="1"/>
  <c r="AR352" i="1" s="1"/>
  <c r="AR351" i="1" s="1"/>
  <c r="AR350" i="1" s="1"/>
  <c r="AP353" i="1"/>
  <c r="AM353" i="1"/>
  <c r="AI353" i="1"/>
  <c r="AI352" i="1" s="1"/>
  <c r="AI351" i="1" s="1"/>
  <c r="AI350" i="1" s="1"/>
  <c r="AG353" i="1"/>
  <c r="AG352" i="1" s="1"/>
  <c r="AG351" i="1" s="1"/>
  <c r="AG350" i="1" s="1"/>
  <c r="AF353" i="1"/>
  <c r="AD353" i="1"/>
  <c r="AD352" i="1" s="1"/>
  <c r="AD351" i="1" s="1"/>
  <c r="AD350" i="1" s="1"/>
  <c r="AA353" i="1"/>
  <c r="AA352" i="1" s="1"/>
  <c r="AA351" i="1" s="1"/>
  <c r="AA350" i="1" s="1"/>
  <c r="W353" i="1"/>
  <c r="W352" i="1" s="1"/>
  <c r="W351" i="1" s="1"/>
  <c r="W350" i="1" s="1"/>
  <c r="S353" i="1"/>
  <c r="S352" i="1" s="1"/>
  <c r="S351" i="1" s="1"/>
  <c r="S350" i="1" s="1"/>
  <c r="O353" i="1"/>
  <c r="K353" i="1"/>
  <c r="AP352" i="1"/>
  <c r="AP351" i="1" s="1"/>
  <c r="AP350" i="1" s="1"/>
  <c r="AO352" i="1"/>
  <c r="AO351" i="1" s="1"/>
  <c r="AO350" i="1" s="1"/>
  <c r="AN352" i="1"/>
  <c r="AN351" i="1" s="1"/>
  <c r="AN350" i="1" s="1"/>
  <c r="AL352" i="1"/>
  <c r="AL351" i="1" s="1"/>
  <c r="AL350" i="1" s="1"/>
  <c r="AK352" i="1"/>
  <c r="AK351" i="1" s="1"/>
  <c r="AK350" i="1" s="1"/>
  <c r="AK349" i="1" s="1"/>
  <c r="AJ352" i="1"/>
  <c r="AH352" i="1"/>
  <c r="AH351" i="1" s="1"/>
  <c r="AH350" i="1" s="1"/>
  <c r="AC352" i="1"/>
  <c r="AC351" i="1" s="1"/>
  <c r="AC350" i="1" s="1"/>
  <c r="AC349" i="1" s="1"/>
  <c r="AB352" i="1"/>
  <c r="AB351" i="1" s="1"/>
  <c r="AB350" i="1" s="1"/>
  <c r="Z352" i="1"/>
  <c r="Z351" i="1" s="1"/>
  <c r="Z350" i="1" s="1"/>
  <c r="Y352" i="1"/>
  <c r="Y351" i="1" s="1"/>
  <c r="Y350" i="1" s="1"/>
  <c r="Y349" i="1" s="1"/>
  <c r="X352" i="1"/>
  <c r="X351" i="1" s="1"/>
  <c r="X350" i="1" s="1"/>
  <c r="V352" i="1"/>
  <c r="V351" i="1" s="1"/>
  <c r="V350" i="1" s="1"/>
  <c r="U352" i="1"/>
  <c r="U351" i="1" s="1"/>
  <c r="U350" i="1" s="1"/>
  <c r="T352" i="1"/>
  <c r="T351" i="1" s="1"/>
  <c r="T350" i="1" s="1"/>
  <c r="R352" i="1"/>
  <c r="R351" i="1" s="1"/>
  <c r="R350" i="1" s="1"/>
  <c r="Q352" i="1"/>
  <c r="Q351" i="1" s="1"/>
  <c r="Q350" i="1" s="1"/>
  <c r="P352" i="1"/>
  <c r="P351" i="1" s="1"/>
  <c r="P350" i="1" s="1"/>
  <c r="O352" i="1"/>
  <c r="O351" i="1" s="1"/>
  <c r="O350" i="1" s="1"/>
  <c r="N352" i="1"/>
  <c r="N351" i="1" s="1"/>
  <c r="N350" i="1" s="1"/>
  <c r="M352" i="1"/>
  <c r="M351" i="1" s="1"/>
  <c r="M350" i="1" s="1"/>
  <c r="L352" i="1"/>
  <c r="L351" i="1" s="1"/>
  <c r="L350" i="1" s="1"/>
  <c r="K352" i="1"/>
  <c r="K351" i="1" s="1"/>
  <c r="K350" i="1" s="1"/>
  <c r="J352" i="1"/>
  <c r="J351" i="1" s="1"/>
  <c r="J350" i="1" s="1"/>
  <c r="AJ351" i="1"/>
  <c r="AJ350" i="1" s="1"/>
  <c r="AS348" i="1"/>
  <c r="AS347" i="1" s="1"/>
  <c r="AQ348" i="1"/>
  <c r="AQ346" i="1" s="1"/>
  <c r="AN348" i="1"/>
  <c r="AN347" i="1" s="1"/>
  <c r="AH348" i="1"/>
  <c r="AG348" i="1"/>
  <c r="AG347" i="1" s="1"/>
  <c r="AE348" i="1"/>
  <c r="AE347" i="1" s="1"/>
  <c r="AB348" i="1"/>
  <c r="AB347" i="1" s="1"/>
  <c r="V348" i="1"/>
  <c r="AD348" i="1" s="1"/>
  <c r="R348" i="1"/>
  <c r="T348" i="1" s="1"/>
  <c r="N348" i="1"/>
  <c r="P348" i="1" s="1"/>
  <c r="AO347" i="1"/>
  <c r="AM347" i="1"/>
  <c r="AL347" i="1"/>
  <c r="AK347" i="1"/>
  <c r="AI347" i="1"/>
  <c r="AC347" i="1"/>
  <c r="AA347" i="1"/>
  <c r="Z347" i="1"/>
  <c r="Y347" i="1"/>
  <c r="W347" i="1"/>
  <c r="U347" i="1"/>
  <c r="S347" i="1"/>
  <c r="Q347" i="1"/>
  <c r="O347" i="1"/>
  <c r="M347" i="1"/>
  <c r="L347" i="1"/>
  <c r="K347" i="1"/>
  <c r="J347" i="1"/>
  <c r="AO346" i="1"/>
  <c r="AO345" i="1" s="1"/>
  <c r="AM346" i="1"/>
  <c r="AM345" i="1" s="1"/>
  <c r="AL346" i="1"/>
  <c r="AL345" i="1" s="1"/>
  <c r="AK346" i="1"/>
  <c r="AK345" i="1" s="1"/>
  <c r="AI346" i="1"/>
  <c r="AI345" i="1" s="1"/>
  <c r="AC346" i="1"/>
  <c r="AC345" i="1" s="1"/>
  <c r="AB346" i="1"/>
  <c r="AB345" i="1" s="1"/>
  <c r="AA346" i="1"/>
  <c r="AA345" i="1" s="1"/>
  <c r="Z346" i="1"/>
  <c r="Z345" i="1" s="1"/>
  <c r="Y346" i="1"/>
  <c r="Y345" i="1" s="1"/>
  <c r="W346" i="1"/>
  <c r="W345" i="1" s="1"/>
  <c r="U346" i="1"/>
  <c r="U345" i="1" s="1"/>
  <c r="S346" i="1"/>
  <c r="S345" i="1" s="1"/>
  <c r="Q346" i="1"/>
  <c r="Q345" i="1" s="1"/>
  <c r="O346" i="1"/>
  <c r="O345" i="1" s="1"/>
  <c r="N346" i="1"/>
  <c r="N345" i="1" s="1"/>
  <c r="M346" i="1"/>
  <c r="M345" i="1" s="1"/>
  <c r="L346" i="1"/>
  <c r="L345" i="1" s="1"/>
  <c r="K346" i="1"/>
  <c r="K345" i="1" s="1"/>
  <c r="J346" i="1"/>
  <c r="J345" i="1" s="1"/>
  <c r="AQ345" i="1"/>
  <c r="AS344" i="1"/>
  <c r="AS343" i="1" s="1"/>
  <c r="AQ344" i="1"/>
  <c r="AP344" i="1"/>
  <c r="AN344" i="1"/>
  <c r="AN343" i="1" s="1"/>
  <c r="AN342" i="1" s="1"/>
  <c r="AN341" i="1" s="1"/>
  <c r="AJ344" i="1"/>
  <c r="AJ343" i="1" s="1"/>
  <c r="AJ342" i="1" s="1"/>
  <c r="AJ341" i="1" s="1"/>
  <c r="AG344" i="1"/>
  <c r="AG343" i="1" s="1"/>
  <c r="AE344" i="1"/>
  <c r="AE343" i="1" s="1"/>
  <c r="AE342" i="1" s="1"/>
  <c r="AE341" i="1" s="1"/>
  <c r="AD344" i="1"/>
  <c r="AB344" i="1"/>
  <c r="AB343" i="1" s="1"/>
  <c r="AB342" i="1" s="1"/>
  <c r="AB341" i="1" s="1"/>
  <c r="X344" i="1"/>
  <c r="X343" i="1" s="1"/>
  <c r="X342" i="1" s="1"/>
  <c r="X341" i="1" s="1"/>
  <c r="T344" i="1"/>
  <c r="T343" i="1" s="1"/>
  <c r="T342" i="1" s="1"/>
  <c r="T341" i="1" s="1"/>
  <c r="P344" i="1"/>
  <c r="P343" i="1" s="1"/>
  <c r="P342" i="1" s="1"/>
  <c r="P341" i="1" s="1"/>
  <c r="L344" i="1"/>
  <c r="AQ343" i="1"/>
  <c r="AQ342" i="1" s="1"/>
  <c r="AP343" i="1"/>
  <c r="AO343" i="1"/>
  <c r="AM343" i="1"/>
  <c r="AM342" i="1" s="1"/>
  <c r="AL343" i="1"/>
  <c r="AL342" i="1" s="1"/>
  <c r="AL341" i="1" s="1"/>
  <c r="AK343" i="1"/>
  <c r="AK342" i="1" s="1"/>
  <c r="AK341" i="1" s="1"/>
  <c r="AI343" i="1"/>
  <c r="AI342" i="1" s="1"/>
  <c r="AI341" i="1" s="1"/>
  <c r="AH343" i="1"/>
  <c r="AH342" i="1" s="1"/>
  <c r="AH341" i="1" s="1"/>
  <c r="AD343" i="1"/>
  <c r="AD342" i="1" s="1"/>
  <c r="AD341" i="1" s="1"/>
  <c r="AC343" i="1"/>
  <c r="AA343" i="1"/>
  <c r="AA342" i="1" s="1"/>
  <c r="AA341" i="1" s="1"/>
  <c r="Z343" i="1"/>
  <c r="Z342" i="1" s="1"/>
  <c r="Z341" i="1" s="1"/>
  <c r="Y343" i="1"/>
  <c r="Y342" i="1" s="1"/>
  <c r="Y341" i="1" s="1"/>
  <c r="W343" i="1"/>
  <c r="W342" i="1" s="1"/>
  <c r="W341" i="1" s="1"/>
  <c r="V343" i="1"/>
  <c r="V342" i="1" s="1"/>
  <c r="V341" i="1" s="1"/>
  <c r="U343" i="1"/>
  <c r="U342" i="1" s="1"/>
  <c r="U341" i="1" s="1"/>
  <c r="S343" i="1"/>
  <c r="S342" i="1" s="1"/>
  <c r="S341" i="1" s="1"/>
  <c r="R343" i="1"/>
  <c r="R342" i="1" s="1"/>
  <c r="R341" i="1" s="1"/>
  <c r="Q343" i="1"/>
  <c r="Q342" i="1" s="1"/>
  <c r="Q341" i="1" s="1"/>
  <c r="O343" i="1"/>
  <c r="O342" i="1" s="1"/>
  <c r="O341" i="1" s="1"/>
  <c r="N343" i="1"/>
  <c r="N342" i="1" s="1"/>
  <c r="N341" i="1" s="1"/>
  <c r="M343" i="1"/>
  <c r="M342" i="1" s="1"/>
  <c r="M341" i="1" s="1"/>
  <c r="K343" i="1"/>
  <c r="K342" i="1" s="1"/>
  <c r="K341" i="1" s="1"/>
  <c r="J343" i="1"/>
  <c r="J342" i="1" s="1"/>
  <c r="AS342" i="1"/>
  <c r="AS341" i="1" s="1"/>
  <c r="AP342" i="1"/>
  <c r="AP341" i="1" s="1"/>
  <c r="AO342" i="1"/>
  <c r="AO341" i="1" s="1"/>
  <c r="AG342" i="1"/>
  <c r="AG341" i="1" s="1"/>
  <c r="AC342" i="1"/>
  <c r="AC341" i="1" s="1"/>
  <c r="AQ341" i="1"/>
  <c r="AM341" i="1"/>
  <c r="AR340" i="1"/>
  <c r="AR339" i="1" s="1"/>
  <c r="AR338" i="1" s="1"/>
  <c r="AQ340" i="1"/>
  <c r="AQ339" i="1" s="1"/>
  <c r="AQ338" i="1" s="1"/>
  <c r="AP340" i="1"/>
  <c r="AP339" i="1" s="1"/>
  <c r="AP338" i="1" s="1"/>
  <c r="AO340" i="1"/>
  <c r="AO339" i="1" s="1"/>
  <c r="AO338" i="1" s="1"/>
  <c r="AK340" i="1"/>
  <c r="AF340" i="1"/>
  <c r="AF339" i="1" s="1"/>
  <c r="AE340" i="1"/>
  <c r="AE339" i="1" s="1"/>
  <c r="AE338" i="1" s="1"/>
  <c r="AD340" i="1"/>
  <c r="AC340" i="1"/>
  <c r="AC339" i="1" s="1"/>
  <c r="AC338" i="1" s="1"/>
  <c r="Y340" i="1"/>
  <c r="U340" i="1"/>
  <c r="U339" i="1" s="1"/>
  <c r="U338" i="1" s="1"/>
  <c r="Q340" i="1"/>
  <c r="Q339" i="1" s="1"/>
  <c r="Q338" i="1" s="1"/>
  <c r="M340" i="1"/>
  <c r="M339" i="1" s="1"/>
  <c r="M338" i="1" s="1"/>
  <c r="AN339" i="1"/>
  <c r="AN338" i="1" s="1"/>
  <c r="AM339" i="1"/>
  <c r="AM338" i="1" s="1"/>
  <c r="AL339" i="1"/>
  <c r="AL338" i="1" s="1"/>
  <c r="AJ339" i="1"/>
  <c r="AI339" i="1"/>
  <c r="AI338" i="1" s="1"/>
  <c r="AH339" i="1"/>
  <c r="AH338" i="1" s="1"/>
  <c r="AD339" i="1"/>
  <c r="AD338" i="1" s="1"/>
  <c r="AB339" i="1"/>
  <c r="AB338" i="1" s="1"/>
  <c r="AA339" i="1"/>
  <c r="AA338" i="1" s="1"/>
  <c r="Z339" i="1"/>
  <c r="Z338" i="1" s="1"/>
  <c r="X339" i="1"/>
  <c r="W339" i="1"/>
  <c r="W338" i="1" s="1"/>
  <c r="V339" i="1"/>
  <c r="V338" i="1" s="1"/>
  <c r="T339" i="1"/>
  <c r="T338" i="1" s="1"/>
  <c r="S339" i="1"/>
  <c r="S338" i="1" s="1"/>
  <c r="R339" i="1"/>
  <c r="R338" i="1" s="1"/>
  <c r="P339" i="1"/>
  <c r="P338" i="1" s="1"/>
  <c r="O339" i="1"/>
  <c r="O338" i="1" s="1"/>
  <c r="N339" i="1"/>
  <c r="N338" i="1" s="1"/>
  <c r="L339" i="1"/>
  <c r="L338" i="1" s="1"/>
  <c r="K339" i="1"/>
  <c r="K338" i="1" s="1"/>
  <c r="J339" i="1"/>
  <c r="J338" i="1" s="1"/>
  <c r="AJ338" i="1"/>
  <c r="AF338" i="1"/>
  <c r="X338" i="1"/>
  <c r="AS337" i="1"/>
  <c r="AS336" i="1" s="1"/>
  <c r="AQ337" i="1"/>
  <c r="AP337" i="1"/>
  <c r="AP336" i="1" s="1"/>
  <c r="AN337" i="1"/>
  <c r="AN336" i="1" s="1"/>
  <c r="AJ337" i="1"/>
  <c r="AJ336" i="1" s="1"/>
  <c r="AG337" i="1"/>
  <c r="AG336" i="1" s="1"/>
  <c r="AE337" i="1"/>
  <c r="AE336" i="1" s="1"/>
  <c r="AD337" i="1"/>
  <c r="AD336" i="1" s="1"/>
  <c r="AB337" i="1"/>
  <c r="AB336" i="1" s="1"/>
  <c r="X337" i="1"/>
  <c r="X336" i="1" s="1"/>
  <c r="T337" i="1"/>
  <c r="T336" i="1" s="1"/>
  <c r="P337" i="1"/>
  <c r="P336" i="1" s="1"/>
  <c r="L337" i="1"/>
  <c r="L336" i="1" s="1"/>
  <c r="AQ336" i="1"/>
  <c r="AO336" i="1"/>
  <c r="AM336" i="1"/>
  <c r="AL336" i="1"/>
  <c r="AK336" i="1"/>
  <c r="AI336" i="1"/>
  <c r="AH336" i="1"/>
  <c r="AC336" i="1"/>
  <c r="AA336" i="1"/>
  <c r="Z336" i="1"/>
  <c r="Y336" i="1"/>
  <c r="W336" i="1"/>
  <c r="V336" i="1"/>
  <c r="U336" i="1"/>
  <c r="S336" i="1"/>
  <c r="R336" i="1"/>
  <c r="Q336" i="1"/>
  <c r="O336" i="1"/>
  <c r="N336" i="1"/>
  <c r="M336" i="1"/>
  <c r="K336" i="1"/>
  <c r="J336" i="1"/>
  <c r="AS335" i="1"/>
  <c r="AS334" i="1" s="1"/>
  <c r="AQ335" i="1"/>
  <c r="AP335" i="1"/>
  <c r="AP334" i="1" s="1"/>
  <c r="AN335" i="1"/>
  <c r="AJ335" i="1"/>
  <c r="AJ334" i="1" s="1"/>
  <c r="AG335" i="1"/>
  <c r="AE335" i="1"/>
  <c r="AE334" i="1" s="1"/>
  <c r="AD335" i="1"/>
  <c r="AD334" i="1" s="1"/>
  <c r="AB335" i="1"/>
  <c r="AB334" i="1" s="1"/>
  <c r="X335" i="1"/>
  <c r="X334" i="1" s="1"/>
  <c r="T335" i="1"/>
  <c r="T334" i="1" s="1"/>
  <c r="P335" i="1"/>
  <c r="P334" i="1" s="1"/>
  <c r="L335" i="1"/>
  <c r="L334" i="1" s="1"/>
  <c r="AQ334" i="1"/>
  <c r="AO334" i="1"/>
  <c r="AN334" i="1"/>
  <c r="AM334" i="1"/>
  <c r="AM333" i="1" s="1"/>
  <c r="AL334" i="1"/>
  <c r="AK334" i="1"/>
  <c r="AK333" i="1" s="1"/>
  <c r="AI334" i="1"/>
  <c r="AH334" i="1"/>
  <c r="AH333" i="1" s="1"/>
  <c r="AG334" i="1"/>
  <c r="AC334" i="1"/>
  <c r="AA334" i="1"/>
  <c r="Z334" i="1"/>
  <c r="Y334" i="1"/>
  <c r="W334" i="1"/>
  <c r="V334" i="1"/>
  <c r="U334" i="1"/>
  <c r="U333" i="1" s="1"/>
  <c r="S334" i="1"/>
  <c r="R334" i="1"/>
  <c r="Q334" i="1"/>
  <c r="O334" i="1"/>
  <c r="N334" i="1"/>
  <c r="M334" i="1"/>
  <c r="K334" i="1"/>
  <c r="J334" i="1"/>
  <c r="AI333" i="1"/>
  <c r="AS329" i="1"/>
  <c r="AS328" i="1" s="1"/>
  <c r="AS327" i="1" s="1"/>
  <c r="AS326" i="1" s="1"/>
  <c r="AR329" i="1"/>
  <c r="AR328" i="1" s="1"/>
  <c r="AR327" i="1" s="1"/>
  <c r="AR326" i="1" s="1"/>
  <c r="AP329" i="1"/>
  <c r="AP328" i="1" s="1"/>
  <c r="AP327" i="1" s="1"/>
  <c r="AP326" i="1" s="1"/>
  <c r="AM329" i="1"/>
  <c r="AI329" i="1"/>
  <c r="AG329" i="1"/>
  <c r="AG328" i="1" s="1"/>
  <c r="AF329" i="1"/>
  <c r="AF328" i="1" s="1"/>
  <c r="AF327" i="1" s="1"/>
  <c r="AF326" i="1" s="1"/>
  <c r="AD329" i="1"/>
  <c r="AD328" i="1" s="1"/>
  <c r="AD327" i="1" s="1"/>
  <c r="AD326" i="1" s="1"/>
  <c r="AA329" i="1"/>
  <c r="AA328" i="1" s="1"/>
  <c r="AA327" i="1" s="1"/>
  <c r="AA326" i="1" s="1"/>
  <c r="W329" i="1"/>
  <c r="S329" i="1"/>
  <c r="S328" i="1" s="1"/>
  <c r="S327" i="1" s="1"/>
  <c r="S326" i="1" s="1"/>
  <c r="O329" i="1"/>
  <c r="K329" i="1"/>
  <c r="K328" i="1" s="1"/>
  <c r="K327" i="1" s="1"/>
  <c r="K326" i="1" s="1"/>
  <c r="AO328" i="1"/>
  <c r="AO327" i="1" s="1"/>
  <c r="AO326" i="1" s="1"/>
  <c r="AN328" i="1"/>
  <c r="AM328" i="1"/>
  <c r="AM327" i="1" s="1"/>
  <c r="AM326" i="1" s="1"/>
  <c r="AL328" i="1"/>
  <c r="AL327" i="1" s="1"/>
  <c r="AL326" i="1" s="1"/>
  <c r="AK328" i="1"/>
  <c r="AK327" i="1" s="1"/>
  <c r="AK326" i="1" s="1"/>
  <c r="AJ328" i="1"/>
  <c r="AJ327" i="1" s="1"/>
  <c r="AJ326" i="1" s="1"/>
  <c r="AH328" i="1"/>
  <c r="AH327" i="1" s="1"/>
  <c r="AH326" i="1" s="1"/>
  <c r="AC328" i="1"/>
  <c r="AB328" i="1"/>
  <c r="AB327" i="1" s="1"/>
  <c r="AB326" i="1" s="1"/>
  <c r="Z328" i="1"/>
  <c r="Z327" i="1" s="1"/>
  <c r="Y328" i="1"/>
  <c r="Y327" i="1" s="1"/>
  <c r="Y326" i="1" s="1"/>
  <c r="X328" i="1"/>
  <c r="X327" i="1" s="1"/>
  <c r="X326" i="1" s="1"/>
  <c r="W328" i="1"/>
  <c r="W327" i="1" s="1"/>
  <c r="W326" i="1" s="1"/>
  <c r="V328" i="1"/>
  <c r="V327" i="1" s="1"/>
  <c r="V326" i="1" s="1"/>
  <c r="U328" i="1"/>
  <c r="U327" i="1" s="1"/>
  <c r="U326" i="1" s="1"/>
  <c r="T328" i="1"/>
  <c r="T327" i="1" s="1"/>
  <c r="T326" i="1" s="1"/>
  <c r="R328" i="1"/>
  <c r="R327" i="1" s="1"/>
  <c r="R326" i="1" s="1"/>
  <c r="Q328" i="1"/>
  <c r="Q327" i="1" s="1"/>
  <c r="Q326" i="1" s="1"/>
  <c r="P328" i="1"/>
  <c r="P327" i="1" s="1"/>
  <c r="P326" i="1" s="1"/>
  <c r="O328" i="1"/>
  <c r="O327" i="1" s="1"/>
  <c r="O326" i="1" s="1"/>
  <c r="N328" i="1"/>
  <c r="N327" i="1" s="1"/>
  <c r="N326" i="1" s="1"/>
  <c r="M328" i="1"/>
  <c r="M327" i="1" s="1"/>
  <c r="M326" i="1" s="1"/>
  <c r="L328" i="1"/>
  <c r="L327" i="1" s="1"/>
  <c r="L326" i="1" s="1"/>
  <c r="J328" i="1"/>
  <c r="J327" i="1" s="1"/>
  <c r="AN327" i="1"/>
  <c r="AN326" i="1" s="1"/>
  <c r="AG327" i="1"/>
  <c r="AG326" i="1" s="1"/>
  <c r="AC327" i="1"/>
  <c r="AC326" i="1" s="1"/>
  <c r="Z326" i="1"/>
  <c r="AS325" i="1"/>
  <c r="AR325" i="1"/>
  <c r="AP325" i="1"/>
  <c r="AM325" i="1"/>
  <c r="AI325" i="1"/>
  <c r="AG325" i="1"/>
  <c r="AF325" i="1"/>
  <c r="AD325" i="1"/>
  <c r="AA325" i="1"/>
  <c r="W325" i="1"/>
  <c r="S325" i="1"/>
  <c r="O325" i="1"/>
  <c r="K325" i="1"/>
  <c r="AS324" i="1"/>
  <c r="AR324" i="1"/>
  <c r="AP324" i="1"/>
  <c r="AM324" i="1"/>
  <c r="AI324" i="1"/>
  <c r="AG324" i="1"/>
  <c r="AF324" i="1"/>
  <c r="AD324" i="1"/>
  <c r="AA324" i="1"/>
  <c r="W324" i="1"/>
  <c r="S324" i="1"/>
  <c r="O324" i="1"/>
  <c r="K324" i="1"/>
  <c r="AO323" i="1"/>
  <c r="AO322" i="1" s="1"/>
  <c r="AN323" i="1"/>
  <c r="AN322" i="1" s="1"/>
  <c r="AL323" i="1"/>
  <c r="AL322" i="1" s="1"/>
  <c r="AK323" i="1"/>
  <c r="AK322" i="1" s="1"/>
  <c r="AJ323" i="1"/>
  <c r="AH323" i="1"/>
  <c r="AH322" i="1" s="1"/>
  <c r="AC323" i="1"/>
  <c r="AC322" i="1" s="1"/>
  <c r="AB323" i="1"/>
  <c r="AB322" i="1" s="1"/>
  <c r="Z323" i="1"/>
  <c r="Y323" i="1"/>
  <c r="Y322" i="1" s="1"/>
  <c r="X323" i="1"/>
  <c r="X322" i="1" s="1"/>
  <c r="V323" i="1"/>
  <c r="V322" i="1" s="1"/>
  <c r="U323" i="1"/>
  <c r="U322" i="1" s="1"/>
  <c r="T323" i="1"/>
  <c r="T322" i="1" s="1"/>
  <c r="R323" i="1"/>
  <c r="R322" i="1" s="1"/>
  <c r="Q323" i="1"/>
  <c r="Q322" i="1" s="1"/>
  <c r="P323" i="1"/>
  <c r="N323" i="1"/>
  <c r="N322" i="1" s="1"/>
  <c r="M323" i="1"/>
  <c r="M322" i="1" s="1"/>
  <c r="L323" i="1"/>
  <c r="L322" i="1" s="1"/>
  <c r="J323" i="1"/>
  <c r="J322" i="1" s="1"/>
  <c r="AJ322" i="1"/>
  <c r="Z322" i="1"/>
  <c r="P322" i="1"/>
  <c r="AS321" i="1"/>
  <c r="AS320" i="1" s="1"/>
  <c r="AS319" i="1" s="1"/>
  <c r="AR321" i="1"/>
  <c r="AP321" i="1"/>
  <c r="AP320" i="1" s="1"/>
  <c r="AP319" i="1" s="1"/>
  <c r="AM321" i="1"/>
  <c r="AM320" i="1" s="1"/>
  <c r="AM319" i="1" s="1"/>
  <c r="AI321" i="1"/>
  <c r="AG321" i="1"/>
  <c r="AG320" i="1" s="1"/>
  <c r="AG319" i="1" s="1"/>
  <c r="AF321" i="1"/>
  <c r="AF320" i="1" s="1"/>
  <c r="AF319" i="1" s="1"/>
  <c r="AD321" i="1"/>
  <c r="AA321" i="1"/>
  <c r="AA320" i="1" s="1"/>
  <c r="AA319" i="1" s="1"/>
  <c r="W321" i="1"/>
  <c r="S321" i="1"/>
  <c r="S320" i="1" s="1"/>
  <c r="S319" i="1" s="1"/>
  <c r="O321" i="1"/>
  <c r="O320" i="1" s="1"/>
  <c r="O319" i="1" s="1"/>
  <c r="K321" i="1"/>
  <c r="K320" i="1" s="1"/>
  <c r="K319" i="1" s="1"/>
  <c r="AR320" i="1"/>
  <c r="AO320" i="1"/>
  <c r="AO319" i="1" s="1"/>
  <c r="AN320" i="1"/>
  <c r="AN319" i="1" s="1"/>
  <c r="AL320" i="1"/>
  <c r="AL319" i="1" s="1"/>
  <c r="AK320" i="1"/>
  <c r="AK319" i="1" s="1"/>
  <c r="AJ320" i="1"/>
  <c r="AJ319" i="1" s="1"/>
  <c r="AH320" i="1"/>
  <c r="AH319" i="1" s="1"/>
  <c r="AD320" i="1"/>
  <c r="AD319" i="1" s="1"/>
  <c r="AC320" i="1"/>
  <c r="AC319" i="1" s="1"/>
  <c r="AB320" i="1"/>
  <c r="AB319" i="1" s="1"/>
  <c r="Z320" i="1"/>
  <c r="Z319" i="1" s="1"/>
  <c r="Y320" i="1"/>
  <c r="Y319" i="1" s="1"/>
  <c r="X320" i="1"/>
  <c r="X319" i="1" s="1"/>
  <c r="V320" i="1"/>
  <c r="V319" i="1" s="1"/>
  <c r="U320" i="1"/>
  <c r="U319" i="1" s="1"/>
  <c r="T320" i="1"/>
  <c r="T319" i="1" s="1"/>
  <c r="R320" i="1"/>
  <c r="R319" i="1" s="1"/>
  <c r="Q320" i="1"/>
  <c r="Q319" i="1" s="1"/>
  <c r="P320" i="1"/>
  <c r="P319" i="1" s="1"/>
  <c r="N320" i="1"/>
  <c r="N319" i="1" s="1"/>
  <c r="M320" i="1"/>
  <c r="M319" i="1" s="1"/>
  <c r="L320" i="1"/>
  <c r="L319" i="1" s="1"/>
  <c r="J320" i="1"/>
  <c r="J319" i="1" s="1"/>
  <c r="AR319" i="1"/>
  <c r="AS318" i="1"/>
  <c r="AS317" i="1" s="1"/>
  <c r="AS316" i="1" s="1"/>
  <c r="AR318" i="1"/>
  <c r="AP318" i="1"/>
  <c r="AM318" i="1"/>
  <c r="AM317" i="1" s="1"/>
  <c r="AM316" i="1" s="1"/>
  <c r="AI318" i="1"/>
  <c r="AI317" i="1" s="1"/>
  <c r="AI316" i="1" s="1"/>
  <c r="AG318" i="1"/>
  <c r="AG317" i="1" s="1"/>
  <c r="AG316" i="1" s="1"/>
  <c r="AF318" i="1"/>
  <c r="AF317" i="1" s="1"/>
  <c r="AF316" i="1" s="1"/>
  <c r="AD318" i="1"/>
  <c r="AD317" i="1" s="1"/>
  <c r="AD316" i="1" s="1"/>
  <c r="AA318" i="1"/>
  <c r="AA317" i="1" s="1"/>
  <c r="AA316" i="1" s="1"/>
  <c r="W318" i="1"/>
  <c r="S318" i="1"/>
  <c r="O318" i="1"/>
  <c r="K318" i="1"/>
  <c r="K317" i="1" s="1"/>
  <c r="K316" i="1" s="1"/>
  <c r="AR317" i="1"/>
  <c r="AR316" i="1" s="1"/>
  <c r="AP317" i="1"/>
  <c r="AP316" i="1" s="1"/>
  <c r="AO317" i="1"/>
  <c r="AO316" i="1" s="1"/>
  <c r="AN317" i="1"/>
  <c r="AN316" i="1" s="1"/>
  <c r="AL317" i="1"/>
  <c r="AL316" i="1" s="1"/>
  <c r="AK317" i="1"/>
  <c r="AJ317" i="1"/>
  <c r="AH317" i="1"/>
  <c r="AH316" i="1" s="1"/>
  <c r="AC317" i="1"/>
  <c r="AC316" i="1" s="1"/>
  <c r="AB317" i="1"/>
  <c r="Z317" i="1"/>
  <c r="Z316" i="1" s="1"/>
  <c r="Y317" i="1"/>
  <c r="Y316" i="1" s="1"/>
  <c r="Y315" i="1" s="1"/>
  <c r="X317" i="1"/>
  <c r="X316" i="1" s="1"/>
  <c r="V317" i="1"/>
  <c r="V316" i="1" s="1"/>
  <c r="U317" i="1"/>
  <c r="U316" i="1" s="1"/>
  <c r="T317" i="1"/>
  <c r="T316" i="1" s="1"/>
  <c r="S317" i="1"/>
  <c r="S316" i="1" s="1"/>
  <c r="R317" i="1"/>
  <c r="Q317" i="1"/>
  <c r="Q316" i="1" s="1"/>
  <c r="P317" i="1"/>
  <c r="P316" i="1" s="1"/>
  <c r="O317" i="1"/>
  <c r="O316" i="1" s="1"/>
  <c r="N317" i="1"/>
  <c r="N316" i="1" s="1"/>
  <c r="M317" i="1"/>
  <c r="M316" i="1" s="1"/>
  <c r="L317" i="1"/>
  <c r="L316" i="1" s="1"/>
  <c r="J317" i="1"/>
  <c r="J316" i="1" s="1"/>
  <c r="AK316" i="1"/>
  <c r="AJ316" i="1"/>
  <c r="AJ315" i="1" s="1"/>
  <c r="AB316" i="1"/>
  <c r="R316" i="1"/>
  <c r="AS313" i="1"/>
  <c r="AS312" i="1" s="1"/>
  <c r="AS311" i="1" s="1"/>
  <c r="AR313" i="1"/>
  <c r="AR312" i="1" s="1"/>
  <c r="AR311" i="1" s="1"/>
  <c r="AP313" i="1"/>
  <c r="AP312" i="1" s="1"/>
  <c r="AP311" i="1" s="1"/>
  <c r="AM313" i="1"/>
  <c r="AM312" i="1" s="1"/>
  <c r="AM311" i="1" s="1"/>
  <c r="AI313" i="1"/>
  <c r="AG313" i="1"/>
  <c r="AG312" i="1" s="1"/>
  <c r="AG311" i="1" s="1"/>
  <c r="AF313" i="1"/>
  <c r="AF312" i="1" s="1"/>
  <c r="AF311" i="1" s="1"/>
  <c r="AD313" i="1"/>
  <c r="AD312" i="1" s="1"/>
  <c r="AD311" i="1" s="1"/>
  <c r="AA313" i="1"/>
  <c r="AA312" i="1" s="1"/>
  <c r="AA311" i="1" s="1"/>
  <c r="W313" i="1"/>
  <c r="W312" i="1" s="1"/>
  <c r="W311" i="1" s="1"/>
  <c r="S313" i="1"/>
  <c r="S312" i="1" s="1"/>
  <c r="S311" i="1" s="1"/>
  <c r="O313" i="1"/>
  <c r="O312" i="1" s="1"/>
  <c r="K313" i="1"/>
  <c r="K312" i="1" s="1"/>
  <c r="K311" i="1" s="1"/>
  <c r="AO312" i="1"/>
  <c r="AN312" i="1"/>
  <c r="AN311" i="1" s="1"/>
  <c r="AL312" i="1"/>
  <c r="AL311" i="1" s="1"/>
  <c r="AK312" i="1"/>
  <c r="AK311" i="1" s="1"/>
  <c r="AJ312" i="1"/>
  <c r="AJ311" i="1" s="1"/>
  <c r="AH312" i="1"/>
  <c r="AH311" i="1" s="1"/>
  <c r="AC312" i="1"/>
  <c r="AC311" i="1" s="1"/>
  <c r="AB312" i="1"/>
  <c r="AB311" i="1" s="1"/>
  <c r="Z312" i="1"/>
  <c r="Z311" i="1" s="1"/>
  <c r="Y312" i="1"/>
  <c r="Y311" i="1" s="1"/>
  <c r="X312" i="1"/>
  <c r="X311" i="1" s="1"/>
  <c r="V312" i="1"/>
  <c r="V311" i="1" s="1"/>
  <c r="U312" i="1"/>
  <c r="U311" i="1" s="1"/>
  <c r="T312" i="1"/>
  <c r="T311" i="1" s="1"/>
  <c r="R312" i="1"/>
  <c r="R311" i="1" s="1"/>
  <c r="Q312" i="1"/>
  <c r="Q311" i="1" s="1"/>
  <c r="P312" i="1"/>
  <c r="P311" i="1" s="1"/>
  <c r="N312" i="1"/>
  <c r="N311" i="1" s="1"/>
  <c r="M312" i="1"/>
  <c r="M311" i="1" s="1"/>
  <c r="L312" i="1"/>
  <c r="L311" i="1" s="1"/>
  <c r="J312" i="1"/>
  <c r="AO311" i="1"/>
  <c r="O311" i="1"/>
  <c r="AS310" i="1"/>
  <c r="AS309" i="1" s="1"/>
  <c r="AQ310" i="1"/>
  <c r="AQ309" i="1" s="1"/>
  <c r="AP310" i="1"/>
  <c r="AP309" i="1" s="1"/>
  <c r="AN310" i="1"/>
  <c r="AJ310" i="1"/>
  <c r="AG310" i="1"/>
  <c r="AG309" i="1" s="1"/>
  <c r="AE310" i="1"/>
  <c r="AE309" i="1" s="1"/>
  <c r="AD310" i="1"/>
  <c r="AD309" i="1" s="1"/>
  <c r="AB310" i="1"/>
  <c r="AB309" i="1" s="1"/>
  <c r="X310" i="1"/>
  <c r="T310" i="1"/>
  <c r="T309" i="1" s="1"/>
  <c r="P310" i="1"/>
  <c r="L310" i="1"/>
  <c r="L309" i="1" s="1"/>
  <c r="AO309" i="1"/>
  <c r="AN309" i="1"/>
  <c r="AM309" i="1"/>
  <c r="AL309" i="1"/>
  <c r="AK309" i="1"/>
  <c r="AI309" i="1"/>
  <c r="AH309" i="1"/>
  <c r="AC309" i="1"/>
  <c r="AA309" i="1"/>
  <c r="Z309" i="1"/>
  <c r="Y309" i="1"/>
  <c r="W309" i="1"/>
  <c r="V309" i="1"/>
  <c r="U309" i="1"/>
  <c r="S309" i="1"/>
  <c r="R309" i="1"/>
  <c r="Q309" i="1"/>
  <c r="P309" i="1"/>
  <c r="O309" i="1"/>
  <c r="N309" i="1"/>
  <c r="M309" i="1"/>
  <c r="K309" i="1"/>
  <c r="J309" i="1"/>
  <c r="AS308" i="1"/>
  <c r="AS307" i="1" s="1"/>
  <c r="AQ308" i="1"/>
  <c r="AP308" i="1"/>
  <c r="AP307" i="1" s="1"/>
  <c r="AN308" i="1"/>
  <c r="AN307" i="1" s="1"/>
  <c r="AJ308" i="1"/>
  <c r="AG308" i="1"/>
  <c r="AE308" i="1"/>
  <c r="AE307" i="1" s="1"/>
  <c r="AD308" i="1"/>
  <c r="AD307" i="1" s="1"/>
  <c r="AB308" i="1"/>
  <c r="AB307" i="1" s="1"/>
  <c r="X308" i="1"/>
  <c r="X307" i="1" s="1"/>
  <c r="T308" i="1"/>
  <c r="T307" i="1" s="1"/>
  <c r="P308" i="1"/>
  <c r="L308" i="1"/>
  <c r="L307" i="1" s="1"/>
  <c r="AQ307" i="1"/>
  <c r="AO307" i="1"/>
  <c r="AM307" i="1"/>
  <c r="AL307" i="1"/>
  <c r="AK307" i="1"/>
  <c r="AI307" i="1"/>
  <c r="AH307" i="1"/>
  <c r="AG307" i="1"/>
  <c r="AC307" i="1"/>
  <c r="AA307" i="1"/>
  <c r="Z307" i="1"/>
  <c r="Y307" i="1"/>
  <c r="W307" i="1"/>
  <c r="V307" i="1"/>
  <c r="U307" i="1"/>
  <c r="S307" i="1"/>
  <c r="R307" i="1"/>
  <c r="Q307" i="1"/>
  <c r="P307" i="1"/>
  <c r="O307" i="1"/>
  <c r="N307" i="1"/>
  <c r="M307" i="1"/>
  <c r="K307" i="1"/>
  <c r="J307" i="1"/>
  <c r="AS306" i="1"/>
  <c r="AS305" i="1" s="1"/>
  <c r="AQ306" i="1"/>
  <c r="AQ305" i="1" s="1"/>
  <c r="AQ304" i="1" s="1"/>
  <c r="AP306" i="1"/>
  <c r="AP305" i="1" s="1"/>
  <c r="AN306" i="1"/>
  <c r="AN305" i="1" s="1"/>
  <c r="AN304" i="1" s="1"/>
  <c r="AJ306" i="1"/>
  <c r="AJ305" i="1" s="1"/>
  <c r="AG306" i="1"/>
  <c r="AG305" i="1" s="1"/>
  <c r="AE306" i="1"/>
  <c r="AE305" i="1" s="1"/>
  <c r="AD306" i="1"/>
  <c r="AD305" i="1" s="1"/>
  <c r="AB306" i="1"/>
  <c r="AB305" i="1" s="1"/>
  <c r="X306" i="1"/>
  <c r="X305" i="1" s="1"/>
  <c r="T306" i="1"/>
  <c r="T305" i="1" s="1"/>
  <c r="P306" i="1"/>
  <c r="P305" i="1" s="1"/>
  <c r="L306" i="1"/>
  <c r="AO305" i="1"/>
  <c r="AM305" i="1"/>
  <c r="AL305" i="1"/>
  <c r="AL304" i="1" s="1"/>
  <c r="AK305" i="1"/>
  <c r="AI305" i="1"/>
  <c r="AH305" i="1"/>
  <c r="AH304" i="1" s="1"/>
  <c r="AC305" i="1"/>
  <c r="AA305" i="1"/>
  <c r="AA304" i="1" s="1"/>
  <c r="Z305" i="1"/>
  <c r="Y305" i="1"/>
  <c r="W305" i="1"/>
  <c r="V305" i="1"/>
  <c r="U305" i="1"/>
  <c r="S305" i="1"/>
  <c r="R305" i="1"/>
  <c r="Q305" i="1"/>
  <c r="Q304" i="1" s="1"/>
  <c r="O305" i="1"/>
  <c r="N305" i="1"/>
  <c r="M305" i="1"/>
  <c r="L305" i="1"/>
  <c r="K305" i="1"/>
  <c r="J305" i="1"/>
  <c r="AS303" i="1"/>
  <c r="AS302" i="1" s="1"/>
  <c r="AS301" i="1" s="1"/>
  <c r="AQ303" i="1"/>
  <c r="AP303" i="1"/>
  <c r="AP302" i="1" s="1"/>
  <c r="AP301" i="1" s="1"/>
  <c r="AN303" i="1"/>
  <c r="AJ303" i="1"/>
  <c r="AJ302" i="1" s="1"/>
  <c r="AJ301" i="1" s="1"/>
  <c r="AG303" i="1"/>
  <c r="AG302" i="1" s="1"/>
  <c r="AG301" i="1" s="1"/>
  <c r="AE303" i="1"/>
  <c r="AE302" i="1" s="1"/>
  <c r="AE301" i="1" s="1"/>
  <c r="AD303" i="1"/>
  <c r="AD302" i="1" s="1"/>
  <c r="AD301" i="1" s="1"/>
  <c r="AB303" i="1"/>
  <c r="AB302" i="1" s="1"/>
  <c r="AB301" i="1" s="1"/>
  <c r="X303" i="1"/>
  <c r="X302" i="1" s="1"/>
  <c r="X301" i="1" s="1"/>
  <c r="T303" i="1"/>
  <c r="T302" i="1" s="1"/>
  <c r="T301" i="1" s="1"/>
  <c r="P303" i="1"/>
  <c r="P302" i="1" s="1"/>
  <c r="P301" i="1" s="1"/>
  <c r="L303" i="1"/>
  <c r="L302" i="1" s="1"/>
  <c r="L301" i="1" s="1"/>
  <c r="AQ302" i="1"/>
  <c r="AQ301" i="1" s="1"/>
  <c r="AO302" i="1"/>
  <c r="AO301" i="1" s="1"/>
  <c r="AN302" i="1"/>
  <c r="AN301" i="1" s="1"/>
  <c r="AM302" i="1"/>
  <c r="AM301" i="1" s="1"/>
  <c r="AL302" i="1"/>
  <c r="AL301" i="1" s="1"/>
  <c r="AK302" i="1"/>
  <c r="AI302" i="1"/>
  <c r="AH302" i="1"/>
  <c r="AH301" i="1" s="1"/>
  <c r="AC302" i="1"/>
  <c r="AC301" i="1" s="1"/>
  <c r="AA302" i="1"/>
  <c r="AA301" i="1" s="1"/>
  <c r="Z302" i="1"/>
  <c r="Z301" i="1" s="1"/>
  <c r="Y302" i="1"/>
  <c r="Y301" i="1" s="1"/>
  <c r="W302" i="1"/>
  <c r="W301" i="1" s="1"/>
  <c r="V302" i="1"/>
  <c r="V301" i="1" s="1"/>
  <c r="U302" i="1"/>
  <c r="U301" i="1" s="1"/>
  <c r="S302" i="1"/>
  <c r="S301" i="1" s="1"/>
  <c r="R302" i="1"/>
  <c r="R301" i="1" s="1"/>
  <c r="Q302" i="1"/>
  <c r="Q301" i="1" s="1"/>
  <c r="O302" i="1"/>
  <c r="O301" i="1" s="1"/>
  <c r="N302" i="1"/>
  <c r="N301" i="1" s="1"/>
  <c r="M302" i="1"/>
  <c r="M301" i="1" s="1"/>
  <c r="K302" i="1"/>
  <c r="J302" i="1"/>
  <c r="J301" i="1" s="1"/>
  <c r="AK301" i="1"/>
  <c r="AI301" i="1"/>
  <c r="K301" i="1"/>
  <c r="AS300" i="1"/>
  <c r="AS299" i="1" s="1"/>
  <c r="AR300" i="1"/>
  <c r="AP300" i="1"/>
  <c r="AM300" i="1"/>
  <c r="AI300" i="1"/>
  <c r="AI299" i="1" s="1"/>
  <c r="AG300" i="1"/>
  <c r="AF300" i="1"/>
  <c r="AD300" i="1"/>
  <c r="AD299" i="1" s="1"/>
  <c r="AA300" i="1"/>
  <c r="AA299" i="1" s="1"/>
  <c r="W300" i="1"/>
  <c r="W299" i="1" s="1"/>
  <c r="S300" i="1"/>
  <c r="S299" i="1" s="1"/>
  <c r="O300" i="1"/>
  <c r="O299" i="1" s="1"/>
  <c r="K300" i="1"/>
  <c r="K299" i="1" s="1"/>
  <c r="AR299" i="1"/>
  <c r="AP299" i="1"/>
  <c r="AO299" i="1"/>
  <c r="AN299" i="1"/>
  <c r="AL299" i="1"/>
  <c r="AK299" i="1"/>
  <c r="AJ299" i="1"/>
  <c r="AH299" i="1"/>
  <c r="AG299" i="1"/>
  <c r="AF299" i="1"/>
  <c r="AC299" i="1"/>
  <c r="AB299" i="1"/>
  <c r="Z299" i="1"/>
  <c r="Y299" i="1"/>
  <c r="X299" i="1"/>
  <c r="V299" i="1"/>
  <c r="U299" i="1"/>
  <c r="T299" i="1"/>
  <c r="R299" i="1"/>
  <c r="Q299" i="1"/>
  <c r="P299" i="1"/>
  <c r="N299" i="1"/>
  <c r="M299" i="1"/>
  <c r="L299" i="1"/>
  <c r="J299" i="1"/>
  <c r="AS298" i="1"/>
  <c r="AS297" i="1" s="1"/>
  <c r="AR298" i="1"/>
  <c r="AP298" i="1"/>
  <c r="AM298" i="1"/>
  <c r="AM297" i="1" s="1"/>
  <c r="AI298" i="1"/>
  <c r="AG298" i="1"/>
  <c r="AG297" i="1" s="1"/>
  <c r="AF298" i="1"/>
  <c r="AD298" i="1"/>
  <c r="AA298" i="1"/>
  <c r="W298" i="1"/>
  <c r="S298" i="1"/>
  <c r="S297" i="1" s="1"/>
  <c r="O298" i="1"/>
  <c r="O297" i="1" s="1"/>
  <c r="K298" i="1"/>
  <c r="K297" i="1" s="1"/>
  <c r="K296" i="1" s="1"/>
  <c r="AR297" i="1"/>
  <c r="AP297" i="1"/>
  <c r="AO297" i="1"/>
  <c r="AN297" i="1"/>
  <c r="AN296" i="1" s="1"/>
  <c r="AL297" i="1"/>
  <c r="AK297" i="1"/>
  <c r="AJ297" i="1"/>
  <c r="AJ296" i="1" s="1"/>
  <c r="AI297" i="1"/>
  <c r="AH297" i="1"/>
  <c r="AF297" i="1"/>
  <c r="AD297" i="1"/>
  <c r="AD296" i="1" s="1"/>
  <c r="AC297" i="1"/>
  <c r="AB297" i="1"/>
  <c r="Z297" i="1"/>
  <c r="Y297" i="1"/>
  <c r="X297" i="1"/>
  <c r="W297" i="1"/>
  <c r="V297" i="1"/>
  <c r="V296" i="1" s="1"/>
  <c r="U297" i="1"/>
  <c r="U296" i="1" s="1"/>
  <c r="T297" i="1"/>
  <c r="R297" i="1"/>
  <c r="Q297" i="1"/>
  <c r="P297" i="1"/>
  <c r="N297" i="1"/>
  <c r="M297" i="1"/>
  <c r="L297" i="1"/>
  <c r="J297" i="1"/>
  <c r="AS294" i="1"/>
  <c r="AS293" i="1" s="1"/>
  <c r="AQ294" i="1"/>
  <c r="AQ293" i="1" s="1"/>
  <c r="AP294" i="1"/>
  <c r="AP293" i="1" s="1"/>
  <c r="AN294" i="1"/>
  <c r="AN293" i="1" s="1"/>
  <c r="AJ294" i="1"/>
  <c r="AJ293" i="1" s="1"/>
  <c r="AG294" i="1"/>
  <c r="AG293" i="1" s="1"/>
  <c r="AE294" i="1"/>
  <c r="AE293" i="1" s="1"/>
  <c r="AD294" i="1"/>
  <c r="AD293" i="1" s="1"/>
  <c r="AB294" i="1"/>
  <c r="AB293" i="1" s="1"/>
  <c r="X294" i="1"/>
  <c r="X293" i="1" s="1"/>
  <c r="T294" i="1"/>
  <c r="T293" i="1" s="1"/>
  <c r="P294" i="1"/>
  <c r="P293" i="1" s="1"/>
  <c r="L294" i="1"/>
  <c r="L293" i="1" s="1"/>
  <c r="AO293" i="1"/>
  <c r="AM293" i="1"/>
  <c r="AL293" i="1"/>
  <c r="AK293" i="1"/>
  <c r="AI293" i="1"/>
  <c r="AH293" i="1"/>
  <c r="AC293" i="1"/>
  <c r="AA293" i="1"/>
  <c r="Z293" i="1"/>
  <c r="Y293" i="1"/>
  <c r="W293" i="1"/>
  <c r="V293" i="1"/>
  <c r="U293" i="1"/>
  <c r="S293" i="1"/>
  <c r="R293" i="1"/>
  <c r="Q293" i="1"/>
  <c r="O293" i="1"/>
  <c r="N293" i="1"/>
  <c r="M293" i="1"/>
  <c r="K293" i="1"/>
  <c r="J293" i="1"/>
  <c r="AS292" i="1"/>
  <c r="AS291" i="1" s="1"/>
  <c r="AQ292" i="1"/>
  <c r="AQ291" i="1" s="1"/>
  <c r="AP292" i="1"/>
  <c r="AP291" i="1" s="1"/>
  <c r="AN292" i="1"/>
  <c r="AN291" i="1" s="1"/>
  <c r="AJ292" i="1"/>
  <c r="AG292" i="1"/>
  <c r="AG291" i="1" s="1"/>
  <c r="AE292" i="1"/>
  <c r="AE291" i="1" s="1"/>
  <c r="AD292" i="1"/>
  <c r="AD291" i="1" s="1"/>
  <c r="AB292" i="1"/>
  <c r="AB291" i="1" s="1"/>
  <c r="X292" i="1"/>
  <c r="X291" i="1" s="1"/>
  <c r="T292" i="1"/>
  <c r="T291" i="1" s="1"/>
  <c r="P292" i="1"/>
  <c r="P291" i="1" s="1"/>
  <c r="L292" i="1"/>
  <c r="L291" i="1" s="1"/>
  <c r="AO291" i="1"/>
  <c r="AO290" i="1" s="1"/>
  <c r="AO289" i="1" s="1"/>
  <c r="AM291" i="1"/>
  <c r="AL291" i="1"/>
  <c r="AK291" i="1"/>
  <c r="AK290" i="1" s="1"/>
  <c r="AK289" i="1" s="1"/>
  <c r="AI291" i="1"/>
  <c r="AH291" i="1"/>
  <c r="AC291" i="1"/>
  <c r="AC290" i="1" s="1"/>
  <c r="AC289" i="1" s="1"/>
  <c r="AA291" i="1"/>
  <c r="Z291" i="1"/>
  <c r="Z290" i="1" s="1"/>
  <c r="Z289" i="1" s="1"/>
  <c r="Y291" i="1"/>
  <c r="W291" i="1"/>
  <c r="V291" i="1"/>
  <c r="U291" i="1"/>
  <c r="S291" i="1"/>
  <c r="R291" i="1"/>
  <c r="Q291" i="1"/>
  <c r="O291" i="1"/>
  <c r="N291" i="1"/>
  <c r="M291" i="1"/>
  <c r="K291" i="1"/>
  <c r="K290" i="1" s="1"/>
  <c r="K289" i="1" s="1"/>
  <c r="J291" i="1"/>
  <c r="AM290" i="1"/>
  <c r="AM289" i="1" s="1"/>
  <c r="AS288" i="1"/>
  <c r="AS287" i="1" s="1"/>
  <c r="AS286" i="1" s="1"/>
  <c r="AR288" i="1"/>
  <c r="AP288" i="1"/>
  <c r="AP287" i="1" s="1"/>
  <c r="AP286" i="1" s="1"/>
  <c r="AM288" i="1"/>
  <c r="AM287" i="1" s="1"/>
  <c r="AM286" i="1" s="1"/>
  <c r="AI288" i="1"/>
  <c r="AG288" i="1"/>
  <c r="AG287" i="1" s="1"/>
  <c r="AG286" i="1" s="1"/>
  <c r="AF288" i="1"/>
  <c r="AF287" i="1" s="1"/>
  <c r="AF286" i="1" s="1"/>
  <c r="AD288" i="1"/>
  <c r="AD287" i="1" s="1"/>
  <c r="AD286" i="1" s="1"/>
  <c r="AA288" i="1"/>
  <c r="AA287" i="1" s="1"/>
  <c r="AA286" i="1" s="1"/>
  <c r="W288" i="1"/>
  <c r="S288" i="1"/>
  <c r="S287" i="1" s="1"/>
  <c r="S286" i="1" s="1"/>
  <c r="O288" i="1"/>
  <c r="O287" i="1" s="1"/>
  <c r="O286" i="1" s="1"/>
  <c r="K288" i="1"/>
  <c r="K287" i="1" s="1"/>
  <c r="K286" i="1" s="1"/>
  <c r="AR287" i="1"/>
  <c r="AR286" i="1" s="1"/>
  <c r="AO287" i="1"/>
  <c r="AO286" i="1" s="1"/>
  <c r="AN287" i="1"/>
  <c r="AN286" i="1" s="1"/>
  <c r="AL287" i="1"/>
  <c r="AL286" i="1" s="1"/>
  <c r="AK287" i="1"/>
  <c r="AK286" i="1" s="1"/>
  <c r="AJ287" i="1"/>
  <c r="AJ286" i="1" s="1"/>
  <c r="AH287" i="1"/>
  <c r="AH286" i="1" s="1"/>
  <c r="AC287" i="1"/>
  <c r="AC286" i="1" s="1"/>
  <c r="AB287" i="1"/>
  <c r="AB286" i="1" s="1"/>
  <c r="Z287" i="1"/>
  <c r="Z286" i="1" s="1"/>
  <c r="Y287" i="1"/>
  <c r="X287" i="1"/>
  <c r="X286" i="1" s="1"/>
  <c r="V287" i="1"/>
  <c r="V286" i="1" s="1"/>
  <c r="U287" i="1"/>
  <c r="U286" i="1" s="1"/>
  <c r="T287" i="1"/>
  <c r="T286" i="1" s="1"/>
  <c r="R287" i="1"/>
  <c r="R286" i="1" s="1"/>
  <c r="Q287" i="1"/>
  <c r="Q286" i="1" s="1"/>
  <c r="P287" i="1"/>
  <c r="P286" i="1" s="1"/>
  <c r="N287" i="1"/>
  <c r="N286" i="1" s="1"/>
  <c r="M287" i="1"/>
  <c r="M286" i="1" s="1"/>
  <c r="L287" i="1"/>
  <c r="L286" i="1" s="1"/>
  <c r="J287" i="1"/>
  <c r="J286" i="1" s="1"/>
  <c r="Y286" i="1"/>
  <c r="AS285" i="1"/>
  <c r="AS284" i="1" s="1"/>
  <c r="AS283" i="1" s="1"/>
  <c r="AQ285" i="1"/>
  <c r="AP285" i="1"/>
  <c r="AN285" i="1"/>
  <c r="AN284" i="1" s="1"/>
  <c r="AN283" i="1" s="1"/>
  <c r="AJ285" i="1"/>
  <c r="AG285" i="1"/>
  <c r="AE285" i="1"/>
  <c r="AD285" i="1"/>
  <c r="AD284" i="1" s="1"/>
  <c r="AD283" i="1" s="1"/>
  <c r="AB285" i="1"/>
  <c r="X285" i="1"/>
  <c r="X284" i="1" s="1"/>
  <c r="X283" i="1" s="1"/>
  <c r="T285" i="1"/>
  <c r="T284" i="1" s="1"/>
  <c r="T283" i="1" s="1"/>
  <c r="P285" i="1"/>
  <c r="P284" i="1" s="1"/>
  <c r="P283" i="1" s="1"/>
  <c r="L285" i="1"/>
  <c r="L284" i="1" s="1"/>
  <c r="L283" i="1" s="1"/>
  <c r="AQ284" i="1"/>
  <c r="AQ283" i="1" s="1"/>
  <c r="AP284" i="1"/>
  <c r="AP283" i="1" s="1"/>
  <c r="AO284" i="1"/>
  <c r="AO283" i="1" s="1"/>
  <c r="AM284" i="1"/>
  <c r="AM283" i="1" s="1"/>
  <c r="AL284" i="1"/>
  <c r="AL283" i="1" s="1"/>
  <c r="AK284" i="1"/>
  <c r="AK283" i="1" s="1"/>
  <c r="AI284" i="1"/>
  <c r="AI283" i="1" s="1"/>
  <c r="AH284" i="1"/>
  <c r="AH283" i="1" s="1"/>
  <c r="AG284" i="1"/>
  <c r="AG283" i="1" s="1"/>
  <c r="AE284" i="1"/>
  <c r="AE283" i="1" s="1"/>
  <c r="AC284" i="1"/>
  <c r="AC283" i="1" s="1"/>
  <c r="AB284" i="1"/>
  <c r="AB283" i="1" s="1"/>
  <c r="AA284" i="1"/>
  <c r="AA283" i="1" s="1"/>
  <c r="Z284" i="1"/>
  <c r="Z283" i="1" s="1"/>
  <c r="Y284" i="1"/>
  <c r="Y283" i="1" s="1"/>
  <c r="W284" i="1"/>
  <c r="W283" i="1" s="1"/>
  <c r="V284" i="1"/>
  <c r="V283" i="1" s="1"/>
  <c r="U284" i="1"/>
  <c r="U283" i="1" s="1"/>
  <c r="S284" i="1"/>
  <c r="S283" i="1" s="1"/>
  <c r="R284" i="1"/>
  <c r="R283" i="1" s="1"/>
  <c r="Q284" i="1"/>
  <c r="Q283" i="1" s="1"/>
  <c r="O284" i="1"/>
  <c r="O283" i="1" s="1"/>
  <c r="N284" i="1"/>
  <c r="N283" i="1" s="1"/>
  <c r="M284" i="1"/>
  <c r="M283" i="1" s="1"/>
  <c r="K284" i="1"/>
  <c r="K283" i="1" s="1"/>
  <c r="J284" i="1"/>
  <c r="J283" i="1" s="1"/>
  <c r="AS282" i="1"/>
  <c r="AS281" i="1" s="1"/>
  <c r="AS280" i="1" s="1"/>
  <c r="AQ282" i="1"/>
  <c r="AQ281" i="1" s="1"/>
  <c r="AQ280" i="1" s="1"/>
  <c r="AP282" i="1"/>
  <c r="AP281" i="1" s="1"/>
  <c r="AP280" i="1" s="1"/>
  <c r="AN282" i="1"/>
  <c r="AN281" i="1" s="1"/>
  <c r="AN280" i="1" s="1"/>
  <c r="AJ282" i="1"/>
  <c r="AJ281" i="1" s="1"/>
  <c r="AJ280" i="1" s="1"/>
  <c r="AG282" i="1"/>
  <c r="AG281" i="1" s="1"/>
  <c r="AG280" i="1" s="1"/>
  <c r="AE282" i="1"/>
  <c r="AE281" i="1" s="1"/>
  <c r="AE280" i="1" s="1"/>
  <c r="AD282" i="1"/>
  <c r="AD281" i="1" s="1"/>
  <c r="AD280" i="1" s="1"/>
  <c r="AB282" i="1"/>
  <c r="AB281" i="1" s="1"/>
  <c r="AB280" i="1" s="1"/>
  <c r="X282" i="1"/>
  <c r="T282" i="1"/>
  <c r="T281" i="1" s="1"/>
  <c r="T280" i="1" s="1"/>
  <c r="P282" i="1"/>
  <c r="P281" i="1" s="1"/>
  <c r="P280" i="1" s="1"/>
  <c r="J282" i="1"/>
  <c r="L282" i="1" s="1"/>
  <c r="L281" i="1" s="1"/>
  <c r="L280" i="1" s="1"/>
  <c r="AO281" i="1"/>
  <c r="AO280" i="1" s="1"/>
  <c r="AM281" i="1"/>
  <c r="AM280" i="1" s="1"/>
  <c r="AL281" i="1"/>
  <c r="AL280" i="1" s="1"/>
  <c r="AK281" i="1"/>
  <c r="AK280" i="1" s="1"/>
  <c r="AI281" i="1"/>
  <c r="AI280" i="1" s="1"/>
  <c r="AH281" i="1"/>
  <c r="AH280" i="1" s="1"/>
  <c r="AC281" i="1"/>
  <c r="AC280" i="1" s="1"/>
  <c r="AA281" i="1"/>
  <c r="AA280" i="1" s="1"/>
  <c r="Z281" i="1"/>
  <c r="Z280" i="1" s="1"/>
  <c r="Y281" i="1"/>
  <c r="Y280" i="1" s="1"/>
  <c r="W281" i="1"/>
  <c r="W280" i="1" s="1"/>
  <c r="V281" i="1"/>
  <c r="V280" i="1" s="1"/>
  <c r="U281" i="1"/>
  <c r="U280" i="1" s="1"/>
  <c r="S281" i="1"/>
  <c r="S280" i="1" s="1"/>
  <c r="R281" i="1"/>
  <c r="R280" i="1" s="1"/>
  <c r="Q281" i="1"/>
  <c r="Q280" i="1" s="1"/>
  <c r="O281" i="1"/>
  <c r="O280" i="1" s="1"/>
  <c r="N281" i="1"/>
  <c r="N280" i="1" s="1"/>
  <c r="M281" i="1"/>
  <c r="M280" i="1" s="1"/>
  <c r="K281" i="1"/>
  <c r="K280" i="1" s="1"/>
  <c r="AS279" i="1"/>
  <c r="AS278" i="1" s="1"/>
  <c r="AS277" i="1" s="1"/>
  <c r="AQ279" i="1"/>
  <c r="AQ278" i="1" s="1"/>
  <c r="AQ277" i="1" s="1"/>
  <c r="AN279" i="1"/>
  <c r="AN278" i="1" s="1"/>
  <c r="AN277" i="1" s="1"/>
  <c r="AH279" i="1"/>
  <c r="AJ279" i="1" s="1"/>
  <c r="AJ278" i="1" s="1"/>
  <c r="AJ277" i="1" s="1"/>
  <c r="AG279" i="1"/>
  <c r="AG278" i="1" s="1"/>
  <c r="AG277" i="1" s="1"/>
  <c r="AE279" i="1"/>
  <c r="AE278" i="1" s="1"/>
  <c r="AE277" i="1" s="1"/>
  <c r="AB279" i="1"/>
  <c r="AB278" i="1" s="1"/>
  <c r="AB277" i="1" s="1"/>
  <c r="V279" i="1"/>
  <c r="T279" i="1"/>
  <c r="T278" i="1" s="1"/>
  <c r="T277" i="1" s="1"/>
  <c r="P279" i="1"/>
  <c r="P278" i="1" s="1"/>
  <c r="P277" i="1" s="1"/>
  <c r="L279" i="1"/>
  <c r="L278" i="1" s="1"/>
  <c r="L277" i="1" s="1"/>
  <c r="AO278" i="1"/>
  <c r="AO277" i="1" s="1"/>
  <c r="AM278" i="1"/>
  <c r="AM277" i="1" s="1"/>
  <c r="AL278" i="1"/>
  <c r="AL277" i="1" s="1"/>
  <c r="AK278" i="1"/>
  <c r="AK277" i="1" s="1"/>
  <c r="AI278" i="1"/>
  <c r="AI277" i="1" s="1"/>
  <c r="AC278" i="1"/>
  <c r="AC277" i="1" s="1"/>
  <c r="AA278" i="1"/>
  <c r="AA277" i="1" s="1"/>
  <c r="Z278" i="1"/>
  <c r="Z277" i="1" s="1"/>
  <c r="Y278" i="1"/>
  <c r="Y277" i="1" s="1"/>
  <c r="W278" i="1"/>
  <c r="W277" i="1" s="1"/>
  <c r="U278" i="1"/>
  <c r="U277" i="1" s="1"/>
  <c r="S278" i="1"/>
  <c r="S277" i="1" s="1"/>
  <c r="R278" i="1"/>
  <c r="R277" i="1" s="1"/>
  <c r="R276" i="1" s="1"/>
  <c r="Q278" i="1"/>
  <c r="Q277" i="1" s="1"/>
  <c r="Q276" i="1" s="1"/>
  <c r="O278" i="1"/>
  <c r="O277" i="1" s="1"/>
  <c r="N278" i="1"/>
  <c r="N277" i="1" s="1"/>
  <c r="M278" i="1"/>
  <c r="M277" i="1" s="1"/>
  <c r="M276" i="1" s="1"/>
  <c r="K278" i="1"/>
  <c r="K277" i="1" s="1"/>
  <c r="K276" i="1" s="1"/>
  <c r="J278" i="1"/>
  <c r="AS275" i="1"/>
  <c r="AS274" i="1" s="1"/>
  <c r="AS273" i="1" s="1"/>
  <c r="AR275" i="1"/>
  <c r="AR274" i="1" s="1"/>
  <c r="AR273" i="1" s="1"/>
  <c r="AQ275" i="1"/>
  <c r="AQ274" i="1" s="1"/>
  <c r="AQ273" i="1" s="1"/>
  <c r="AP275" i="1"/>
  <c r="AP274" i="1" s="1"/>
  <c r="AP273" i="1" s="1"/>
  <c r="AG275" i="1"/>
  <c r="AG274" i="1" s="1"/>
  <c r="AG273" i="1" s="1"/>
  <c r="AF275" i="1"/>
  <c r="AF274" i="1" s="1"/>
  <c r="AF273" i="1" s="1"/>
  <c r="AE275" i="1"/>
  <c r="AE274" i="1" s="1"/>
  <c r="AE273" i="1" s="1"/>
  <c r="AD275" i="1"/>
  <c r="AD274" i="1" s="1"/>
  <c r="AD273" i="1" s="1"/>
  <c r="R275" i="1"/>
  <c r="R274" i="1" s="1"/>
  <c r="R273" i="1" s="1"/>
  <c r="N275" i="1"/>
  <c r="N274" i="1" s="1"/>
  <c r="N273" i="1" s="1"/>
  <c r="J275" i="1"/>
  <c r="AO274" i="1"/>
  <c r="AO273" i="1" s="1"/>
  <c r="AN274" i="1"/>
  <c r="AN273" i="1" s="1"/>
  <c r="AM274" i="1"/>
  <c r="AM273" i="1" s="1"/>
  <c r="AL274" i="1"/>
  <c r="AL273" i="1" s="1"/>
  <c r="AK274" i="1"/>
  <c r="AK273" i="1" s="1"/>
  <c r="AJ274" i="1"/>
  <c r="AJ273" i="1" s="1"/>
  <c r="AI274" i="1"/>
  <c r="AI273" i="1" s="1"/>
  <c r="AH274" i="1"/>
  <c r="AH273" i="1" s="1"/>
  <c r="AC274" i="1"/>
  <c r="AC273" i="1" s="1"/>
  <c r="AB274" i="1"/>
  <c r="AB273" i="1" s="1"/>
  <c r="AA274" i="1"/>
  <c r="AA273" i="1" s="1"/>
  <c r="Z274" i="1"/>
  <c r="Z273" i="1" s="1"/>
  <c r="Y274" i="1"/>
  <c r="Y273" i="1" s="1"/>
  <c r="X274" i="1"/>
  <c r="X273" i="1" s="1"/>
  <c r="W274" i="1"/>
  <c r="W273" i="1" s="1"/>
  <c r="V274" i="1"/>
  <c r="V273" i="1" s="1"/>
  <c r="U274" i="1"/>
  <c r="U273" i="1" s="1"/>
  <c r="T274" i="1"/>
  <c r="T273" i="1" s="1"/>
  <c r="S274" i="1"/>
  <c r="S273" i="1" s="1"/>
  <c r="Q274" i="1"/>
  <c r="Q273" i="1" s="1"/>
  <c r="P274" i="1"/>
  <c r="P273" i="1" s="1"/>
  <c r="O274" i="1"/>
  <c r="O273" i="1" s="1"/>
  <c r="M274" i="1"/>
  <c r="M273" i="1" s="1"/>
  <c r="L274" i="1"/>
  <c r="L273" i="1" s="1"/>
  <c r="K274" i="1"/>
  <c r="K273" i="1" s="1"/>
  <c r="AS272" i="1"/>
  <c r="AS271" i="1" s="1"/>
  <c r="AS270" i="1" s="1"/>
  <c r="AR272" i="1"/>
  <c r="AR271" i="1" s="1"/>
  <c r="AR270" i="1" s="1"/>
  <c r="AP272" i="1"/>
  <c r="AP271" i="1" s="1"/>
  <c r="AP270" i="1" s="1"/>
  <c r="AM272" i="1"/>
  <c r="AI272" i="1"/>
  <c r="AI271" i="1" s="1"/>
  <c r="AI270" i="1" s="1"/>
  <c r="AG272" i="1"/>
  <c r="AG271" i="1" s="1"/>
  <c r="AG270" i="1" s="1"/>
  <c r="AF272" i="1"/>
  <c r="AF271" i="1" s="1"/>
  <c r="AF270" i="1" s="1"/>
  <c r="AD272" i="1"/>
  <c r="AD271" i="1" s="1"/>
  <c r="AD270" i="1" s="1"/>
  <c r="AA272" i="1"/>
  <c r="AA271" i="1" s="1"/>
  <c r="AA270" i="1" s="1"/>
  <c r="W272" i="1"/>
  <c r="W271" i="1" s="1"/>
  <c r="W270" i="1" s="1"/>
  <c r="S272" i="1"/>
  <c r="S271" i="1" s="1"/>
  <c r="S270" i="1" s="1"/>
  <c r="O272" i="1"/>
  <c r="O271" i="1" s="1"/>
  <c r="O270" i="1" s="1"/>
  <c r="K272" i="1"/>
  <c r="K271" i="1" s="1"/>
  <c r="K270" i="1" s="1"/>
  <c r="AO271" i="1"/>
  <c r="AO270" i="1" s="1"/>
  <c r="AN271" i="1"/>
  <c r="AN270" i="1" s="1"/>
  <c r="AL271" i="1"/>
  <c r="AL270" i="1" s="1"/>
  <c r="AK271" i="1"/>
  <c r="AK270" i="1" s="1"/>
  <c r="AJ271" i="1"/>
  <c r="AJ270" i="1" s="1"/>
  <c r="AH271" i="1"/>
  <c r="AH270" i="1" s="1"/>
  <c r="AC271" i="1"/>
  <c r="AC270" i="1" s="1"/>
  <c r="AB271" i="1"/>
  <c r="AB270" i="1" s="1"/>
  <c r="Z271" i="1"/>
  <c r="Z270" i="1" s="1"/>
  <c r="Y271" i="1"/>
  <c r="Y270" i="1" s="1"/>
  <c r="X271" i="1"/>
  <c r="X270" i="1" s="1"/>
  <c r="V271" i="1"/>
  <c r="V270" i="1" s="1"/>
  <c r="U271" i="1"/>
  <c r="U270" i="1" s="1"/>
  <c r="T271" i="1"/>
  <c r="T270" i="1" s="1"/>
  <c r="R271" i="1"/>
  <c r="R270" i="1" s="1"/>
  <c r="Q271" i="1"/>
  <c r="Q270" i="1" s="1"/>
  <c r="P271" i="1"/>
  <c r="P270" i="1" s="1"/>
  <c r="N271" i="1"/>
  <c r="N270" i="1" s="1"/>
  <c r="M271" i="1"/>
  <c r="M270" i="1" s="1"/>
  <c r="L271" i="1"/>
  <c r="L270" i="1" s="1"/>
  <c r="J271" i="1"/>
  <c r="AS269" i="1"/>
  <c r="AS268" i="1" s="1"/>
  <c r="AS267" i="1" s="1"/>
  <c r="AR269" i="1"/>
  <c r="AP269" i="1"/>
  <c r="AM269" i="1"/>
  <c r="AI269" i="1"/>
  <c r="AG269" i="1"/>
  <c r="AG268" i="1" s="1"/>
  <c r="AG267" i="1" s="1"/>
  <c r="AF269" i="1"/>
  <c r="AF268" i="1" s="1"/>
  <c r="AF267" i="1" s="1"/>
  <c r="AD269" i="1"/>
  <c r="AD268" i="1" s="1"/>
  <c r="AD267" i="1" s="1"/>
  <c r="AA269" i="1"/>
  <c r="AA268" i="1" s="1"/>
  <c r="AA267" i="1" s="1"/>
  <c r="W269" i="1"/>
  <c r="W268" i="1" s="1"/>
  <c r="W267" i="1" s="1"/>
  <c r="S269" i="1"/>
  <c r="S268" i="1" s="1"/>
  <c r="S267" i="1" s="1"/>
  <c r="O269" i="1"/>
  <c r="O268" i="1" s="1"/>
  <c r="O267" i="1" s="1"/>
  <c r="K269" i="1"/>
  <c r="K268" i="1" s="1"/>
  <c r="K267" i="1" s="1"/>
  <c r="AR268" i="1"/>
  <c r="AR267" i="1" s="1"/>
  <c r="AP268" i="1"/>
  <c r="AP267" i="1" s="1"/>
  <c r="AO268" i="1"/>
  <c r="AO267" i="1" s="1"/>
  <c r="AN268" i="1"/>
  <c r="AN267" i="1" s="1"/>
  <c r="AL268" i="1"/>
  <c r="AL267" i="1" s="1"/>
  <c r="AK268" i="1"/>
  <c r="AK267" i="1" s="1"/>
  <c r="AJ268" i="1"/>
  <c r="AJ267" i="1" s="1"/>
  <c r="AI268" i="1"/>
  <c r="AI267" i="1" s="1"/>
  <c r="AH268" i="1"/>
  <c r="AH267" i="1" s="1"/>
  <c r="AC268" i="1"/>
  <c r="AC267" i="1" s="1"/>
  <c r="AB268" i="1"/>
  <c r="AB267" i="1" s="1"/>
  <c r="Z268" i="1"/>
  <c r="Z267" i="1" s="1"/>
  <c r="Y268" i="1"/>
  <c r="Y267" i="1" s="1"/>
  <c r="X268" i="1"/>
  <c r="X267" i="1" s="1"/>
  <c r="V268" i="1"/>
  <c r="V267" i="1" s="1"/>
  <c r="U268" i="1"/>
  <c r="U267" i="1" s="1"/>
  <c r="T268" i="1"/>
  <c r="T267" i="1" s="1"/>
  <c r="R268" i="1"/>
  <c r="R267" i="1" s="1"/>
  <c r="Q268" i="1"/>
  <c r="Q267" i="1" s="1"/>
  <c r="P268" i="1"/>
  <c r="P267" i="1" s="1"/>
  <c r="N268" i="1"/>
  <c r="N267" i="1" s="1"/>
  <c r="M268" i="1"/>
  <c r="M267" i="1" s="1"/>
  <c r="L268" i="1"/>
  <c r="L267" i="1" s="1"/>
  <c r="J268" i="1"/>
  <c r="AS266" i="1"/>
  <c r="AS265" i="1" s="1"/>
  <c r="AS264" i="1" s="1"/>
  <c r="AR266" i="1"/>
  <c r="AR265" i="1" s="1"/>
  <c r="AR264" i="1" s="1"/>
  <c r="AQ266" i="1"/>
  <c r="AQ265" i="1" s="1"/>
  <c r="AQ264" i="1" s="1"/>
  <c r="AL266" i="1"/>
  <c r="AG266" i="1"/>
  <c r="AG265" i="1" s="1"/>
  <c r="AG264" i="1" s="1"/>
  <c r="AF266" i="1"/>
  <c r="AF265" i="1" s="1"/>
  <c r="AF264" i="1" s="1"/>
  <c r="AE266" i="1"/>
  <c r="AE265" i="1" s="1"/>
  <c r="AE264" i="1" s="1"/>
  <c r="Z266" i="1"/>
  <c r="AO265" i="1"/>
  <c r="AO264" i="1" s="1"/>
  <c r="AN265" i="1"/>
  <c r="AN264" i="1" s="1"/>
  <c r="AM265" i="1"/>
  <c r="AM264" i="1" s="1"/>
  <c r="AK265" i="1"/>
  <c r="AK264" i="1" s="1"/>
  <c r="AJ265" i="1"/>
  <c r="AJ264" i="1" s="1"/>
  <c r="AI265" i="1"/>
  <c r="AI264" i="1" s="1"/>
  <c r="AH265" i="1"/>
  <c r="AH264" i="1" s="1"/>
  <c r="AC265" i="1"/>
  <c r="AC264" i="1" s="1"/>
  <c r="AB265" i="1"/>
  <c r="AB264" i="1" s="1"/>
  <c r="AA265" i="1"/>
  <c r="AA264" i="1" s="1"/>
  <c r="Y265" i="1"/>
  <c r="Y264" i="1" s="1"/>
  <c r="X265" i="1"/>
  <c r="X264" i="1" s="1"/>
  <c r="W265" i="1"/>
  <c r="W264" i="1" s="1"/>
  <c r="V265" i="1"/>
  <c r="V264" i="1" s="1"/>
  <c r="U265" i="1"/>
  <c r="U264" i="1" s="1"/>
  <c r="T265" i="1"/>
  <c r="T264" i="1" s="1"/>
  <c r="S265" i="1"/>
  <c r="S264" i="1" s="1"/>
  <c r="R265" i="1"/>
  <c r="R264" i="1" s="1"/>
  <c r="Q265" i="1"/>
  <c r="Q264" i="1" s="1"/>
  <c r="P265" i="1"/>
  <c r="P264" i="1" s="1"/>
  <c r="O265" i="1"/>
  <c r="O264" i="1" s="1"/>
  <c r="N265" i="1"/>
  <c r="N264" i="1" s="1"/>
  <c r="M265" i="1"/>
  <c r="M264" i="1" s="1"/>
  <c r="L265" i="1"/>
  <c r="L264" i="1" s="1"/>
  <c r="K265" i="1"/>
  <c r="K264" i="1" s="1"/>
  <c r="J265" i="1"/>
  <c r="J264" i="1" s="1"/>
  <c r="AS263" i="1"/>
  <c r="AS262" i="1" s="1"/>
  <c r="AS261" i="1" s="1"/>
  <c r="AL263" i="1"/>
  <c r="AL262" i="1" s="1"/>
  <c r="AL261" i="1" s="1"/>
  <c r="AJ263" i="1"/>
  <c r="AI263" i="1"/>
  <c r="AQ263" i="1" s="1"/>
  <c r="AQ262" i="1" s="1"/>
  <c r="AQ261" i="1" s="1"/>
  <c r="AG263" i="1"/>
  <c r="AG262" i="1" s="1"/>
  <c r="AG261" i="1" s="1"/>
  <c r="Z263" i="1"/>
  <c r="Z262" i="1" s="1"/>
  <c r="Z261" i="1" s="1"/>
  <c r="X263" i="1"/>
  <c r="X262" i="1" s="1"/>
  <c r="X261" i="1" s="1"/>
  <c r="W263" i="1"/>
  <c r="W262" i="1" s="1"/>
  <c r="W261" i="1" s="1"/>
  <c r="AO262" i="1"/>
  <c r="AO261" i="1" s="1"/>
  <c r="AN262" i="1"/>
  <c r="AN261" i="1" s="1"/>
  <c r="AM262" i="1"/>
  <c r="AM261" i="1" s="1"/>
  <c r="AK262" i="1"/>
  <c r="AK261" i="1" s="1"/>
  <c r="AC262" i="1"/>
  <c r="AC261" i="1" s="1"/>
  <c r="AB262" i="1"/>
  <c r="AB261" i="1" s="1"/>
  <c r="AA262" i="1"/>
  <c r="AA261" i="1" s="1"/>
  <c r="Y262" i="1"/>
  <c r="Y261" i="1" s="1"/>
  <c r="U262" i="1"/>
  <c r="U261" i="1" s="1"/>
  <c r="T262" i="1"/>
  <c r="T261" i="1" s="1"/>
  <c r="S262" i="1"/>
  <c r="S261" i="1" s="1"/>
  <c r="R262" i="1"/>
  <c r="R261" i="1" s="1"/>
  <c r="Q262" i="1"/>
  <c r="Q261" i="1" s="1"/>
  <c r="P262" i="1"/>
  <c r="P261" i="1" s="1"/>
  <c r="O262" i="1"/>
  <c r="O261" i="1" s="1"/>
  <c r="N262" i="1"/>
  <c r="N261" i="1" s="1"/>
  <c r="M262" i="1"/>
  <c r="M261" i="1" s="1"/>
  <c r="L262" i="1"/>
  <c r="L261" i="1" s="1"/>
  <c r="K262" i="1"/>
  <c r="K261" i="1" s="1"/>
  <c r="J262" i="1"/>
  <c r="J261" i="1" s="1"/>
  <c r="AS260" i="1"/>
  <c r="AS259" i="1" s="1"/>
  <c r="AS258" i="1" s="1"/>
  <c r="AJ260" i="1"/>
  <c r="AR260" i="1" s="1"/>
  <c r="AR259" i="1" s="1"/>
  <c r="AR258" i="1" s="1"/>
  <c r="AI260" i="1"/>
  <c r="AI259" i="1" s="1"/>
  <c r="AI258" i="1" s="1"/>
  <c r="AG260" i="1"/>
  <c r="AG259" i="1" s="1"/>
  <c r="AG258" i="1" s="1"/>
  <c r="AF260" i="1"/>
  <c r="AF259" i="1" s="1"/>
  <c r="AF258" i="1" s="1"/>
  <c r="AE260" i="1"/>
  <c r="AE259" i="1" s="1"/>
  <c r="AE258" i="1" s="1"/>
  <c r="AD260" i="1"/>
  <c r="AD259" i="1" s="1"/>
  <c r="AD258" i="1" s="1"/>
  <c r="AO259" i="1"/>
  <c r="AO258" i="1" s="1"/>
  <c r="AN259" i="1"/>
  <c r="AN258" i="1" s="1"/>
  <c r="AM259" i="1"/>
  <c r="AM258" i="1" s="1"/>
  <c r="AL259" i="1"/>
  <c r="AL258" i="1" s="1"/>
  <c r="AK259" i="1"/>
  <c r="AK258" i="1" s="1"/>
  <c r="AC259" i="1"/>
  <c r="AC258" i="1" s="1"/>
  <c r="AB259" i="1"/>
  <c r="AB258" i="1" s="1"/>
  <c r="AA259" i="1"/>
  <c r="AA258" i="1" s="1"/>
  <c r="Z259" i="1"/>
  <c r="Z258" i="1" s="1"/>
  <c r="Y259" i="1"/>
  <c r="Y258" i="1" s="1"/>
  <c r="X259" i="1"/>
  <c r="X258" i="1" s="1"/>
  <c r="W259" i="1"/>
  <c r="W258" i="1" s="1"/>
  <c r="V259" i="1"/>
  <c r="V258" i="1" s="1"/>
  <c r="U259" i="1"/>
  <c r="U258" i="1" s="1"/>
  <c r="T259" i="1"/>
  <c r="T258" i="1" s="1"/>
  <c r="S259" i="1"/>
  <c r="S258" i="1" s="1"/>
  <c r="R259" i="1"/>
  <c r="R258" i="1" s="1"/>
  <c r="Q259" i="1"/>
  <c r="Q258" i="1" s="1"/>
  <c r="P259" i="1"/>
  <c r="P258" i="1" s="1"/>
  <c r="O259" i="1"/>
  <c r="O258" i="1" s="1"/>
  <c r="N259" i="1"/>
  <c r="N258" i="1" s="1"/>
  <c r="M259" i="1"/>
  <c r="M258" i="1" s="1"/>
  <c r="L259" i="1"/>
  <c r="L258" i="1" s="1"/>
  <c r="K259" i="1"/>
  <c r="K258" i="1" s="1"/>
  <c r="J259" i="1"/>
  <c r="AS257" i="1"/>
  <c r="AS256" i="1" s="1"/>
  <c r="AS255" i="1" s="1"/>
  <c r="AQ257" i="1"/>
  <c r="AP257" i="1"/>
  <c r="AN257" i="1"/>
  <c r="AN256" i="1" s="1"/>
  <c r="AN255" i="1" s="1"/>
  <c r="AJ257" i="1"/>
  <c r="AJ256" i="1" s="1"/>
  <c r="AJ255" i="1" s="1"/>
  <c r="AG257" i="1"/>
  <c r="AE257" i="1"/>
  <c r="AD257" i="1"/>
  <c r="AD256" i="1" s="1"/>
  <c r="AD255" i="1" s="1"/>
  <c r="AB257" i="1"/>
  <c r="AB256" i="1" s="1"/>
  <c r="AB255" i="1" s="1"/>
  <c r="X257" i="1"/>
  <c r="X256" i="1" s="1"/>
  <c r="X255" i="1" s="1"/>
  <c r="T257" i="1"/>
  <c r="P257" i="1"/>
  <c r="P256" i="1" s="1"/>
  <c r="P255" i="1" s="1"/>
  <c r="J257" i="1"/>
  <c r="AQ256" i="1"/>
  <c r="AQ255" i="1" s="1"/>
  <c r="AP256" i="1"/>
  <c r="AP255" i="1" s="1"/>
  <c r="AO256" i="1"/>
  <c r="AO255" i="1" s="1"/>
  <c r="AM256" i="1"/>
  <c r="AM255" i="1" s="1"/>
  <c r="AL256" i="1"/>
  <c r="AL255" i="1" s="1"/>
  <c r="AK256" i="1"/>
  <c r="AK255" i="1" s="1"/>
  <c r="AI256" i="1"/>
  <c r="AI255" i="1" s="1"/>
  <c r="AH256" i="1"/>
  <c r="AH255" i="1" s="1"/>
  <c r="AG256" i="1"/>
  <c r="AG255" i="1" s="1"/>
  <c r="AE256" i="1"/>
  <c r="AE255" i="1" s="1"/>
  <c r="AC256" i="1"/>
  <c r="AC255" i="1" s="1"/>
  <c r="AA256" i="1"/>
  <c r="AA255" i="1" s="1"/>
  <c r="Z256" i="1"/>
  <c r="Z255" i="1" s="1"/>
  <c r="Y256" i="1"/>
  <c r="Y255" i="1" s="1"/>
  <c r="W256" i="1"/>
  <c r="W255" i="1" s="1"/>
  <c r="V256" i="1"/>
  <c r="V255" i="1" s="1"/>
  <c r="U256" i="1"/>
  <c r="U255" i="1" s="1"/>
  <c r="T256" i="1"/>
  <c r="T255" i="1" s="1"/>
  <c r="S256" i="1"/>
  <c r="S255" i="1" s="1"/>
  <c r="R256" i="1"/>
  <c r="R255" i="1" s="1"/>
  <c r="Q256" i="1"/>
  <c r="Q255" i="1" s="1"/>
  <c r="O256" i="1"/>
  <c r="O255" i="1" s="1"/>
  <c r="N256" i="1"/>
  <c r="N255" i="1" s="1"/>
  <c r="M256" i="1"/>
  <c r="M255" i="1" s="1"/>
  <c r="K256" i="1"/>
  <c r="K255" i="1" s="1"/>
  <c r="AS254" i="1"/>
  <c r="AS253" i="1" s="1"/>
  <c r="AS252" i="1" s="1"/>
  <c r="AQ254" i="1"/>
  <c r="AQ253" i="1" s="1"/>
  <c r="AQ252" i="1" s="1"/>
  <c r="AP254" i="1"/>
  <c r="AP253" i="1" s="1"/>
  <c r="AP252" i="1" s="1"/>
  <c r="AN254" i="1"/>
  <c r="AN253" i="1" s="1"/>
  <c r="AN252" i="1" s="1"/>
  <c r="AJ254" i="1"/>
  <c r="AG254" i="1"/>
  <c r="AG253" i="1" s="1"/>
  <c r="AG252" i="1" s="1"/>
  <c r="AE254" i="1"/>
  <c r="AE253" i="1" s="1"/>
  <c r="AE252" i="1" s="1"/>
  <c r="AD254" i="1"/>
  <c r="AD253" i="1" s="1"/>
  <c r="AD252" i="1" s="1"/>
  <c r="AB254" i="1"/>
  <c r="AB253" i="1" s="1"/>
  <c r="AB252" i="1" s="1"/>
  <c r="X254" i="1"/>
  <c r="X253" i="1" s="1"/>
  <c r="X252" i="1" s="1"/>
  <c r="T254" i="1"/>
  <c r="T253" i="1" s="1"/>
  <c r="T252" i="1" s="1"/>
  <c r="P254" i="1"/>
  <c r="P253" i="1" s="1"/>
  <c r="P252" i="1" s="1"/>
  <c r="L254" i="1"/>
  <c r="L253" i="1" s="1"/>
  <c r="L252" i="1" s="1"/>
  <c r="AO253" i="1"/>
  <c r="AO252" i="1" s="1"/>
  <c r="AM253" i="1"/>
  <c r="AM252" i="1" s="1"/>
  <c r="AL253" i="1"/>
  <c r="AL252" i="1" s="1"/>
  <c r="AK253" i="1"/>
  <c r="AK252" i="1" s="1"/>
  <c r="AI253" i="1"/>
  <c r="AI252" i="1" s="1"/>
  <c r="AH253" i="1"/>
  <c r="AH252" i="1" s="1"/>
  <c r="AC253" i="1"/>
  <c r="AC252" i="1" s="1"/>
  <c r="AA253" i="1"/>
  <c r="AA252" i="1" s="1"/>
  <c r="Z253" i="1"/>
  <c r="Z252" i="1" s="1"/>
  <c r="Y253" i="1"/>
  <c r="Y252" i="1" s="1"/>
  <c r="W253" i="1"/>
  <c r="W252" i="1" s="1"/>
  <c r="V253" i="1"/>
  <c r="V252" i="1" s="1"/>
  <c r="U253" i="1"/>
  <c r="U252" i="1" s="1"/>
  <c r="S253" i="1"/>
  <c r="S252" i="1" s="1"/>
  <c r="R253" i="1"/>
  <c r="R252" i="1" s="1"/>
  <c r="Q253" i="1"/>
  <c r="Q252" i="1" s="1"/>
  <c r="O253" i="1"/>
  <c r="O252" i="1" s="1"/>
  <c r="N253" i="1"/>
  <c r="N252" i="1" s="1"/>
  <c r="M253" i="1"/>
  <c r="M252" i="1" s="1"/>
  <c r="K253" i="1"/>
  <c r="K252" i="1" s="1"/>
  <c r="J253" i="1"/>
  <c r="J252" i="1" s="1"/>
  <c r="AS251" i="1"/>
  <c r="AS250" i="1" s="1"/>
  <c r="AS249" i="1" s="1"/>
  <c r="AQ251" i="1"/>
  <c r="AQ250" i="1" s="1"/>
  <c r="AQ249" i="1" s="1"/>
  <c r="AN251" i="1"/>
  <c r="AN250" i="1" s="1"/>
  <c r="AN249" i="1" s="1"/>
  <c r="AH251" i="1"/>
  <c r="AP251" i="1" s="1"/>
  <c r="AP250" i="1" s="1"/>
  <c r="AP249" i="1" s="1"/>
  <c r="AG251" i="1"/>
  <c r="AG250" i="1" s="1"/>
  <c r="AG249" i="1" s="1"/>
  <c r="AE251" i="1"/>
  <c r="AE250" i="1" s="1"/>
  <c r="AE249" i="1" s="1"/>
  <c r="AB251" i="1"/>
  <c r="AB250" i="1" s="1"/>
  <c r="AB249" i="1" s="1"/>
  <c r="V251" i="1"/>
  <c r="AD251" i="1" s="1"/>
  <c r="AD250" i="1" s="1"/>
  <c r="AD249" i="1" s="1"/>
  <c r="T251" i="1"/>
  <c r="T250" i="1" s="1"/>
  <c r="T249" i="1" s="1"/>
  <c r="P251" i="1"/>
  <c r="P250" i="1" s="1"/>
  <c r="P249" i="1" s="1"/>
  <c r="L251" i="1"/>
  <c r="L250" i="1" s="1"/>
  <c r="L249" i="1" s="1"/>
  <c r="AO250" i="1"/>
  <c r="AO249" i="1" s="1"/>
  <c r="AM250" i="1"/>
  <c r="AM249" i="1" s="1"/>
  <c r="AL250" i="1"/>
  <c r="AL249" i="1" s="1"/>
  <c r="AK250" i="1"/>
  <c r="AK249" i="1" s="1"/>
  <c r="AI250" i="1"/>
  <c r="AI249" i="1" s="1"/>
  <c r="AC250" i="1"/>
  <c r="AC249" i="1" s="1"/>
  <c r="AA250" i="1"/>
  <c r="AA249" i="1" s="1"/>
  <c r="Z250" i="1"/>
  <c r="Z249" i="1" s="1"/>
  <c r="Y250" i="1"/>
  <c r="Y249" i="1" s="1"/>
  <c r="W250" i="1"/>
  <c r="W249" i="1" s="1"/>
  <c r="U250" i="1"/>
  <c r="U249" i="1" s="1"/>
  <c r="S250" i="1"/>
  <c r="R250" i="1"/>
  <c r="R249" i="1" s="1"/>
  <c r="Q250" i="1"/>
  <c r="Q249" i="1" s="1"/>
  <c r="O250" i="1"/>
  <c r="O249" i="1" s="1"/>
  <c r="N250" i="1"/>
  <c r="N249" i="1" s="1"/>
  <c r="M250" i="1"/>
  <c r="M249" i="1" s="1"/>
  <c r="K250" i="1"/>
  <c r="K249" i="1" s="1"/>
  <c r="J250" i="1"/>
  <c r="S249" i="1"/>
  <c r="AS248" i="1"/>
  <c r="AS247" i="1" s="1"/>
  <c r="AS246" i="1" s="1"/>
  <c r="AR248" i="1"/>
  <c r="AR247" i="1" s="1"/>
  <c r="AR246" i="1" s="1"/>
  <c r="AP248" i="1"/>
  <c r="AP247" i="1" s="1"/>
  <c r="AP246" i="1" s="1"/>
  <c r="AM248" i="1"/>
  <c r="AM247" i="1" s="1"/>
  <c r="AM246" i="1" s="1"/>
  <c r="AI248" i="1"/>
  <c r="AG248" i="1"/>
  <c r="AG247" i="1" s="1"/>
  <c r="AG246" i="1" s="1"/>
  <c r="AF248" i="1"/>
  <c r="AF247" i="1" s="1"/>
  <c r="AF246" i="1" s="1"/>
  <c r="AD248" i="1"/>
  <c r="AD247" i="1" s="1"/>
  <c r="AD246" i="1" s="1"/>
  <c r="AA248" i="1"/>
  <c r="AA247" i="1" s="1"/>
  <c r="AA246" i="1" s="1"/>
  <c r="W248" i="1"/>
  <c r="W247" i="1" s="1"/>
  <c r="W246" i="1" s="1"/>
  <c r="S248" i="1"/>
  <c r="S247" i="1" s="1"/>
  <c r="S246" i="1" s="1"/>
  <c r="O248" i="1"/>
  <c r="O247" i="1" s="1"/>
  <c r="O246" i="1" s="1"/>
  <c r="K248" i="1"/>
  <c r="K247" i="1" s="1"/>
  <c r="K246" i="1" s="1"/>
  <c r="AO247" i="1"/>
  <c r="AO246" i="1" s="1"/>
  <c r="AN247" i="1"/>
  <c r="AN246" i="1" s="1"/>
  <c r="AL247" i="1"/>
  <c r="AL246" i="1" s="1"/>
  <c r="AK247" i="1"/>
  <c r="AK246" i="1" s="1"/>
  <c r="AJ247" i="1"/>
  <c r="AJ246" i="1" s="1"/>
  <c r="AH247" i="1"/>
  <c r="AH246" i="1" s="1"/>
  <c r="AC247" i="1"/>
  <c r="AC246" i="1" s="1"/>
  <c r="AB247" i="1"/>
  <c r="AB246" i="1" s="1"/>
  <c r="Z247" i="1"/>
  <c r="Z246" i="1" s="1"/>
  <c r="Y247" i="1"/>
  <c r="Y246" i="1" s="1"/>
  <c r="X247" i="1"/>
  <c r="X246" i="1" s="1"/>
  <c r="V247" i="1"/>
  <c r="V246" i="1" s="1"/>
  <c r="U247" i="1"/>
  <c r="U246" i="1" s="1"/>
  <c r="T247" i="1"/>
  <c r="T246" i="1" s="1"/>
  <c r="R247" i="1"/>
  <c r="R246" i="1" s="1"/>
  <c r="Q247" i="1"/>
  <c r="Q246" i="1" s="1"/>
  <c r="P247" i="1"/>
  <c r="P246" i="1" s="1"/>
  <c r="N247" i="1"/>
  <c r="N246" i="1" s="1"/>
  <c r="M247" i="1"/>
  <c r="M246" i="1" s="1"/>
  <c r="L247" i="1"/>
  <c r="L246" i="1" s="1"/>
  <c r="J247" i="1"/>
  <c r="S245" i="1"/>
  <c r="S244" i="1" s="1"/>
  <c r="S243" i="1" s="1"/>
  <c r="O245" i="1"/>
  <c r="O244" i="1" s="1"/>
  <c r="O243" i="1" s="1"/>
  <c r="K245" i="1"/>
  <c r="K244" i="1" s="1"/>
  <c r="K243" i="1" s="1"/>
  <c r="U244" i="1"/>
  <c r="U243" i="1" s="1"/>
  <c r="T244" i="1"/>
  <c r="T243" i="1" s="1"/>
  <c r="R244" i="1"/>
  <c r="R243" i="1" s="1"/>
  <c r="Q244" i="1"/>
  <c r="Q243" i="1" s="1"/>
  <c r="P244" i="1"/>
  <c r="P243" i="1" s="1"/>
  <c r="N244" i="1"/>
  <c r="N243" i="1" s="1"/>
  <c r="M244" i="1"/>
  <c r="M243" i="1" s="1"/>
  <c r="L244" i="1"/>
  <c r="L243" i="1" s="1"/>
  <c r="J244" i="1"/>
  <c r="J243" i="1" s="1"/>
  <c r="AS241" i="1"/>
  <c r="AS240" i="1" s="1"/>
  <c r="AS239" i="1" s="1"/>
  <c r="AR241" i="1"/>
  <c r="AR240" i="1" s="1"/>
  <c r="AR239" i="1" s="1"/>
  <c r="AP241" i="1"/>
  <c r="AP240" i="1" s="1"/>
  <c r="AP239" i="1" s="1"/>
  <c r="AM241" i="1"/>
  <c r="AM240" i="1" s="1"/>
  <c r="AM239" i="1" s="1"/>
  <c r="AI241" i="1"/>
  <c r="AG241" i="1"/>
  <c r="AG240" i="1" s="1"/>
  <c r="AG239" i="1" s="1"/>
  <c r="AF241" i="1"/>
  <c r="AF240" i="1" s="1"/>
  <c r="AF239" i="1" s="1"/>
  <c r="AD241" i="1"/>
  <c r="AD240" i="1" s="1"/>
  <c r="AD239" i="1" s="1"/>
  <c r="AA241" i="1"/>
  <c r="AA240" i="1" s="1"/>
  <c r="AA239" i="1" s="1"/>
  <c r="W241" i="1"/>
  <c r="W240" i="1" s="1"/>
  <c r="W239" i="1" s="1"/>
  <c r="S241" i="1"/>
  <c r="S240" i="1" s="1"/>
  <c r="S239" i="1" s="1"/>
  <c r="O241" i="1"/>
  <c r="O240" i="1" s="1"/>
  <c r="O239" i="1" s="1"/>
  <c r="K241" i="1"/>
  <c r="K240" i="1" s="1"/>
  <c r="K239" i="1" s="1"/>
  <c r="AO240" i="1"/>
  <c r="AO239" i="1" s="1"/>
  <c r="AN240" i="1"/>
  <c r="AN239" i="1" s="1"/>
  <c r="AL240" i="1"/>
  <c r="AL239" i="1" s="1"/>
  <c r="AK240" i="1"/>
  <c r="AK239" i="1" s="1"/>
  <c r="AJ240" i="1"/>
  <c r="AJ239" i="1" s="1"/>
  <c r="AH240" i="1"/>
  <c r="AH239" i="1" s="1"/>
  <c r="AC240" i="1"/>
  <c r="AC239" i="1" s="1"/>
  <c r="AB240" i="1"/>
  <c r="AB239" i="1" s="1"/>
  <c r="Z240" i="1"/>
  <c r="Z239" i="1" s="1"/>
  <c r="Y240" i="1"/>
  <c r="Y239" i="1" s="1"/>
  <c r="X240" i="1"/>
  <c r="X239" i="1" s="1"/>
  <c r="V240" i="1"/>
  <c r="V239" i="1" s="1"/>
  <c r="U240" i="1"/>
  <c r="U239" i="1" s="1"/>
  <c r="T240" i="1"/>
  <c r="T239" i="1" s="1"/>
  <c r="R240" i="1"/>
  <c r="R239" i="1" s="1"/>
  <c r="Q240" i="1"/>
  <c r="Q239" i="1" s="1"/>
  <c r="P240" i="1"/>
  <c r="P239" i="1" s="1"/>
  <c r="N240" i="1"/>
  <c r="N239" i="1" s="1"/>
  <c r="M240" i="1"/>
  <c r="M239" i="1" s="1"/>
  <c r="L240" i="1"/>
  <c r="L239" i="1" s="1"/>
  <c r="J240" i="1"/>
  <c r="J239" i="1" s="1"/>
  <c r="AS238" i="1"/>
  <c r="AS237" i="1" s="1"/>
  <c r="AS236" i="1" s="1"/>
  <c r="AQ238" i="1"/>
  <c r="AQ237" i="1" s="1"/>
  <c r="AQ236" i="1" s="1"/>
  <c r="AP238" i="1"/>
  <c r="AP237" i="1" s="1"/>
  <c r="AP236" i="1" s="1"/>
  <c r="AN238" i="1"/>
  <c r="AN237" i="1" s="1"/>
  <c r="AN236" i="1" s="1"/>
  <c r="AJ238" i="1"/>
  <c r="AG238" i="1"/>
  <c r="AG237" i="1" s="1"/>
  <c r="AG236" i="1" s="1"/>
  <c r="AE238" i="1"/>
  <c r="AE237" i="1" s="1"/>
  <c r="AE236" i="1" s="1"/>
  <c r="AD238" i="1"/>
  <c r="AD237" i="1" s="1"/>
  <c r="AD236" i="1" s="1"/>
  <c r="AB238" i="1"/>
  <c r="AB237" i="1" s="1"/>
  <c r="AB236" i="1" s="1"/>
  <c r="X238" i="1"/>
  <c r="X237" i="1" s="1"/>
  <c r="X236" i="1" s="1"/>
  <c r="T238" i="1"/>
  <c r="T237" i="1" s="1"/>
  <c r="T236" i="1" s="1"/>
  <c r="P238" i="1"/>
  <c r="P237" i="1" s="1"/>
  <c r="P236" i="1" s="1"/>
  <c r="L238" i="1"/>
  <c r="L237" i="1" s="1"/>
  <c r="L236" i="1" s="1"/>
  <c r="AO237" i="1"/>
  <c r="AO236" i="1" s="1"/>
  <c r="AM237" i="1"/>
  <c r="AM236" i="1" s="1"/>
  <c r="AL237" i="1"/>
  <c r="AL236" i="1" s="1"/>
  <c r="AK237" i="1"/>
  <c r="AK236" i="1" s="1"/>
  <c r="AI237" i="1"/>
  <c r="AI236" i="1" s="1"/>
  <c r="AH237" i="1"/>
  <c r="AC237" i="1"/>
  <c r="AA237" i="1"/>
  <c r="AA236" i="1" s="1"/>
  <c r="Z237" i="1"/>
  <c r="Z236" i="1" s="1"/>
  <c r="Y237" i="1"/>
  <c r="Y236" i="1" s="1"/>
  <c r="W237" i="1"/>
  <c r="W236" i="1" s="1"/>
  <c r="V237" i="1"/>
  <c r="V236" i="1" s="1"/>
  <c r="U237" i="1"/>
  <c r="U236" i="1" s="1"/>
  <c r="S237" i="1"/>
  <c r="S236" i="1" s="1"/>
  <c r="R237" i="1"/>
  <c r="R236" i="1" s="1"/>
  <c r="Q237" i="1"/>
  <c r="Q236" i="1" s="1"/>
  <c r="O237" i="1"/>
  <c r="O236" i="1" s="1"/>
  <c r="N237" i="1"/>
  <c r="N236" i="1" s="1"/>
  <c r="M237" i="1"/>
  <c r="M236" i="1" s="1"/>
  <c r="K237" i="1"/>
  <c r="K236" i="1" s="1"/>
  <c r="J237" i="1"/>
  <c r="J236" i="1" s="1"/>
  <c r="AH236" i="1"/>
  <c r="AC236" i="1"/>
  <c r="AS235" i="1"/>
  <c r="AS234" i="1" s="1"/>
  <c r="AS233" i="1" s="1"/>
  <c r="AQ235" i="1"/>
  <c r="AQ234" i="1" s="1"/>
  <c r="AQ233" i="1" s="1"/>
  <c r="AP235" i="1"/>
  <c r="AP234" i="1" s="1"/>
  <c r="AP233" i="1" s="1"/>
  <c r="AN235" i="1"/>
  <c r="AN234" i="1" s="1"/>
  <c r="AN233" i="1" s="1"/>
  <c r="AJ235" i="1"/>
  <c r="AJ234" i="1" s="1"/>
  <c r="AJ233" i="1" s="1"/>
  <c r="AG235" i="1"/>
  <c r="AG234" i="1" s="1"/>
  <c r="AG233" i="1" s="1"/>
  <c r="AE235" i="1"/>
  <c r="AE234" i="1" s="1"/>
  <c r="AE233" i="1" s="1"/>
  <c r="AD235" i="1"/>
  <c r="AD234" i="1" s="1"/>
  <c r="AD233" i="1" s="1"/>
  <c r="AB235" i="1"/>
  <c r="AB234" i="1" s="1"/>
  <c r="AB233" i="1" s="1"/>
  <c r="X235" i="1"/>
  <c r="X234" i="1" s="1"/>
  <c r="X233" i="1" s="1"/>
  <c r="T235" i="1"/>
  <c r="T234" i="1" s="1"/>
  <c r="T233" i="1" s="1"/>
  <c r="P235" i="1"/>
  <c r="P234" i="1" s="1"/>
  <c r="P233" i="1" s="1"/>
  <c r="L235" i="1"/>
  <c r="L234" i="1" s="1"/>
  <c r="L233" i="1" s="1"/>
  <c r="AO234" i="1"/>
  <c r="AO233" i="1" s="1"/>
  <c r="AM234" i="1"/>
  <c r="AM233" i="1" s="1"/>
  <c r="AL234" i="1"/>
  <c r="AL233" i="1" s="1"/>
  <c r="AK234" i="1"/>
  <c r="AK233" i="1" s="1"/>
  <c r="AI234" i="1"/>
  <c r="AI233" i="1" s="1"/>
  <c r="AH234" i="1"/>
  <c r="AH233" i="1" s="1"/>
  <c r="AC234" i="1"/>
  <c r="AC233" i="1" s="1"/>
  <c r="AA234" i="1"/>
  <c r="AA233" i="1" s="1"/>
  <c r="Z234" i="1"/>
  <c r="Z233" i="1" s="1"/>
  <c r="Y234" i="1"/>
  <c r="Y233" i="1" s="1"/>
  <c r="W234" i="1"/>
  <c r="W233" i="1" s="1"/>
  <c r="V234" i="1"/>
  <c r="V233" i="1" s="1"/>
  <c r="U234" i="1"/>
  <c r="U233" i="1" s="1"/>
  <c r="S234" i="1"/>
  <c r="S233" i="1" s="1"/>
  <c r="R234" i="1"/>
  <c r="R233" i="1" s="1"/>
  <c r="Q234" i="1"/>
  <c r="Q233" i="1" s="1"/>
  <c r="O234" i="1"/>
  <c r="O233" i="1" s="1"/>
  <c r="N234" i="1"/>
  <c r="N233" i="1" s="1"/>
  <c r="M234" i="1"/>
  <c r="M233" i="1" s="1"/>
  <c r="K234" i="1"/>
  <c r="K233" i="1" s="1"/>
  <c r="J234" i="1"/>
  <c r="J233" i="1" s="1"/>
  <c r="AS232" i="1"/>
  <c r="AS231" i="1" s="1"/>
  <c r="AS230" i="1" s="1"/>
  <c r="AQ232" i="1"/>
  <c r="AQ231" i="1" s="1"/>
  <c r="AQ230" i="1" s="1"/>
  <c r="AN232" i="1"/>
  <c r="AN231" i="1" s="1"/>
  <c r="AN230" i="1" s="1"/>
  <c r="AH232" i="1"/>
  <c r="AJ232" i="1" s="1"/>
  <c r="AG232" i="1"/>
  <c r="AG231" i="1" s="1"/>
  <c r="AG230" i="1" s="1"/>
  <c r="AE232" i="1"/>
  <c r="AE231" i="1" s="1"/>
  <c r="AE230" i="1" s="1"/>
  <c r="AB232" i="1"/>
  <c r="AB231" i="1" s="1"/>
  <c r="AB230" i="1" s="1"/>
  <c r="V232" i="1"/>
  <c r="AD232" i="1" s="1"/>
  <c r="AD231" i="1" s="1"/>
  <c r="AD230" i="1" s="1"/>
  <c r="T232" i="1"/>
  <c r="T231" i="1" s="1"/>
  <c r="T230" i="1" s="1"/>
  <c r="P232" i="1"/>
  <c r="P231" i="1" s="1"/>
  <c r="P230" i="1" s="1"/>
  <c r="L232" i="1"/>
  <c r="L231" i="1" s="1"/>
  <c r="L230" i="1" s="1"/>
  <c r="AO231" i="1"/>
  <c r="AO230" i="1" s="1"/>
  <c r="AM231" i="1"/>
  <c r="AM230" i="1" s="1"/>
  <c r="AL231" i="1"/>
  <c r="AL230" i="1" s="1"/>
  <c r="AK231" i="1"/>
  <c r="AK230" i="1" s="1"/>
  <c r="AI231" i="1"/>
  <c r="AI230" i="1" s="1"/>
  <c r="AC231" i="1"/>
  <c r="AC230" i="1" s="1"/>
  <c r="AA231" i="1"/>
  <c r="AA230" i="1" s="1"/>
  <c r="Z231" i="1"/>
  <c r="Z230" i="1" s="1"/>
  <c r="Y231" i="1"/>
  <c r="Y230" i="1" s="1"/>
  <c r="W231" i="1"/>
  <c r="W230" i="1" s="1"/>
  <c r="U231" i="1"/>
  <c r="U230" i="1" s="1"/>
  <c r="S231" i="1"/>
  <c r="S230" i="1" s="1"/>
  <c r="R231" i="1"/>
  <c r="R230" i="1" s="1"/>
  <c r="Q231" i="1"/>
  <c r="Q230" i="1" s="1"/>
  <c r="O231" i="1"/>
  <c r="O230" i="1" s="1"/>
  <c r="N231" i="1"/>
  <c r="N230" i="1" s="1"/>
  <c r="M231" i="1"/>
  <c r="M230" i="1" s="1"/>
  <c r="K231" i="1"/>
  <c r="K230" i="1" s="1"/>
  <c r="J231" i="1"/>
  <c r="J230" i="1" s="1"/>
  <c r="AS229" i="1"/>
  <c r="AS228" i="1" s="1"/>
  <c r="AS227" i="1" s="1"/>
  <c r="AR229" i="1"/>
  <c r="AR228" i="1" s="1"/>
  <c r="AR227" i="1" s="1"/>
  <c r="AP229" i="1"/>
  <c r="AP228" i="1" s="1"/>
  <c r="AP227" i="1" s="1"/>
  <c r="AM229" i="1"/>
  <c r="AM228" i="1" s="1"/>
  <c r="AM227" i="1" s="1"/>
  <c r="AI229" i="1"/>
  <c r="AG229" i="1"/>
  <c r="AG228" i="1" s="1"/>
  <c r="AG227" i="1" s="1"/>
  <c r="AF229" i="1"/>
  <c r="AF228" i="1" s="1"/>
  <c r="AF227" i="1" s="1"/>
  <c r="AD229" i="1"/>
  <c r="AD228" i="1" s="1"/>
  <c r="AD227" i="1" s="1"/>
  <c r="AA229" i="1"/>
  <c r="AA228" i="1" s="1"/>
  <c r="AA227" i="1" s="1"/>
  <c r="W229" i="1"/>
  <c r="W228" i="1" s="1"/>
  <c r="W227" i="1" s="1"/>
  <c r="S229" i="1"/>
  <c r="S228" i="1" s="1"/>
  <c r="S227" i="1" s="1"/>
  <c r="O229" i="1"/>
  <c r="O228" i="1" s="1"/>
  <c r="O227" i="1" s="1"/>
  <c r="K229" i="1"/>
  <c r="K228" i="1" s="1"/>
  <c r="K227" i="1" s="1"/>
  <c r="AO228" i="1"/>
  <c r="AO227" i="1" s="1"/>
  <c r="AO226" i="1" s="1"/>
  <c r="AN228" i="1"/>
  <c r="AN227" i="1" s="1"/>
  <c r="AL228" i="1"/>
  <c r="AL227" i="1" s="1"/>
  <c r="AL226" i="1" s="1"/>
  <c r="AK228" i="1"/>
  <c r="AK227" i="1" s="1"/>
  <c r="AK226" i="1" s="1"/>
  <c r="AJ228" i="1"/>
  <c r="AJ227" i="1" s="1"/>
  <c r="AH228" i="1"/>
  <c r="AH227" i="1" s="1"/>
  <c r="AC228" i="1"/>
  <c r="AC227" i="1" s="1"/>
  <c r="AB228" i="1"/>
  <c r="AB227" i="1" s="1"/>
  <c r="AB226" i="1" s="1"/>
  <c r="Z228" i="1"/>
  <c r="Z227" i="1" s="1"/>
  <c r="Y228" i="1"/>
  <c r="X228" i="1"/>
  <c r="X227" i="1" s="1"/>
  <c r="V228" i="1"/>
  <c r="V227" i="1" s="1"/>
  <c r="U228" i="1"/>
  <c r="U227" i="1" s="1"/>
  <c r="T228" i="1"/>
  <c r="T227" i="1" s="1"/>
  <c r="T226" i="1" s="1"/>
  <c r="R228" i="1"/>
  <c r="R227" i="1" s="1"/>
  <c r="Q228" i="1"/>
  <c r="Q227" i="1" s="1"/>
  <c r="P228" i="1"/>
  <c r="P227" i="1" s="1"/>
  <c r="N228" i="1"/>
  <c r="N227" i="1" s="1"/>
  <c r="M228" i="1"/>
  <c r="M227" i="1" s="1"/>
  <c r="L228" i="1"/>
  <c r="L227" i="1" s="1"/>
  <c r="L226" i="1" s="1"/>
  <c r="J228" i="1"/>
  <c r="J227" i="1" s="1"/>
  <c r="Y227" i="1"/>
  <c r="Y226" i="1" s="1"/>
  <c r="AR223" i="1"/>
  <c r="AR222" i="1" s="1"/>
  <c r="AQ223" i="1"/>
  <c r="AP223" i="1"/>
  <c r="AP222" i="1" s="1"/>
  <c r="AO223" i="1"/>
  <c r="AO222" i="1" s="1"/>
  <c r="AK223" i="1"/>
  <c r="AK222" i="1" s="1"/>
  <c r="AF223" i="1"/>
  <c r="AF222" i="1" s="1"/>
  <c r="AE223" i="1"/>
  <c r="AE222" i="1" s="1"/>
  <c r="AD223" i="1"/>
  <c r="AD222" i="1" s="1"/>
  <c r="AC223" i="1"/>
  <c r="AC222" i="1" s="1"/>
  <c r="Y223" i="1"/>
  <c r="U223" i="1"/>
  <c r="U222" i="1" s="1"/>
  <c r="Q223" i="1"/>
  <c r="Q222" i="1" s="1"/>
  <c r="M223" i="1"/>
  <c r="M222" i="1" s="1"/>
  <c r="AQ222" i="1"/>
  <c r="AN222" i="1"/>
  <c r="AM222" i="1"/>
  <c r="AL222" i="1"/>
  <c r="AJ222" i="1"/>
  <c r="AI222" i="1"/>
  <c r="AH222" i="1"/>
  <c r="AB222" i="1"/>
  <c r="AA222" i="1"/>
  <c r="Z222" i="1"/>
  <c r="X222" i="1"/>
  <c r="W222" i="1"/>
  <c r="V222" i="1"/>
  <c r="T222" i="1"/>
  <c r="S222" i="1"/>
  <c r="R222" i="1"/>
  <c r="P222" i="1"/>
  <c r="O222" i="1"/>
  <c r="N222" i="1"/>
  <c r="L222" i="1"/>
  <c r="K222" i="1"/>
  <c r="J222" i="1"/>
  <c r="AR221" i="1"/>
  <c r="AR220" i="1" s="1"/>
  <c r="AQ221" i="1"/>
  <c r="AQ220" i="1" s="1"/>
  <c r="AP221" i="1"/>
  <c r="AP220" i="1" s="1"/>
  <c r="AO221" i="1"/>
  <c r="AO220" i="1" s="1"/>
  <c r="AK221" i="1"/>
  <c r="AF221" i="1"/>
  <c r="AF220" i="1" s="1"/>
  <c r="AE221" i="1"/>
  <c r="AE220" i="1" s="1"/>
  <c r="AD221" i="1"/>
  <c r="AD220" i="1" s="1"/>
  <c r="AC221" i="1"/>
  <c r="AC220" i="1" s="1"/>
  <c r="Y221" i="1"/>
  <c r="Y220" i="1" s="1"/>
  <c r="U221" i="1"/>
  <c r="U220" i="1" s="1"/>
  <c r="Q221" i="1"/>
  <c r="M221" i="1"/>
  <c r="AN220" i="1"/>
  <c r="AM220" i="1"/>
  <c r="AL220" i="1"/>
  <c r="AJ220" i="1"/>
  <c r="AI220" i="1"/>
  <c r="AH220" i="1"/>
  <c r="AB220" i="1"/>
  <c r="AA220" i="1"/>
  <c r="Z220" i="1"/>
  <c r="X220" i="1"/>
  <c r="W220" i="1"/>
  <c r="V220" i="1"/>
  <c r="T220" i="1"/>
  <c r="S220" i="1"/>
  <c r="R220" i="1"/>
  <c r="P220" i="1"/>
  <c r="O220" i="1"/>
  <c r="N220" i="1"/>
  <c r="L220" i="1"/>
  <c r="K220" i="1"/>
  <c r="J220" i="1"/>
  <c r="AS218" i="1"/>
  <c r="AS217" i="1" s="1"/>
  <c r="AS216" i="1" s="1"/>
  <c r="AQ218" i="1"/>
  <c r="AP218" i="1"/>
  <c r="AN218" i="1"/>
  <c r="AN217" i="1" s="1"/>
  <c r="AN216" i="1" s="1"/>
  <c r="AJ218" i="1"/>
  <c r="AJ217" i="1" s="1"/>
  <c r="AJ216" i="1" s="1"/>
  <c r="AG218" i="1"/>
  <c r="AG217" i="1" s="1"/>
  <c r="AG216" i="1" s="1"/>
  <c r="AE218" i="1"/>
  <c r="AE217" i="1" s="1"/>
  <c r="AE216" i="1" s="1"/>
  <c r="AD218" i="1"/>
  <c r="AD217" i="1" s="1"/>
  <c r="AD216" i="1" s="1"/>
  <c r="AB218" i="1"/>
  <c r="AB217" i="1" s="1"/>
  <c r="AB216" i="1" s="1"/>
  <c r="X218" i="1"/>
  <c r="X217" i="1" s="1"/>
  <c r="X216" i="1" s="1"/>
  <c r="T218" i="1"/>
  <c r="T217" i="1" s="1"/>
  <c r="T216" i="1" s="1"/>
  <c r="P218" i="1"/>
  <c r="P217" i="1" s="1"/>
  <c r="P216" i="1" s="1"/>
  <c r="L218" i="1"/>
  <c r="L217" i="1" s="1"/>
  <c r="L216" i="1" s="1"/>
  <c r="AQ217" i="1"/>
  <c r="AQ216" i="1" s="1"/>
  <c r="AP217" i="1"/>
  <c r="AP216" i="1" s="1"/>
  <c r="AO217" i="1"/>
  <c r="AO216" i="1" s="1"/>
  <c r="AM217" i="1"/>
  <c r="AM216" i="1" s="1"/>
  <c r="AL217" i="1"/>
  <c r="AL216" i="1" s="1"/>
  <c r="AK217" i="1"/>
  <c r="AK216" i="1" s="1"/>
  <c r="AI217" i="1"/>
  <c r="AI216" i="1" s="1"/>
  <c r="AH217" i="1"/>
  <c r="AH216" i="1" s="1"/>
  <c r="AC217" i="1"/>
  <c r="AC216" i="1" s="1"/>
  <c r="AA217" i="1"/>
  <c r="AA216" i="1" s="1"/>
  <c r="Z217" i="1"/>
  <c r="Z216" i="1" s="1"/>
  <c r="Y217" i="1"/>
  <c r="Y216" i="1" s="1"/>
  <c r="W217" i="1"/>
  <c r="W216" i="1" s="1"/>
  <c r="V217" i="1"/>
  <c r="V216" i="1" s="1"/>
  <c r="U217" i="1"/>
  <c r="U216" i="1" s="1"/>
  <c r="S217" i="1"/>
  <c r="R217" i="1"/>
  <c r="Q217" i="1"/>
  <c r="Q216" i="1" s="1"/>
  <c r="O217" i="1"/>
  <c r="O216" i="1" s="1"/>
  <c r="N217" i="1"/>
  <c r="N216" i="1" s="1"/>
  <c r="M217" i="1"/>
  <c r="M216" i="1" s="1"/>
  <c r="K217" i="1"/>
  <c r="K216" i="1" s="1"/>
  <c r="J217" i="1"/>
  <c r="J216" i="1" s="1"/>
  <c r="S216" i="1"/>
  <c r="R216" i="1"/>
  <c r="AS215" i="1"/>
  <c r="AS214" i="1" s="1"/>
  <c r="AQ215" i="1"/>
  <c r="AQ214" i="1" s="1"/>
  <c r="AP215" i="1"/>
  <c r="AP214" i="1" s="1"/>
  <c r="AN215" i="1"/>
  <c r="AN214" i="1" s="1"/>
  <c r="AJ215" i="1"/>
  <c r="AG215" i="1"/>
  <c r="AG214" i="1" s="1"/>
  <c r="AE215" i="1"/>
  <c r="AE214" i="1" s="1"/>
  <c r="AD215" i="1"/>
  <c r="AD214" i="1" s="1"/>
  <c r="AB215" i="1"/>
  <c r="AB214" i="1" s="1"/>
  <c r="X215" i="1"/>
  <c r="X214" i="1" s="1"/>
  <c r="T215" i="1"/>
  <c r="P215" i="1"/>
  <c r="P214" i="1" s="1"/>
  <c r="J215" i="1"/>
  <c r="L215" i="1" s="1"/>
  <c r="L214" i="1" s="1"/>
  <c r="AO214" i="1"/>
  <c r="AM214" i="1"/>
  <c r="AL214" i="1"/>
  <c r="AK214" i="1"/>
  <c r="AI214" i="1"/>
  <c r="AH214" i="1"/>
  <c r="AC214" i="1"/>
  <c r="AA214" i="1"/>
  <c r="Z214" i="1"/>
  <c r="Y214" i="1"/>
  <c r="W214" i="1"/>
  <c r="V214" i="1"/>
  <c r="U214" i="1"/>
  <c r="T214" i="1"/>
  <c r="S214" i="1"/>
  <c r="R214" i="1"/>
  <c r="Q214" i="1"/>
  <c r="O214" i="1"/>
  <c r="N214" i="1"/>
  <c r="M214" i="1"/>
  <c r="K214" i="1"/>
  <c r="AS213" i="1"/>
  <c r="AS212" i="1" s="1"/>
  <c r="AQ213" i="1"/>
  <c r="AQ212" i="1" s="1"/>
  <c r="AP213" i="1"/>
  <c r="AP212" i="1" s="1"/>
  <c r="AN213" i="1"/>
  <c r="AN212" i="1" s="1"/>
  <c r="AJ213" i="1"/>
  <c r="AG213" i="1"/>
  <c r="AG212" i="1" s="1"/>
  <c r="AE213" i="1"/>
  <c r="AE212" i="1" s="1"/>
  <c r="AD213" i="1"/>
  <c r="AD212" i="1" s="1"/>
  <c r="AB213" i="1"/>
  <c r="AB212" i="1" s="1"/>
  <c r="X213" i="1"/>
  <c r="X212" i="1" s="1"/>
  <c r="T213" i="1"/>
  <c r="T212" i="1" s="1"/>
  <c r="P213" i="1"/>
  <c r="P212" i="1" s="1"/>
  <c r="L213" i="1"/>
  <c r="L212" i="1" s="1"/>
  <c r="AO212" i="1"/>
  <c r="AM212" i="1"/>
  <c r="AL212" i="1"/>
  <c r="AK212" i="1"/>
  <c r="AI212" i="1"/>
  <c r="AH212" i="1"/>
  <c r="AC212" i="1"/>
  <c r="AA212" i="1"/>
  <c r="Z212" i="1"/>
  <c r="Y212" i="1"/>
  <c r="W212" i="1"/>
  <c r="V212" i="1"/>
  <c r="U212" i="1"/>
  <c r="S212" i="1"/>
  <c r="R212" i="1"/>
  <c r="Q212" i="1"/>
  <c r="O212" i="1"/>
  <c r="N212" i="1"/>
  <c r="M212" i="1"/>
  <c r="K212" i="1"/>
  <c r="J212" i="1"/>
  <c r="AS210" i="1"/>
  <c r="AS209" i="1" s="1"/>
  <c r="AQ210" i="1"/>
  <c r="AQ209" i="1" s="1"/>
  <c r="AP210" i="1"/>
  <c r="AP209" i="1" s="1"/>
  <c r="AN210" i="1"/>
  <c r="AN209" i="1" s="1"/>
  <c r="AJ210" i="1"/>
  <c r="AG210" i="1"/>
  <c r="AG209" i="1" s="1"/>
  <c r="AE210" i="1"/>
  <c r="AE209" i="1" s="1"/>
  <c r="AD210" i="1"/>
  <c r="AD209" i="1" s="1"/>
  <c r="AB210" i="1"/>
  <c r="AB209" i="1" s="1"/>
  <c r="X210" i="1"/>
  <c r="X209" i="1" s="1"/>
  <c r="T210" i="1"/>
  <c r="T209" i="1" s="1"/>
  <c r="P210" i="1"/>
  <c r="P209" i="1" s="1"/>
  <c r="J210" i="1"/>
  <c r="L210" i="1" s="1"/>
  <c r="L209" i="1" s="1"/>
  <c r="AO209" i="1"/>
  <c r="AM209" i="1"/>
  <c r="AL209" i="1"/>
  <c r="AK209" i="1"/>
  <c r="AI209" i="1"/>
  <c r="AH209" i="1"/>
  <c r="AC209" i="1"/>
  <c r="AA209" i="1"/>
  <c r="Z209" i="1"/>
  <c r="Y209" i="1"/>
  <c r="W209" i="1"/>
  <c r="V209" i="1"/>
  <c r="U209" i="1"/>
  <c r="S209" i="1"/>
  <c r="R209" i="1"/>
  <c r="Q209" i="1"/>
  <c r="O209" i="1"/>
  <c r="N209" i="1"/>
  <c r="M209" i="1"/>
  <c r="K209" i="1"/>
  <c r="AS208" i="1"/>
  <c r="AS207" i="1" s="1"/>
  <c r="AQ208" i="1"/>
  <c r="AQ207" i="1" s="1"/>
  <c r="AP208" i="1"/>
  <c r="AP207" i="1" s="1"/>
  <c r="AN208" i="1"/>
  <c r="AN207" i="1" s="1"/>
  <c r="AJ208" i="1"/>
  <c r="AJ207" i="1" s="1"/>
  <c r="AG208" i="1"/>
  <c r="AG207" i="1" s="1"/>
  <c r="AE208" i="1"/>
  <c r="AE207" i="1" s="1"/>
  <c r="AD208" i="1"/>
  <c r="AD207" i="1" s="1"/>
  <c r="AB208" i="1"/>
  <c r="AB207" i="1" s="1"/>
  <c r="X208" i="1"/>
  <c r="X207" i="1" s="1"/>
  <c r="T208" i="1"/>
  <c r="T207" i="1" s="1"/>
  <c r="P208" i="1"/>
  <c r="P207" i="1" s="1"/>
  <c r="L208" i="1"/>
  <c r="L207" i="1" s="1"/>
  <c r="AO207" i="1"/>
  <c r="AM207" i="1"/>
  <c r="AL207" i="1"/>
  <c r="AK207" i="1"/>
  <c r="AI207" i="1"/>
  <c r="AH207" i="1"/>
  <c r="AC207" i="1"/>
  <c r="AA207" i="1"/>
  <c r="Z207" i="1"/>
  <c r="Y207" i="1"/>
  <c r="W207" i="1"/>
  <c r="V207" i="1"/>
  <c r="U207" i="1"/>
  <c r="S207" i="1"/>
  <c r="R207" i="1"/>
  <c r="Q207" i="1"/>
  <c r="O207" i="1"/>
  <c r="N207" i="1"/>
  <c r="M207" i="1"/>
  <c r="K207" i="1"/>
  <c r="J207" i="1"/>
  <c r="AS204" i="1"/>
  <c r="AR204" i="1"/>
  <c r="AR203" i="1" s="1"/>
  <c r="AR202" i="1" s="1"/>
  <c r="AR201" i="1" s="1"/>
  <c r="AQ204" i="1"/>
  <c r="AQ203" i="1" s="1"/>
  <c r="AQ202" i="1" s="1"/>
  <c r="AQ201" i="1" s="1"/>
  <c r="AP204" i="1"/>
  <c r="AP203" i="1" s="1"/>
  <c r="AP202" i="1" s="1"/>
  <c r="AP201" i="1" s="1"/>
  <c r="AG204" i="1"/>
  <c r="AG203" i="1" s="1"/>
  <c r="AG202" i="1" s="1"/>
  <c r="AG201" i="1" s="1"/>
  <c r="AF204" i="1"/>
  <c r="AF203" i="1" s="1"/>
  <c r="AF202" i="1" s="1"/>
  <c r="AF201" i="1" s="1"/>
  <c r="AE204" i="1"/>
  <c r="AE203" i="1" s="1"/>
  <c r="AE202" i="1" s="1"/>
  <c r="AE201" i="1" s="1"/>
  <c r="AD204" i="1"/>
  <c r="AD203" i="1" s="1"/>
  <c r="AD202" i="1" s="1"/>
  <c r="AD201" i="1" s="1"/>
  <c r="AS203" i="1"/>
  <c r="AS202" i="1" s="1"/>
  <c r="AS201" i="1" s="1"/>
  <c r="AO203" i="1"/>
  <c r="AO202" i="1" s="1"/>
  <c r="AO201" i="1" s="1"/>
  <c r="AN203" i="1"/>
  <c r="AN202" i="1" s="1"/>
  <c r="AN201" i="1" s="1"/>
  <c r="AM203" i="1"/>
  <c r="AM202" i="1" s="1"/>
  <c r="AM201" i="1" s="1"/>
  <c r="AL203" i="1"/>
  <c r="AL202" i="1" s="1"/>
  <c r="AL201" i="1" s="1"/>
  <c r="AK203" i="1"/>
  <c r="AK202" i="1" s="1"/>
  <c r="AK201" i="1" s="1"/>
  <c r="AJ203" i="1"/>
  <c r="AJ202" i="1" s="1"/>
  <c r="AJ201" i="1" s="1"/>
  <c r="AI203" i="1"/>
  <c r="AI202" i="1" s="1"/>
  <c r="AI201" i="1" s="1"/>
  <c r="AH203" i="1"/>
  <c r="AH202" i="1" s="1"/>
  <c r="AH201" i="1" s="1"/>
  <c r="AC203" i="1"/>
  <c r="AC202" i="1" s="1"/>
  <c r="AC201" i="1" s="1"/>
  <c r="AB203" i="1"/>
  <c r="AB202" i="1" s="1"/>
  <c r="AB201" i="1" s="1"/>
  <c r="AA203" i="1"/>
  <c r="AA202" i="1" s="1"/>
  <c r="AA201" i="1" s="1"/>
  <c r="Z203" i="1"/>
  <c r="Z202" i="1" s="1"/>
  <c r="Z201" i="1" s="1"/>
  <c r="Y203" i="1"/>
  <c r="Y202" i="1" s="1"/>
  <c r="Y201" i="1" s="1"/>
  <c r="X203" i="1"/>
  <c r="X202" i="1" s="1"/>
  <c r="X201" i="1" s="1"/>
  <c r="W203" i="1"/>
  <c r="W202" i="1" s="1"/>
  <c r="W201" i="1" s="1"/>
  <c r="V203" i="1"/>
  <c r="V202" i="1" s="1"/>
  <c r="V201" i="1" s="1"/>
  <c r="U203" i="1"/>
  <c r="U202" i="1" s="1"/>
  <c r="U201" i="1" s="1"/>
  <c r="T203" i="1"/>
  <c r="T202" i="1" s="1"/>
  <c r="T201" i="1" s="1"/>
  <c r="S203" i="1"/>
  <c r="S202" i="1" s="1"/>
  <c r="S201" i="1" s="1"/>
  <c r="R203" i="1"/>
  <c r="R202" i="1" s="1"/>
  <c r="R201" i="1" s="1"/>
  <c r="Q203" i="1"/>
  <c r="Q202" i="1" s="1"/>
  <c r="Q201" i="1" s="1"/>
  <c r="P203" i="1"/>
  <c r="P202" i="1" s="1"/>
  <c r="P201" i="1" s="1"/>
  <c r="O203" i="1"/>
  <c r="O202" i="1" s="1"/>
  <c r="O201" i="1" s="1"/>
  <c r="N203" i="1"/>
  <c r="N202" i="1" s="1"/>
  <c r="N201" i="1" s="1"/>
  <c r="M203" i="1"/>
  <c r="M202" i="1" s="1"/>
  <c r="M201" i="1" s="1"/>
  <c r="L203" i="1"/>
  <c r="L202" i="1" s="1"/>
  <c r="L201" i="1" s="1"/>
  <c r="K203" i="1"/>
  <c r="K202" i="1" s="1"/>
  <c r="K201" i="1" s="1"/>
  <c r="J203" i="1"/>
  <c r="AS199" i="1"/>
  <c r="AS198" i="1" s="1"/>
  <c r="AS197" i="1" s="1"/>
  <c r="AR199" i="1"/>
  <c r="AR198" i="1" s="1"/>
  <c r="AR197" i="1" s="1"/>
  <c r="AQ199" i="1"/>
  <c r="AQ198" i="1" s="1"/>
  <c r="AQ197" i="1" s="1"/>
  <c r="AP199" i="1"/>
  <c r="AG199" i="1"/>
  <c r="AG198" i="1" s="1"/>
  <c r="AG197" i="1" s="1"/>
  <c r="AF199" i="1"/>
  <c r="AF198" i="1" s="1"/>
  <c r="AF197" i="1" s="1"/>
  <c r="AE199" i="1"/>
  <c r="AE198" i="1" s="1"/>
  <c r="AE197" i="1" s="1"/>
  <c r="AD199" i="1"/>
  <c r="AD198" i="1" s="1"/>
  <c r="AD197" i="1" s="1"/>
  <c r="R199" i="1"/>
  <c r="N199" i="1"/>
  <c r="J199" i="1"/>
  <c r="AP198" i="1"/>
  <c r="AP197" i="1" s="1"/>
  <c r="AO198" i="1"/>
  <c r="AO197" i="1" s="1"/>
  <c r="AN198" i="1"/>
  <c r="AN197" i="1" s="1"/>
  <c r="AM198" i="1"/>
  <c r="AM197" i="1" s="1"/>
  <c r="AL198" i="1"/>
  <c r="AL197" i="1" s="1"/>
  <c r="AK198" i="1"/>
  <c r="AK197" i="1" s="1"/>
  <c r="AJ198" i="1"/>
  <c r="AJ197" i="1" s="1"/>
  <c r="AI198" i="1"/>
  <c r="AI197" i="1" s="1"/>
  <c r="AH198" i="1"/>
  <c r="AH197" i="1" s="1"/>
  <c r="AC198" i="1"/>
  <c r="AC197" i="1" s="1"/>
  <c r="AB198" i="1"/>
  <c r="AB197" i="1" s="1"/>
  <c r="AA198" i="1"/>
  <c r="AA197" i="1" s="1"/>
  <c r="Z198" i="1"/>
  <c r="Z197" i="1" s="1"/>
  <c r="Y198" i="1"/>
  <c r="Y197" i="1" s="1"/>
  <c r="X198" i="1"/>
  <c r="X197" i="1" s="1"/>
  <c r="W198" i="1"/>
  <c r="W197" i="1" s="1"/>
  <c r="V198" i="1"/>
  <c r="V197" i="1" s="1"/>
  <c r="U198" i="1"/>
  <c r="U197" i="1" s="1"/>
  <c r="T198" i="1"/>
  <c r="T197" i="1" s="1"/>
  <c r="S198" i="1"/>
  <c r="S197" i="1" s="1"/>
  <c r="Q198" i="1"/>
  <c r="Q197" i="1" s="1"/>
  <c r="P198" i="1"/>
  <c r="P197" i="1" s="1"/>
  <c r="O198" i="1"/>
  <c r="O197" i="1" s="1"/>
  <c r="M198" i="1"/>
  <c r="M197" i="1" s="1"/>
  <c r="L198" i="1"/>
  <c r="L197" i="1" s="1"/>
  <c r="K198" i="1"/>
  <c r="K197" i="1" s="1"/>
  <c r="AS196" i="1"/>
  <c r="AS195" i="1" s="1"/>
  <c r="AS194" i="1" s="1"/>
  <c r="AR196" i="1"/>
  <c r="AR195" i="1" s="1"/>
  <c r="AR194" i="1" s="1"/>
  <c r="AP196" i="1"/>
  <c r="AP195" i="1" s="1"/>
  <c r="AP194" i="1" s="1"/>
  <c r="AM196" i="1"/>
  <c r="AM195" i="1" s="1"/>
  <c r="AM194" i="1" s="1"/>
  <c r="AI196" i="1"/>
  <c r="AI195" i="1" s="1"/>
  <c r="AI194" i="1" s="1"/>
  <c r="AG196" i="1"/>
  <c r="AG195" i="1" s="1"/>
  <c r="AG194" i="1" s="1"/>
  <c r="AF196" i="1"/>
  <c r="AF195" i="1" s="1"/>
  <c r="AF194" i="1" s="1"/>
  <c r="AD196" i="1"/>
  <c r="AD195" i="1" s="1"/>
  <c r="AD194" i="1" s="1"/>
  <c r="AA196" i="1"/>
  <c r="AA195" i="1" s="1"/>
  <c r="AA194" i="1" s="1"/>
  <c r="W196" i="1"/>
  <c r="W195" i="1" s="1"/>
  <c r="W194" i="1" s="1"/>
  <c r="W193" i="1" s="1"/>
  <c r="S196" i="1"/>
  <c r="S195" i="1" s="1"/>
  <c r="S194" i="1" s="1"/>
  <c r="O196" i="1"/>
  <c r="K196" i="1"/>
  <c r="AO195" i="1"/>
  <c r="AO194" i="1" s="1"/>
  <c r="AN195" i="1"/>
  <c r="AN194" i="1" s="1"/>
  <c r="AL195" i="1"/>
  <c r="AL194" i="1" s="1"/>
  <c r="AK195" i="1"/>
  <c r="AK194" i="1" s="1"/>
  <c r="AJ195" i="1"/>
  <c r="AJ194" i="1" s="1"/>
  <c r="AH195" i="1"/>
  <c r="AH194" i="1" s="1"/>
  <c r="AC195" i="1"/>
  <c r="AC194" i="1" s="1"/>
  <c r="AB195" i="1"/>
  <c r="AB194" i="1" s="1"/>
  <c r="Z195" i="1"/>
  <c r="Z194" i="1" s="1"/>
  <c r="Y195" i="1"/>
  <c r="Y194" i="1" s="1"/>
  <c r="X195" i="1"/>
  <c r="X194" i="1" s="1"/>
  <c r="V195" i="1"/>
  <c r="V194" i="1" s="1"/>
  <c r="U195" i="1"/>
  <c r="U194" i="1" s="1"/>
  <c r="T195" i="1"/>
  <c r="T194" i="1" s="1"/>
  <c r="R195" i="1"/>
  <c r="R194" i="1" s="1"/>
  <c r="Q195" i="1"/>
  <c r="Q194" i="1" s="1"/>
  <c r="P195" i="1"/>
  <c r="P194" i="1" s="1"/>
  <c r="N195" i="1"/>
  <c r="N194" i="1" s="1"/>
  <c r="M195" i="1"/>
  <c r="M194" i="1" s="1"/>
  <c r="L195" i="1"/>
  <c r="L194" i="1" s="1"/>
  <c r="J195" i="1"/>
  <c r="J194" i="1" s="1"/>
  <c r="AS192" i="1"/>
  <c r="AS191" i="1" s="1"/>
  <c r="AS190" i="1" s="1"/>
  <c r="AS189" i="1" s="1"/>
  <c r="AQ192" i="1"/>
  <c r="AP192" i="1"/>
  <c r="AN192" i="1"/>
  <c r="AN191" i="1" s="1"/>
  <c r="AN190" i="1" s="1"/>
  <c r="AN189" i="1" s="1"/>
  <c r="AJ192" i="1"/>
  <c r="AJ191" i="1" s="1"/>
  <c r="AJ190" i="1" s="1"/>
  <c r="AJ189" i="1" s="1"/>
  <c r="AG192" i="1"/>
  <c r="AE192" i="1"/>
  <c r="AE191" i="1" s="1"/>
  <c r="AE190" i="1" s="1"/>
  <c r="AE189" i="1" s="1"/>
  <c r="AD192" i="1"/>
  <c r="AD191" i="1" s="1"/>
  <c r="AD190" i="1" s="1"/>
  <c r="AD189" i="1" s="1"/>
  <c r="AB192" i="1"/>
  <c r="AB191" i="1" s="1"/>
  <c r="AB190" i="1" s="1"/>
  <c r="AB189" i="1" s="1"/>
  <c r="X192" i="1"/>
  <c r="X191" i="1" s="1"/>
  <c r="X190" i="1" s="1"/>
  <c r="X189" i="1" s="1"/>
  <c r="T192" i="1"/>
  <c r="P192" i="1"/>
  <c r="L192" i="1"/>
  <c r="L191" i="1" s="1"/>
  <c r="L190" i="1" s="1"/>
  <c r="L189" i="1" s="1"/>
  <c r="AQ191" i="1"/>
  <c r="AQ190" i="1" s="1"/>
  <c r="AQ189" i="1" s="1"/>
  <c r="AP191" i="1"/>
  <c r="AP190" i="1" s="1"/>
  <c r="AP189" i="1" s="1"/>
  <c r="AO191" i="1"/>
  <c r="AO190" i="1" s="1"/>
  <c r="AO189" i="1" s="1"/>
  <c r="AM191" i="1"/>
  <c r="AM190" i="1" s="1"/>
  <c r="AM189" i="1" s="1"/>
  <c r="AL191" i="1"/>
  <c r="AL190" i="1" s="1"/>
  <c r="AL189" i="1" s="1"/>
  <c r="AK191" i="1"/>
  <c r="AK190" i="1" s="1"/>
  <c r="AK189" i="1" s="1"/>
  <c r="AI191" i="1"/>
  <c r="AI190" i="1" s="1"/>
  <c r="AI189" i="1" s="1"/>
  <c r="AH191" i="1"/>
  <c r="AH190" i="1" s="1"/>
  <c r="AH189" i="1" s="1"/>
  <c r="AG191" i="1"/>
  <c r="AG190" i="1" s="1"/>
  <c r="AG189" i="1" s="1"/>
  <c r="AC191" i="1"/>
  <c r="AC190" i="1" s="1"/>
  <c r="AC189" i="1" s="1"/>
  <c r="AA191" i="1"/>
  <c r="AA190" i="1" s="1"/>
  <c r="AA189" i="1" s="1"/>
  <c r="Z191" i="1"/>
  <c r="Z190" i="1" s="1"/>
  <c r="Z189" i="1" s="1"/>
  <c r="Y191" i="1"/>
  <c r="Y190" i="1" s="1"/>
  <c r="Y189" i="1" s="1"/>
  <c r="W191" i="1"/>
  <c r="W190" i="1" s="1"/>
  <c r="W189" i="1" s="1"/>
  <c r="V191" i="1"/>
  <c r="V190" i="1" s="1"/>
  <c r="V189" i="1" s="1"/>
  <c r="U191" i="1"/>
  <c r="U190" i="1" s="1"/>
  <c r="U189" i="1" s="1"/>
  <c r="S191" i="1"/>
  <c r="S190" i="1" s="1"/>
  <c r="S189" i="1" s="1"/>
  <c r="R191" i="1"/>
  <c r="R190" i="1" s="1"/>
  <c r="R189" i="1" s="1"/>
  <c r="Q191" i="1"/>
  <c r="Q190" i="1" s="1"/>
  <c r="Q189" i="1" s="1"/>
  <c r="O191" i="1"/>
  <c r="O190" i="1" s="1"/>
  <c r="O189" i="1" s="1"/>
  <c r="N191" i="1"/>
  <c r="N190" i="1" s="1"/>
  <c r="N189" i="1" s="1"/>
  <c r="M191" i="1"/>
  <c r="M190" i="1" s="1"/>
  <c r="M189" i="1" s="1"/>
  <c r="K191" i="1"/>
  <c r="K190" i="1" s="1"/>
  <c r="K189" i="1" s="1"/>
  <c r="J191" i="1"/>
  <c r="AS187" i="1"/>
  <c r="AS186" i="1" s="1"/>
  <c r="AS185" i="1" s="1"/>
  <c r="AS184" i="1" s="1"/>
  <c r="AQ187" i="1"/>
  <c r="AQ186" i="1" s="1"/>
  <c r="AQ185" i="1" s="1"/>
  <c r="AQ184" i="1" s="1"/>
  <c r="AP187" i="1"/>
  <c r="AP186" i="1" s="1"/>
  <c r="AP185" i="1" s="1"/>
  <c r="AP184" i="1" s="1"/>
  <c r="AN187" i="1"/>
  <c r="AN186" i="1" s="1"/>
  <c r="AN185" i="1" s="1"/>
  <c r="AN184" i="1" s="1"/>
  <c r="AJ187" i="1"/>
  <c r="AJ186" i="1" s="1"/>
  <c r="AJ185" i="1" s="1"/>
  <c r="AJ184" i="1" s="1"/>
  <c r="AG187" i="1"/>
  <c r="AG186" i="1" s="1"/>
  <c r="AG185" i="1" s="1"/>
  <c r="AG184" i="1" s="1"/>
  <c r="AE187" i="1"/>
  <c r="AE186" i="1" s="1"/>
  <c r="AE185" i="1" s="1"/>
  <c r="AE184" i="1" s="1"/>
  <c r="AD187" i="1"/>
  <c r="AD186" i="1" s="1"/>
  <c r="AD185" i="1" s="1"/>
  <c r="AD184" i="1" s="1"/>
  <c r="AB187" i="1"/>
  <c r="AB186" i="1" s="1"/>
  <c r="AB185" i="1" s="1"/>
  <c r="AB184" i="1" s="1"/>
  <c r="X187" i="1"/>
  <c r="X186" i="1" s="1"/>
  <c r="X185" i="1" s="1"/>
  <c r="X184" i="1" s="1"/>
  <c r="T187" i="1"/>
  <c r="T186" i="1" s="1"/>
  <c r="T185" i="1" s="1"/>
  <c r="T184" i="1" s="1"/>
  <c r="P187" i="1"/>
  <c r="P186" i="1" s="1"/>
  <c r="P185" i="1" s="1"/>
  <c r="P184" i="1" s="1"/>
  <c r="L187" i="1"/>
  <c r="L186" i="1" s="1"/>
  <c r="L185" i="1" s="1"/>
  <c r="L184" i="1" s="1"/>
  <c r="AO186" i="1"/>
  <c r="AO185" i="1" s="1"/>
  <c r="AO184" i="1" s="1"/>
  <c r="AM186" i="1"/>
  <c r="AM185" i="1" s="1"/>
  <c r="AM184" i="1" s="1"/>
  <c r="AL186" i="1"/>
  <c r="AL185" i="1" s="1"/>
  <c r="AL184" i="1" s="1"/>
  <c r="AK186" i="1"/>
  <c r="AK185" i="1" s="1"/>
  <c r="AK184" i="1" s="1"/>
  <c r="AI186" i="1"/>
  <c r="AI185" i="1" s="1"/>
  <c r="AI184" i="1" s="1"/>
  <c r="AH186" i="1"/>
  <c r="AH185" i="1" s="1"/>
  <c r="AH184" i="1" s="1"/>
  <c r="AC186" i="1"/>
  <c r="AC185" i="1" s="1"/>
  <c r="AC184" i="1" s="1"/>
  <c r="AA186" i="1"/>
  <c r="AA185" i="1" s="1"/>
  <c r="AA184" i="1" s="1"/>
  <c r="Z186" i="1"/>
  <c r="Z185" i="1" s="1"/>
  <c r="Z184" i="1" s="1"/>
  <c r="Y186" i="1"/>
  <c r="Y185" i="1" s="1"/>
  <c r="Y184" i="1" s="1"/>
  <c r="W186" i="1"/>
  <c r="W185" i="1" s="1"/>
  <c r="W184" i="1" s="1"/>
  <c r="V186" i="1"/>
  <c r="V185" i="1" s="1"/>
  <c r="V184" i="1" s="1"/>
  <c r="U186" i="1"/>
  <c r="U185" i="1" s="1"/>
  <c r="U184" i="1" s="1"/>
  <c r="S186" i="1"/>
  <c r="S185" i="1" s="1"/>
  <c r="S184" i="1" s="1"/>
  <c r="R186" i="1"/>
  <c r="R185" i="1" s="1"/>
  <c r="R184" i="1" s="1"/>
  <c r="Q186" i="1"/>
  <c r="Q185" i="1" s="1"/>
  <c r="Q184" i="1" s="1"/>
  <c r="O186" i="1"/>
  <c r="O185" i="1" s="1"/>
  <c r="O184" i="1" s="1"/>
  <c r="N186" i="1"/>
  <c r="N185" i="1" s="1"/>
  <c r="N184" i="1" s="1"/>
  <c r="M186" i="1"/>
  <c r="M185" i="1" s="1"/>
  <c r="M184" i="1" s="1"/>
  <c r="K186" i="1"/>
  <c r="K185" i="1" s="1"/>
  <c r="K184" i="1" s="1"/>
  <c r="J186" i="1"/>
  <c r="AS183" i="1"/>
  <c r="AS182" i="1" s="1"/>
  <c r="AS181" i="1" s="1"/>
  <c r="AR183" i="1"/>
  <c r="AR182" i="1" s="1"/>
  <c r="AR181" i="1" s="1"/>
  <c r="AQ183" i="1"/>
  <c r="AQ182" i="1" s="1"/>
  <c r="AQ181" i="1" s="1"/>
  <c r="AP183" i="1"/>
  <c r="AP182" i="1" s="1"/>
  <c r="AP181" i="1" s="1"/>
  <c r="AG183" i="1"/>
  <c r="AG182" i="1" s="1"/>
  <c r="AG181" i="1" s="1"/>
  <c r="AF183" i="1"/>
  <c r="AF182" i="1" s="1"/>
  <c r="AF181" i="1" s="1"/>
  <c r="AE183" i="1"/>
  <c r="AE182" i="1" s="1"/>
  <c r="AE181" i="1" s="1"/>
  <c r="AD183" i="1"/>
  <c r="AD182" i="1" s="1"/>
  <c r="AD181" i="1" s="1"/>
  <c r="R183" i="1"/>
  <c r="R182" i="1" s="1"/>
  <c r="R181" i="1" s="1"/>
  <c r="N183" i="1"/>
  <c r="N182" i="1" s="1"/>
  <c r="N181" i="1" s="1"/>
  <c r="J183" i="1"/>
  <c r="J182" i="1" s="1"/>
  <c r="AO182" i="1"/>
  <c r="AO181" i="1" s="1"/>
  <c r="AN182" i="1"/>
  <c r="AN181" i="1" s="1"/>
  <c r="AM182" i="1"/>
  <c r="AM181" i="1" s="1"/>
  <c r="AL182" i="1"/>
  <c r="AL181" i="1" s="1"/>
  <c r="AK182" i="1"/>
  <c r="AK181" i="1" s="1"/>
  <c r="AJ182" i="1"/>
  <c r="AJ181" i="1" s="1"/>
  <c r="AI182" i="1"/>
  <c r="AI181" i="1" s="1"/>
  <c r="AH182" i="1"/>
  <c r="AH181" i="1" s="1"/>
  <c r="AC182" i="1"/>
  <c r="AC181" i="1" s="1"/>
  <c r="AB182" i="1"/>
  <c r="AB181" i="1" s="1"/>
  <c r="AA182" i="1"/>
  <c r="AA181" i="1" s="1"/>
  <c r="Z182" i="1"/>
  <c r="Z181" i="1" s="1"/>
  <c r="Y182" i="1"/>
  <c r="Y181" i="1" s="1"/>
  <c r="X182" i="1"/>
  <c r="X181" i="1" s="1"/>
  <c r="W182" i="1"/>
  <c r="W181" i="1" s="1"/>
  <c r="V182" i="1"/>
  <c r="V181" i="1" s="1"/>
  <c r="U182" i="1"/>
  <c r="U181" i="1" s="1"/>
  <c r="T182" i="1"/>
  <c r="T181" i="1" s="1"/>
  <c r="S182" i="1"/>
  <c r="S181" i="1" s="1"/>
  <c r="Q182" i="1"/>
  <c r="Q181" i="1" s="1"/>
  <c r="P182" i="1"/>
  <c r="P181" i="1" s="1"/>
  <c r="O182" i="1"/>
  <c r="O181" i="1" s="1"/>
  <c r="M182" i="1"/>
  <c r="M181" i="1" s="1"/>
  <c r="L182" i="1"/>
  <c r="L181" i="1" s="1"/>
  <c r="K182" i="1"/>
  <c r="K181" i="1" s="1"/>
  <c r="AS180" i="1"/>
  <c r="AS179" i="1" s="1"/>
  <c r="AS178" i="1" s="1"/>
  <c r="AR180" i="1"/>
  <c r="AR179" i="1" s="1"/>
  <c r="AR178" i="1" s="1"/>
  <c r="AQ180" i="1"/>
  <c r="AQ179" i="1" s="1"/>
  <c r="AQ178" i="1" s="1"/>
  <c r="AP180" i="1"/>
  <c r="AP179" i="1" s="1"/>
  <c r="AP178" i="1" s="1"/>
  <c r="AG180" i="1"/>
  <c r="AG179" i="1" s="1"/>
  <c r="AG178" i="1" s="1"/>
  <c r="AE180" i="1"/>
  <c r="AE179" i="1" s="1"/>
  <c r="AE178" i="1" s="1"/>
  <c r="X180" i="1"/>
  <c r="V180" i="1"/>
  <c r="AD180" i="1" s="1"/>
  <c r="AD179" i="1" s="1"/>
  <c r="AD178" i="1" s="1"/>
  <c r="N180" i="1"/>
  <c r="N179" i="1" s="1"/>
  <c r="N178" i="1" s="1"/>
  <c r="AO179" i="1"/>
  <c r="AO178" i="1" s="1"/>
  <c r="AN179" i="1"/>
  <c r="AN178" i="1" s="1"/>
  <c r="AM179" i="1"/>
  <c r="AM178" i="1" s="1"/>
  <c r="AL179" i="1"/>
  <c r="AL178" i="1" s="1"/>
  <c r="AK179" i="1"/>
  <c r="AK178" i="1" s="1"/>
  <c r="AJ179" i="1"/>
  <c r="AJ178" i="1" s="1"/>
  <c r="AI179" i="1"/>
  <c r="AI178" i="1" s="1"/>
  <c r="AH179" i="1"/>
  <c r="AH178" i="1" s="1"/>
  <c r="AC179" i="1"/>
  <c r="AC178" i="1" s="1"/>
  <c r="AB179" i="1"/>
  <c r="AB178" i="1" s="1"/>
  <c r="AA179" i="1"/>
  <c r="AA178" i="1" s="1"/>
  <c r="Z179" i="1"/>
  <c r="Z178" i="1" s="1"/>
  <c r="Y179" i="1"/>
  <c r="Y178" i="1" s="1"/>
  <c r="W179" i="1"/>
  <c r="W178" i="1" s="1"/>
  <c r="V179" i="1"/>
  <c r="V178" i="1" s="1"/>
  <c r="U179" i="1"/>
  <c r="U178" i="1" s="1"/>
  <c r="T179" i="1"/>
  <c r="T178" i="1" s="1"/>
  <c r="S179" i="1"/>
  <c r="S178" i="1" s="1"/>
  <c r="R179" i="1"/>
  <c r="Q179" i="1"/>
  <c r="Q178" i="1" s="1"/>
  <c r="P179" i="1"/>
  <c r="P178" i="1" s="1"/>
  <c r="O179" i="1"/>
  <c r="O178" i="1" s="1"/>
  <c r="M179" i="1"/>
  <c r="M178" i="1" s="1"/>
  <c r="L179" i="1"/>
  <c r="L178" i="1" s="1"/>
  <c r="K179" i="1"/>
  <c r="K178" i="1" s="1"/>
  <c r="J179" i="1"/>
  <c r="J178" i="1" s="1"/>
  <c r="R178" i="1"/>
  <c r="AR177" i="1"/>
  <c r="AR176" i="1" s="1"/>
  <c r="AQ177" i="1"/>
  <c r="AQ176" i="1" s="1"/>
  <c r="AP177" i="1"/>
  <c r="AP176" i="1" s="1"/>
  <c r="AO177" i="1"/>
  <c r="AO176" i="1" s="1"/>
  <c r="AK177" i="1"/>
  <c r="AK176" i="1" s="1"/>
  <c r="AF177" i="1"/>
  <c r="AF176" i="1" s="1"/>
  <c r="AE177" i="1"/>
  <c r="AE176" i="1" s="1"/>
  <c r="AD177" i="1"/>
  <c r="AD176" i="1" s="1"/>
  <c r="AC177" i="1"/>
  <c r="AC176" i="1" s="1"/>
  <c r="Y177" i="1"/>
  <c r="Y176" i="1" s="1"/>
  <c r="U177" i="1"/>
  <c r="Q177" i="1"/>
  <c r="Q176" i="1" s="1"/>
  <c r="M177" i="1"/>
  <c r="AN176" i="1"/>
  <c r="AM176" i="1"/>
  <c r="AL176" i="1"/>
  <c r="AJ176" i="1"/>
  <c r="AI176" i="1"/>
  <c r="AH176" i="1"/>
  <c r="AB176" i="1"/>
  <c r="AA176" i="1"/>
  <c r="Z176" i="1"/>
  <c r="X176" i="1"/>
  <c r="W176" i="1"/>
  <c r="V176" i="1"/>
  <c r="T176" i="1"/>
  <c r="S176" i="1"/>
  <c r="R176" i="1"/>
  <c r="P176" i="1"/>
  <c r="O176" i="1"/>
  <c r="N176" i="1"/>
  <c r="L176" i="1"/>
  <c r="K176" i="1"/>
  <c r="J176" i="1"/>
  <c r="AR175" i="1"/>
  <c r="AR174" i="1" s="1"/>
  <c r="AQ175" i="1"/>
  <c r="AQ174" i="1" s="1"/>
  <c r="AP175" i="1"/>
  <c r="AP174" i="1" s="1"/>
  <c r="AO175" i="1"/>
  <c r="AO174" i="1" s="1"/>
  <c r="AK175" i="1"/>
  <c r="AK174" i="1" s="1"/>
  <c r="AF175" i="1"/>
  <c r="AF174" i="1" s="1"/>
  <c r="AE175" i="1"/>
  <c r="AE174" i="1" s="1"/>
  <c r="AD175" i="1"/>
  <c r="AD174" i="1" s="1"/>
  <c r="AC175" i="1"/>
  <c r="AC174" i="1" s="1"/>
  <c r="Y175" i="1"/>
  <c r="Y174" i="1" s="1"/>
  <c r="U175" i="1"/>
  <c r="U174" i="1" s="1"/>
  <c r="Q175" i="1"/>
  <c r="Q174" i="1" s="1"/>
  <c r="M175" i="1"/>
  <c r="M174" i="1" s="1"/>
  <c r="AN174" i="1"/>
  <c r="AM174" i="1"/>
  <c r="AL174" i="1"/>
  <c r="AJ174" i="1"/>
  <c r="AI174" i="1"/>
  <c r="AH174" i="1"/>
  <c r="AB174" i="1"/>
  <c r="AA174" i="1"/>
  <c r="Z174" i="1"/>
  <c r="X174" i="1"/>
  <c r="W174" i="1"/>
  <c r="V174" i="1"/>
  <c r="T174" i="1"/>
  <c r="S174" i="1"/>
  <c r="R174" i="1"/>
  <c r="P174" i="1"/>
  <c r="O174" i="1"/>
  <c r="N174" i="1"/>
  <c r="L174" i="1"/>
  <c r="K174" i="1"/>
  <c r="J174" i="1"/>
  <c r="L172" i="1"/>
  <c r="L171" i="1" s="1"/>
  <c r="L170" i="1" s="1"/>
  <c r="R171" i="1"/>
  <c r="R170" i="1" s="1"/>
  <c r="Q171" i="1"/>
  <c r="Q170" i="1" s="1"/>
  <c r="P171" i="1"/>
  <c r="P170" i="1" s="1"/>
  <c r="O171" i="1"/>
  <c r="O170" i="1" s="1"/>
  <c r="N171" i="1"/>
  <c r="N170" i="1" s="1"/>
  <c r="M171" i="1"/>
  <c r="M170" i="1" s="1"/>
  <c r="K171" i="1"/>
  <c r="K170" i="1" s="1"/>
  <c r="J171" i="1"/>
  <c r="U170" i="1"/>
  <c r="T170" i="1"/>
  <c r="S170" i="1"/>
  <c r="AS169" i="1"/>
  <c r="AS168" i="1" s="1"/>
  <c r="AQ169" i="1"/>
  <c r="AP169" i="1"/>
  <c r="AN169" i="1"/>
  <c r="AN168" i="1" s="1"/>
  <c r="AJ169" i="1"/>
  <c r="AG169" i="1"/>
  <c r="AE169" i="1"/>
  <c r="AD169" i="1"/>
  <c r="AB169" i="1"/>
  <c r="AB168" i="1" s="1"/>
  <c r="X169" i="1"/>
  <c r="X168" i="1" s="1"/>
  <c r="T169" i="1"/>
  <c r="T168" i="1" s="1"/>
  <c r="P169" i="1"/>
  <c r="P168" i="1" s="1"/>
  <c r="L169" i="1"/>
  <c r="L168" i="1" s="1"/>
  <c r="AQ168" i="1"/>
  <c r="AP168" i="1"/>
  <c r="AO168" i="1"/>
  <c r="AM168" i="1"/>
  <c r="AL168" i="1"/>
  <c r="AK168" i="1"/>
  <c r="AI168" i="1"/>
  <c r="AH168" i="1"/>
  <c r="AG168" i="1"/>
  <c r="AE168" i="1"/>
  <c r="AD168" i="1"/>
  <c r="AC168" i="1"/>
  <c r="AA168" i="1"/>
  <c r="Z168" i="1"/>
  <c r="Y168" i="1"/>
  <c r="W168" i="1"/>
  <c r="V168" i="1"/>
  <c r="U168" i="1"/>
  <c r="S168" i="1"/>
  <c r="R168" i="1"/>
  <c r="Q168" i="1"/>
  <c r="O168" i="1"/>
  <c r="N168" i="1"/>
  <c r="M168" i="1"/>
  <c r="K168" i="1"/>
  <c r="J168" i="1"/>
  <c r="AS167" i="1"/>
  <c r="AS166" i="1" s="1"/>
  <c r="AQ167" i="1"/>
  <c r="AQ166" i="1" s="1"/>
  <c r="AP167" i="1"/>
  <c r="AP166" i="1" s="1"/>
  <c r="AN167" i="1"/>
  <c r="AN166" i="1" s="1"/>
  <c r="AJ167" i="1"/>
  <c r="AG167" i="1"/>
  <c r="AG166" i="1" s="1"/>
  <c r="AE167" i="1"/>
  <c r="AE166" i="1" s="1"/>
  <c r="AD167" i="1"/>
  <c r="AD166" i="1" s="1"/>
  <c r="AB167" i="1"/>
  <c r="AB166" i="1" s="1"/>
  <c r="X167" i="1"/>
  <c r="X166" i="1" s="1"/>
  <c r="T167" i="1"/>
  <c r="T166" i="1" s="1"/>
  <c r="P167" i="1"/>
  <c r="P166" i="1" s="1"/>
  <c r="L167" i="1"/>
  <c r="L166" i="1" s="1"/>
  <c r="AO166" i="1"/>
  <c r="AM166" i="1"/>
  <c r="AL166" i="1"/>
  <c r="AK166" i="1"/>
  <c r="AI166" i="1"/>
  <c r="AH166" i="1"/>
  <c r="AC166" i="1"/>
  <c r="AA166" i="1"/>
  <c r="Z166" i="1"/>
  <c r="Y166" i="1"/>
  <c r="W166" i="1"/>
  <c r="V166" i="1"/>
  <c r="U166" i="1"/>
  <c r="S166" i="1"/>
  <c r="R166" i="1"/>
  <c r="Q166" i="1"/>
  <c r="O166" i="1"/>
  <c r="N166" i="1"/>
  <c r="M166" i="1"/>
  <c r="K166" i="1"/>
  <c r="J166" i="1"/>
  <c r="AS164" i="1"/>
  <c r="AS163" i="1" s="1"/>
  <c r="AS162" i="1" s="1"/>
  <c r="AQ164" i="1"/>
  <c r="AP164" i="1"/>
  <c r="AN164" i="1"/>
  <c r="AN163" i="1" s="1"/>
  <c r="AN162" i="1" s="1"/>
  <c r="AJ164" i="1"/>
  <c r="AJ163" i="1" s="1"/>
  <c r="AJ162" i="1" s="1"/>
  <c r="AG164" i="1"/>
  <c r="AE164" i="1"/>
  <c r="AD164" i="1"/>
  <c r="AB164" i="1"/>
  <c r="AB163" i="1" s="1"/>
  <c r="AB162" i="1" s="1"/>
  <c r="X164" i="1"/>
  <c r="X163" i="1" s="1"/>
  <c r="X162" i="1" s="1"/>
  <c r="T164" i="1"/>
  <c r="T163" i="1" s="1"/>
  <c r="T162" i="1" s="1"/>
  <c r="P164" i="1"/>
  <c r="P163" i="1" s="1"/>
  <c r="P162" i="1" s="1"/>
  <c r="L164" i="1"/>
  <c r="L163" i="1" s="1"/>
  <c r="L162" i="1" s="1"/>
  <c r="AQ163" i="1"/>
  <c r="AQ162" i="1" s="1"/>
  <c r="AP163" i="1"/>
  <c r="AP162" i="1" s="1"/>
  <c r="AO163" i="1"/>
  <c r="AO162" i="1" s="1"/>
  <c r="AM163" i="1"/>
  <c r="AM162" i="1" s="1"/>
  <c r="AL163" i="1"/>
  <c r="AL162" i="1" s="1"/>
  <c r="AK163" i="1"/>
  <c r="AK162" i="1" s="1"/>
  <c r="AI163" i="1"/>
  <c r="AI162" i="1" s="1"/>
  <c r="AH163" i="1"/>
  <c r="AH162" i="1" s="1"/>
  <c r="AG163" i="1"/>
  <c r="AG162" i="1" s="1"/>
  <c r="AE163" i="1"/>
  <c r="AE162" i="1" s="1"/>
  <c r="AD163" i="1"/>
  <c r="AD162" i="1" s="1"/>
  <c r="AC163" i="1"/>
  <c r="AC162" i="1" s="1"/>
  <c r="AA163" i="1"/>
  <c r="AA162" i="1" s="1"/>
  <c r="Z163" i="1"/>
  <c r="Z162" i="1" s="1"/>
  <c r="Y163" i="1"/>
  <c r="Y162" i="1" s="1"/>
  <c r="W163" i="1"/>
  <c r="W162" i="1" s="1"/>
  <c r="V163" i="1"/>
  <c r="V162" i="1" s="1"/>
  <c r="U163" i="1"/>
  <c r="U162" i="1" s="1"/>
  <c r="S163" i="1"/>
  <c r="S162" i="1" s="1"/>
  <c r="R163" i="1"/>
  <c r="R162" i="1" s="1"/>
  <c r="Q163" i="1"/>
  <c r="Q162" i="1" s="1"/>
  <c r="O163" i="1"/>
  <c r="O162" i="1" s="1"/>
  <c r="N163" i="1"/>
  <c r="N162" i="1" s="1"/>
  <c r="M163" i="1"/>
  <c r="M162" i="1" s="1"/>
  <c r="K163" i="1"/>
  <c r="K162" i="1" s="1"/>
  <c r="J163" i="1"/>
  <c r="J162" i="1" s="1"/>
  <c r="AS161" i="1"/>
  <c r="AS160" i="1" s="1"/>
  <c r="AS159" i="1" s="1"/>
  <c r="AQ161" i="1"/>
  <c r="AQ160" i="1" s="1"/>
  <c r="AQ159" i="1" s="1"/>
  <c r="AP161" i="1"/>
  <c r="AP160" i="1" s="1"/>
  <c r="AP159" i="1" s="1"/>
  <c r="AN161" i="1"/>
  <c r="AN160" i="1" s="1"/>
  <c r="AN159" i="1" s="1"/>
  <c r="AJ161" i="1"/>
  <c r="AJ160" i="1" s="1"/>
  <c r="AJ159" i="1" s="1"/>
  <c r="AG161" i="1"/>
  <c r="AG160" i="1" s="1"/>
  <c r="AG159" i="1" s="1"/>
  <c r="AE161" i="1"/>
  <c r="AE160" i="1" s="1"/>
  <c r="AE159" i="1" s="1"/>
  <c r="AD161" i="1"/>
  <c r="AD160" i="1" s="1"/>
  <c r="AD159" i="1" s="1"/>
  <c r="AB161" i="1"/>
  <c r="AB160" i="1" s="1"/>
  <c r="AB159" i="1" s="1"/>
  <c r="X161" i="1"/>
  <c r="X160" i="1" s="1"/>
  <c r="X159" i="1" s="1"/>
  <c r="T161" i="1"/>
  <c r="T160" i="1" s="1"/>
  <c r="T159" i="1" s="1"/>
  <c r="P161" i="1"/>
  <c r="P160" i="1" s="1"/>
  <c r="P159" i="1" s="1"/>
  <c r="L161" i="1"/>
  <c r="L160" i="1" s="1"/>
  <c r="L159" i="1" s="1"/>
  <c r="AO160" i="1"/>
  <c r="AO159" i="1" s="1"/>
  <c r="AM160" i="1"/>
  <c r="AM159" i="1" s="1"/>
  <c r="AL160" i="1"/>
  <c r="AL159" i="1" s="1"/>
  <c r="AK160" i="1"/>
  <c r="AK159" i="1" s="1"/>
  <c r="AI160" i="1"/>
  <c r="AI159" i="1" s="1"/>
  <c r="AH160" i="1"/>
  <c r="AH159" i="1" s="1"/>
  <c r="AC160" i="1"/>
  <c r="AC159" i="1" s="1"/>
  <c r="AA160" i="1"/>
  <c r="AA159" i="1" s="1"/>
  <c r="Z160" i="1"/>
  <c r="Z159" i="1" s="1"/>
  <c r="Y160" i="1"/>
  <c r="Y159" i="1" s="1"/>
  <c r="W160" i="1"/>
  <c r="W159" i="1" s="1"/>
  <c r="V160" i="1"/>
  <c r="V159" i="1" s="1"/>
  <c r="U160" i="1"/>
  <c r="U159" i="1" s="1"/>
  <c r="S160" i="1"/>
  <c r="S159" i="1" s="1"/>
  <c r="R160" i="1"/>
  <c r="R159" i="1" s="1"/>
  <c r="Q160" i="1"/>
  <c r="Q159" i="1" s="1"/>
  <c r="O160" i="1"/>
  <c r="O159" i="1" s="1"/>
  <c r="N160" i="1"/>
  <c r="N159" i="1" s="1"/>
  <c r="M160" i="1"/>
  <c r="M159" i="1" s="1"/>
  <c r="K160" i="1"/>
  <c r="K159" i="1" s="1"/>
  <c r="J160" i="1"/>
  <c r="AS158" i="1"/>
  <c r="AS157" i="1" s="1"/>
  <c r="AS156" i="1" s="1"/>
  <c r="AR158" i="1"/>
  <c r="AR157" i="1" s="1"/>
  <c r="AR156" i="1" s="1"/>
  <c r="AP158" i="1"/>
  <c r="AP157" i="1" s="1"/>
  <c r="AP156" i="1" s="1"/>
  <c r="AM158" i="1"/>
  <c r="AI158" i="1"/>
  <c r="AI157" i="1" s="1"/>
  <c r="AI156" i="1" s="1"/>
  <c r="AG158" i="1"/>
  <c r="AG157" i="1" s="1"/>
  <c r="AG156" i="1" s="1"/>
  <c r="AF158" i="1"/>
  <c r="AF157" i="1" s="1"/>
  <c r="AF156" i="1" s="1"/>
  <c r="AD158" i="1"/>
  <c r="AD157" i="1" s="1"/>
  <c r="AD156" i="1" s="1"/>
  <c r="AA158" i="1"/>
  <c r="AA157" i="1" s="1"/>
  <c r="AA156" i="1" s="1"/>
  <c r="W158" i="1"/>
  <c r="W157" i="1" s="1"/>
  <c r="W156" i="1" s="1"/>
  <c r="S158" i="1"/>
  <c r="S157" i="1" s="1"/>
  <c r="S156" i="1" s="1"/>
  <c r="O158" i="1"/>
  <c r="O157" i="1" s="1"/>
  <c r="O156" i="1" s="1"/>
  <c r="K158" i="1"/>
  <c r="K157" i="1" s="1"/>
  <c r="K156" i="1" s="1"/>
  <c r="AO157" i="1"/>
  <c r="AO156" i="1" s="1"/>
  <c r="AN157" i="1"/>
  <c r="AN156" i="1" s="1"/>
  <c r="AL157" i="1"/>
  <c r="AL156" i="1" s="1"/>
  <c r="AK157" i="1"/>
  <c r="AK156" i="1" s="1"/>
  <c r="AJ157" i="1"/>
  <c r="AJ156" i="1" s="1"/>
  <c r="AH157" i="1"/>
  <c r="AH156" i="1" s="1"/>
  <c r="AC157" i="1"/>
  <c r="AC156" i="1" s="1"/>
  <c r="AB157" i="1"/>
  <c r="AB156" i="1" s="1"/>
  <c r="Z157" i="1"/>
  <c r="Z156" i="1" s="1"/>
  <c r="Y157" i="1"/>
  <c r="Y156" i="1" s="1"/>
  <c r="X157" i="1"/>
  <c r="X156" i="1" s="1"/>
  <c r="V157" i="1"/>
  <c r="V156" i="1" s="1"/>
  <c r="U157" i="1"/>
  <c r="U156" i="1" s="1"/>
  <c r="T157" i="1"/>
  <c r="T156" i="1" s="1"/>
  <c r="R157" i="1"/>
  <c r="R156" i="1" s="1"/>
  <c r="Q157" i="1"/>
  <c r="Q156" i="1" s="1"/>
  <c r="P157" i="1"/>
  <c r="P156" i="1" s="1"/>
  <c r="N157" i="1"/>
  <c r="N156" i="1" s="1"/>
  <c r="M157" i="1"/>
  <c r="M156" i="1" s="1"/>
  <c r="L157" i="1"/>
  <c r="L156" i="1" s="1"/>
  <c r="J157" i="1"/>
  <c r="J156" i="1" s="1"/>
  <c r="N155" i="1"/>
  <c r="N154" i="1" s="1"/>
  <c r="N153" i="1" s="1"/>
  <c r="L155" i="1"/>
  <c r="L154" i="1" s="1"/>
  <c r="L153" i="1" s="1"/>
  <c r="J155" i="1"/>
  <c r="U154" i="1"/>
  <c r="U153" i="1" s="1"/>
  <c r="T154" i="1"/>
  <c r="T153" i="1" s="1"/>
  <c r="S154" i="1"/>
  <c r="S153" i="1" s="1"/>
  <c r="R154" i="1"/>
  <c r="R153" i="1" s="1"/>
  <c r="Q154" i="1"/>
  <c r="Q153" i="1" s="1"/>
  <c r="P154" i="1"/>
  <c r="P153" i="1" s="1"/>
  <c r="O154" i="1"/>
  <c r="O153" i="1" s="1"/>
  <c r="M154" i="1"/>
  <c r="M153" i="1" s="1"/>
  <c r="K154" i="1"/>
  <c r="K153" i="1" s="1"/>
  <c r="AS150" i="1"/>
  <c r="AS149" i="1" s="1"/>
  <c r="AS148" i="1" s="1"/>
  <c r="AR150" i="1"/>
  <c r="AR149" i="1" s="1"/>
  <c r="AR148" i="1" s="1"/>
  <c r="AP150" i="1"/>
  <c r="AP149" i="1" s="1"/>
  <c r="AP148" i="1" s="1"/>
  <c r="AM150" i="1"/>
  <c r="AI150" i="1"/>
  <c r="AI149" i="1" s="1"/>
  <c r="AI148" i="1" s="1"/>
  <c r="AG150" i="1"/>
  <c r="AG149" i="1" s="1"/>
  <c r="AG148" i="1" s="1"/>
  <c r="AF150" i="1"/>
  <c r="AF149" i="1" s="1"/>
  <c r="AF148" i="1" s="1"/>
  <c r="AD150" i="1"/>
  <c r="AD149" i="1" s="1"/>
  <c r="AD148" i="1" s="1"/>
  <c r="AA150" i="1"/>
  <c r="AA149" i="1" s="1"/>
  <c r="AA148" i="1" s="1"/>
  <c r="W150" i="1"/>
  <c r="W149" i="1" s="1"/>
  <c r="W148" i="1" s="1"/>
  <c r="S150" i="1"/>
  <c r="S149" i="1" s="1"/>
  <c r="S148" i="1" s="1"/>
  <c r="O150" i="1"/>
  <c r="O149" i="1" s="1"/>
  <c r="O148" i="1" s="1"/>
  <c r="K150" i="1"/>
  <c r="AO149" i="1"/>
  <c r="AO148" i="1" s="1"/>
  <c r="AN149" i="1"/>
  <c r="AN148" i="1" s="1"/>
  <c r="AL149" i="1"/>
  <c r="AL148" i="1" s="1"/>
  <c r="AK149" i="1"/>
  <c r="AK148" i="1" s="1"/>
  <c r="AJ149" i="1"/>
  <c r="AJ148" i="1" s="1"/>
  <c r="AH149" i="1"/>
  <c r="AH148" i="1" s="1"/>
  <c r="AC149" i="1"/>
  <c r="AC148" i="1" s="1"/>
  <c r="AB149" i="1"/>
  <c r="AB148" i="1" s="1"/>
  <c r="Z149" i="1"/>
  <c r="Z148" i="1" s="1"/>
  <c r="Y149" i="1"/>
  <c r="Y148" i="1" s="1"/>
  <c r="X149" i="1"/>
  <c r="X148" i="1" s="1"/>
  <c r="V149" i="1"/>
  <c r="V148" i="1" s="1"/>
  <c r="U149" i="1"/>
  <c r="U148" i="1" s="1"/>
  <c r="T149" i="1"/>
  <c r="T148" i="1" s="1"/>
  <c r="R149" i="1"/>
  <c r="R148" i="1" s="1"/>
  <c r="Q149" i="1"/>
  <c r="Q148" i="1" s="1"/>
  <c r="P149" i="1"/>
  <c r="P148" i="1" s="1"/>
  <c r="N149" i="1"/>
  <c r="N148" i="1" s="1"/>
  <c r="M149" i="1"/>
  <c r="M148" i="1" s="1"/>
  <c r="L149" i="1"/>
  <c r="L148" i="1" s="1"/>
  <c r="J149" i="1"/>
  <c r="J148" i="1" s="1"/>
  <c r="AS147" i="1"/>
  <c r="AS146" i="1" s="1"/>
  <c r="AS145" i="1" s="1"/>
  <c r="AQ147" i="1"/>
  <c r="AQ146" i="1" s="1"/>
  <c r="AQ145" i="1" s="1"/>
  <c r="AP147" i="1"/>
  <c r="AP146" i="1" s="1"/>
  <c r="AP145" i="1" s="1"/>
  <c r="AN147" i="1"/>
  <c r="AN146" i="1" s="1"/>
  <c r="AN145" i="1" s="1"/>
  <c r="AJ147" i="1"/>
  <c r="AJ146" i="1" s="1"/>
  <c r="AJ145" i="1" s="1"/>
  <c r="AG147" i="1"/>
  <c r="AG146" i="1" s="1"/>
  <c r="AG145" i="1" s="1"/>
  <c r="AE147" i="1"/>
  <c r="AE146" i="1" s="1"/>
  <c r="AE145" i="1" s="1"/>
  <c r="AD147" i="1"/>
  <c r="AD146" i="1" s="1"/>
  <c r="AD145" i="1" s="1"/>
  <c r="AB147" i="1"/>
  <c r="AB146" i="1" s="1"/>
  <c r="AB145" i="1" s="1"/>
  <c r="X147" i="1"/>
  <c r="T147" i="1"/>
  <c r="T146" i="1" s="1"/>
  <c r="T145" i="1" s="1"/>
  <c r="P147" i="1"/>
  <c r="P146" i="1" s="1"/>
  <c r="P145" i="1" s="1"/>
  <c r="L147" i="1"/>
  <c r="L146" i="1" s="1"/>
  <c r="L145" i="1" s="1"/>
  <c r="AO146" i="1"/>
  <c r="AO145" i="1" s="1"/>
  <c r="AM146" i="1"/>
  <c r="AM145" i="1" s="1"/>
  <c r="AL146" i="1"/>
  <c r="AL145" i="1" s="1"/>
  <c r="AK146" i="1"/>
  <c r="AK145" i="1" s="1"/>
  <c r="AI146" i="1"/>
  <c r="AI145" i="1" s="1"/>
  <c r="AH146" i="1"/>
  <c r="AH145" i="1" s="1"/>
  <c r="AC146" i="1"/>
  <c r="AC145" i="1" s="1"/>
  <c r="AA146" i="1"/>
  <c r="AA145" i="1" s="1"/>
  <c r="Z146" i="1"/>
  <c r="Z145" i="1" s="1"/>
  <c r="Y146" i="1"/>
  <c r="Y145" i="1" s="1"/>
  <c r="W146" i="1"/>
  <c r="W145" i="1" s="1"/>
  <c r="V146" i="1"/>
  <c r="V145" i="1" s="1"/>
  <c r="U146" i="1"/>
  <c r="U145" i="1" s="1"/>
  <c r="S146" i="1"/>
  <c r="S145" i="1" s="1"/>
  <c r="R146" i="1"/>
  <c r="R145" i="1" s="1"/>
  <c r="Q146" i="1"/>
  <c r="Q145" i="1" s="1"/>
  <c r="O146" i="1"/>
  <c r="O145" i="1" s="1"/>
  <c r="N146" i="1"/>
  <c r="N145" i="1" s="1"/>
  <c r="M146" i="1"/>
  <c r="M145" i="1" s="1"/>
  <c r="K146" i="1"/>
  <c r="K145" i="1" s="1"/>
  <c r="J146" i="1"/>
  <c r="J145" i="1" s="1"/>
  <c r="AS144" i="1"/>
  <c r="AS143" i="1" s="1"/>
  <c r="AS142" i="1" s="1"/>
  <c r="AQ144" i="1"/>
  <c r="AP144" i="1"/>
  <c r="AP143" i="1" s="1"/>
  <c r="AP142" i="1" s="1"/>
  <c r="AN144" i="1"/>
  <c r="AN143" i="1" s="1"/>
  <c r="AN142" i="1" s="1"/>
  <c r="AJ144" i="1"/>
  <c r="AJ143" i="1" s="1"/>
  <c r="AJ142" i="1" s="1"/>
  <c r="AG144" i="1"/>
  <c r="AG143" i="1" s="1"/>
  <c r="AG142" i="1" s="1"/>
  <c r="AE144" i="1"/>
  <c r="AE143" i="1" s="1"/>
  <c r="AE142" i="1" s="1"/>
  <c r="AD144" i="1"/>
  <c r="AD143" i="1" s="1"/>
  <c r="AD142" i="1" s="1"/>
  <c r="AB144" i="1"/>
  <c r="AB143" i="1" s="1"/>
  <c r="AB142" i="1" s="1"/>
  <c r="X144" i="1"/>
  <c r="T144" i="1"/>
  <c r="T143" i="1" s="1"/>
  <c r="T142" i="1" s="1"/>
  <c r="P144" i="1"/>
  <c r="P143" i="1" s="1"/>
  <c r="P142" i="1" s="1"/>
  <c r="L144" i="1"/>
  <c r="L143" i="1" s="1"/>
  <c r="L142" i="1" s="1"/>
  <c r="AQ143" i="1"/>
  <c r="AQ142" i="1" s="1"/>
  <c r="AO143" i="1"/>
  <c r="AO142" i="1" s="1"/>
  <c r="AM143" i="1"/>
  <c r="AM142" i="1" s="1"/>
  <c r="AL143" i="1"/>
  <c r="AL142" i="1" s="1"/>
  <c r="AK143" i="1"/>
  <c r="AK142" i="1" s="1"/>
  <c r="AI143" i="1"/>
  <c r="AI142" i="1" s="1"/>
  <c r="AH143" i="1"/>
  <c r="AH142" i="1" s="1"/>
  <c r="AC143" i="1"/>
  <c r="AC142" i="1" s="1"/>
  <c r="AA143" i="1"/>
  <c r="AA142" i="1" s="1"/>
  <c r="Z143" i="1"/>
  <c r="Z142" i="1" s="1"/>
  <c r="Y143" i="1"/>
  <c r="Y142" i="1" s="1"/>
  <c r="W143" i="1"/>
  <c r="W142" i="1" s="1"/>
  <c r="V143" i="1"/>
  <c r="V142" i="1" s="1"/>
  <c r="U143" i="1"/>
  <c r="U142" i="1" s="1"/>
  <c r="S143" i="1"/>
  <c r="S142" i="1" s="1"/>
  <c r="R143" i="1"/>
  <c r="R142" i="1" s="1"/>
  <c r="Q143" i="1"/>
  <c r="Q142" i="1" s="1"/>
  <c r="O143" i="1"/>
  <c r="O142" i="1" s="1"/>
  <c r="N143" i="1"/>
  <c r="N142" i="1" s="1"/>
  <c r="M143" i="1"/>
  <c r="M142" i="1" s="1"/>
  <c r="K143" i="1"/>
  <c r="K142" i="1" s="1"/>
  <c r="J143" i="1"/>
  <c r="J142" i="1" s="1"/>
  <c r="AS141" i="1"/>
  <c r="AS140" i="1" s="1"/>
  <c r="AS139" i="1" s="1"/>
  <c r="AQ141" i="1"/>
  <c r="AQ140" i="1" s="1"/>
  <c r="AQ139" i="1" s="1"/>
  <c r="AP141" i="1"/>
  <c r="AP140" i="1" s="1"/>
  <c r="AP139" i="1" s="1"/>
  <c r="AN141" i="1"/>
  <c r="AN140" i="1" s="1"/>
  <c r="AN139" i="1" s="1"/>
  <c r="AJ141" i="1"/>
  <c r="AJ140" i="1" s="1"/>
  <c r="AJ139" i="1" s="1"/>
  <c r="AG141" i="1"/>
  <c r="AG140" i="1" s="1"/>
  <c r="AG139" i="1" s="1"/>
  <c r="AE141" i="1"/>
  <c r="AE140" i="1" s="1"/>
  <c r="AE139" i="1" s="1"/>
  <c r="AD141" i="1"/>
  <c r="AD140" i="1" s="1"/>
  <c r="AD139" i="1" s="1"/>
  <c r="AB141" i="1"/>
  <c r="AB140" i="1" s="1"/>
  <c r="AB139" i="1" s="1"/>
  <c r="X141" i="1"/>
  <c r="T141" i="1"/>
  <c r="T140" i="1" s="1"/>
  <c r="T139" i="1" s="1"/>
  <c r="P141" i="1"/>
  <c r="P140" i="1" s="1"/>
  <c r="P139" i="1" s="1"/>
  <c r="L141" i="1"/>
  <c r="L140" i="1" s="1"/>
  <c r="L139" i="1" s="1"/>
  <c r="AO140" i="1"/>
  <c r="AO139" i="1" s="1"/>
  <c r="AM140" i="1"/>
  <c r="AM139" i="1" s="1"/>
  <c r="AL140" i="1"/>
  <c r="AL139" i="1" s="1"/>
  <c r="AK140" i="1"/>
  <c r="AK139" i="1" s="1"/>
  <c r="AI140" i="1"/>
  <c r="AI139" i="1" s="1"/>
  <c r="AH140" i="1"/>
  <c r="AH139" i="1" s="1"/>
  <c r="AC140" i="1"/>
  <c r="AC139" i="1" s="1"/>
  <c r="AA140" i="1"/>
  <c r="AA139" i="1" s="1"/>
  <c r="Z140" i="1"/>
  <c r="Z139" i="1" s="1"/>
  <c r="Y140" i="1"/>
  <c r="Y139" i="1" s="1"/>
  <c r="W140" i="1"/>
  <c r="W139" i="1" s="1"/>
  <c r="V140" i="1"/>
  <c r="V139" i="1" s="1"/>
  <c r="U140" i="1"/>
  <c r="U139" i="1" s="1"/>
  <c r="S140" i="1"/>
  <c r="S139" i="1" s="1"/>
  <c r="R140" i="1"/>
  <c r="R139" i="1" s="1"/>
  <c r="Q140" i="1"/>
  <c r="Q139" i="1" s="1"/>
  <c r="O140" i="1"/>
  <c r="O139" i="1" s="1"/>
  <c r="N140" i="1"/>
  <c r="N139" i="1" s="1"/>
  <c r="M140" i="1"/>
  <c r="M139" i="1" s="1"/>
  <c r="K140" i="1"/>
  <c r="K139" i="1" s="1"/>
  <c r="J140" i="1"/>
  <c r="J139" i="1" s="1"/>
  <c r="T136" i="1"/>
  <c r="T135" i="1" s="1"/>
  <c r="T134" i="1" s="1"/>
  <c r="T133" i="1" s="1"/>
  <c r="T132" i="1" s="1"/>
  <c r="P136" i="1"/>
  <c r="P135" i="1" s="1"/>
  <c r="P134" i="1" s="1"/>
  <c r="P133" i="1" s="1"/>
  <c r="P132" i="1" s="1"/>
  <c r="L136" i="1"/>
  <c r="L135" i="1" s="1"/>
  <c r="L134" i="1" s="1"/>
  <c r="L133" i="1" s="1"/>
  <c r="L132" i="1" s="1"/>
  <c r="U135" i="1"/>
  <c r="U134" i="1" s="1"/>
  <c r="U133" i="1" s="1"/>
  <c r="U132" i="1" s="1"/>
  <c r="S135" i="1"/>
  <c r="S134" i="1" s="1"/>
  <c r="S133" i="1" s="1"/>
  <c r="S132" i="1" s="1"/>
  <c r="R135" i="1"/>
  <c r="R134" i="1" s="1"/>
  <c r="R133" i="1" s="1"/>
  <c r="R132" i="1" s="1"/>
  <c r="Q135" i="1"/>
  <c r="Q134" i="1" s="1"/>
  <c r="Q133" i="1" s="1"/>
  <c r="Q132" i="1" s="1"/>
  <c r="O135" i="1"/>
  <c r="O134" i="1" s="1"/>
  <c r="O133" i="1" s="1"/>
  <c r="O132" i="1" s="1"/>
  <c r="N135" i="1"/>
  <c r="N134" i="1" s="1"/>
  <c r="N133" i="1" s="1"/>
  <c r="N132" i="1" s="1"/>
  <c r="M135" i="1"/>
  <c r="M134" i="1" s="1"/>
  <c r="M133" i="1" s="1"/>
  <c r="M132" i="1" s="1"/>
  <c r="K135" i="1"/>
  <c r="K134" i="1" s="1"/>
  <c r="K133" i="1" s="1"/>
  <c r="K132" i="1" s="1"/>
  <c r="J135" i="1"/>
  <c r="J134" i="1" s="1"/>
  <c r="AS131" i="1"/>
  <c r="AS130" i="1" s="1"/>
  <c r="AS129" i="1" s="1"/>
  <c r="AR131" i="1"/>
  <c r="AR130" i="1" s="1"/>
  <c r="AR129" i="1" s="1"/>
  <c r="AQ131" i="1"/>
  <c r="AQ130" i="1" s="1"/>
  <c r="AQ129" i="1" s="1"/>
  <c r="AP131" i="1"/>
  <c r="AP130" i="1" s="1"/>
  <c r="AP129" i="1" s="1"/>
  <c r="AG131" i="1"/>
  <c r="AG130" i="1" s="1"/>
  <c r="AG129" i="1" s="1"/>
  <c r="X131" i="1"/>
  <c r="AF131" i="1" s="1"/>
  <c r="AF130" i="1" s="1"/>
  <c r="AF129" i="1" s="1"/>
  <c r="W131" i="1"/>
  <c r="W130" i="1" s="1"/>
  <c r="W129" i="1" s="1"/>
  <c r="N131" i="1"/>
  <c r="N130" i="1" s="1"/>
  <c r="N129" i="1" s="1"/>
  <c r="J131" i="1"/>
  <c r="J130" i="1" s="1"/>
  <c r="AO130" i="1"/>
  <c r="AO129" i="1" s="1"/>
  <c r="AN130" i="1"/>
  <c r="AN129" i="1" s="1"/>
  <c r="AM130" i="1"/>
  <c r="AM129" i="1" s="1"/>
  <c r="AL130" i="1"/>
  <c r="AL129" i="1" s="1"/>
  <c r="AK130" i="1"/>
  <c r="AK129" i="1" s="1"/>
  <c r="AJ130" i="1"/>
  <c r="AJ129" i="1" s="1"/>
  <c r="AI130" i="1"/>
  <c r="AI129" i="1" s="1"/>
  <c r="AH130" i="1"/>
  <c r="AH129" i="1" s="1"/>
  <c r="AC130" i="1"/>
  <c r="AC129" i="1" s="1"/>
  <c r="AB130" i="1"/>
  <c r="AB129" i="1" s="1"/>
  <c r="AA130" i="1"/>
  <c r="AA129" i="1" s="1"/>
  <c r="Z130" i="1"/>
  <c r="Y130" i="1"/>
  <c r="Y129" i="1" s="1"/>
  <c r="U130" i="1"/>
  <c r="U129" i="1" s="1"/>
  <c r="T130" i="1"/>
  <c r="T129" i="1" s="1"/>
  <c r="S130" i="1"/>
  <c r="S129" i="1" s="1"/>
  <c r="R130" i="1"/>
  <c r="R129" i="1" s="1"/>
  <c r="Q130" i="1"/>
  <c r="Q129" i="1" s="1"/>
  <c r="P130" i="1"/>
  <c r="P129" i="1" s="1"/>
  <c r="O130" i="1"/>
  <c r="O129" i="1" s="1"/>
  <c r="M130" i="1"/>
  <c r="M129" i="1" s="1"/>
  <c r="L130" i="1"/>
  <c r="L129" i="1" s="1"/>
  <c r="K130" i="1"/>
  <c r="K129" i="1" s="1"/>
  <c r="Z129" i="1"/>
  <c r="AS127" i="1"/>
  <c r="AS126" i="1" s="1"/>
  <c r="AS125" i="1" s="1"/>
  <c r="AS124" i="1" s="1"/>
  <c r="AR127" i="1"/>
  <c r="AR126" i="1" s="1"/>
  <c r="AR125" i="1" s="1"/>
  <c r="AR124" i="1" s="1"/>
  <c r="AQ127" i="1"/>
  <c r="AQ126" i="1" s="1"/>
  <c r="AQ125" i="1" s="1"/>
  <c r="AQ124" i="1" s="1"/>
  <c r="AL127" i="1"/>
  <c r="AP127" i="1" s="1"/>
  <c r="AP126" i="1" s="1"/>
  <c r="AP125" i="1" s="1"/>
  <c r="AP124" i="1" s="1"/>
  <c r="AG127" i="1"/>
  <c r="AG126" i="1" s="1"/>
  <c r="AG125" i="1" s="1"/>
  <c r="AG124" i="1" s="1"/>
  <c r="AF127" i="1"/>
  <c r="AF126" i="1" s="1"/>
  <c r="AF125" i="1" s="1"/>
  <c r="AF124" i="1" s="1"/>
  <c r="AE127" i="1"/>
  <c r="AE126" i="1" s="1"/>
  <c r="AE125" i="1" s="1"/>
  <c r="AE124" i="1" s="1"/>
  <c r="Z127" i="1"/>
  <c r="Z126" i="1" s="1"/>
  <c r="Z125" i="1" s="1"/>
  <c r="Z124" i="1" s="1"/>
  <c r="V127" i="1"/>
  <c r="V126" i="1" s="1"/>
  <c r="V125" i="1" s="1"/>
  <c r="V124" i="1" s="1"/>
  <c r="J127" i="1"/>
  <c r="J126" i="1" s="1"/>
  <c r="J125" i="1" s="1"/>
  <c r="AO126" i="1"/>
  <c r="AO125" i="1" s="1"/>
  <c r="AO124" i="1" s="1"/>
  <c r="AN126" i="1"/>
  <c r="AN125" i="1" s="1"/>
  <c r="AN124" i="1" s="1"/>
  <c r="AM126" i="1"/>
  <c r="AM125" i="1" s="1"/>
  <c r="AM124" i="1" s="1"/>
  <c r="AK126" i="1"/>
  <c r="AK125" i="1" s="1"/>
  <c r="AK124" i="1" s="1"/>
  <c r="AJ126" i="1"/>
  <c r="AJ125" i="1" s="1"/>
  <c r="AJ124" i="1" s="1"/>
  <c r="AI126" i="1"/>
  <c r="AI125" i="1" s="1"/>
  <c r="AI124" i="1" s="1"/>
  <c r="AH126" i="1"/>
  <c r="AH125" i="1" s="1"/>
  <c r="AH124" i="1" s="1"/>
  <c r="AC126" i="1"/>
  <c r="AC125" i="1" s="1"/>
  <c r="AC124" i="1" s="1"/>
  <c r="AB126" i="1"/>
  <c r="AB125" i="1" s="1"/>
  <c r="AB124" i="1" s="1"/>
  <c r="AA126" i="1"/>
  <c r="AA125" i="1" s="1"/>
  <c r="AA124" i="1" s="1"/>
  <c r="Y126" i="1"/>
  <c r="Y125" i="1" s="1"/>
  <c r="Y124" i="1" s="1"/>
  <c r="X126" i="1"/>
  <c r="X125" i="1" s="1"/>
  <c r="X124" i="1" s="1"/>
  <c r="W126" i="1"/>
  <c r="W125" i="1" s="1"/>
  <c r="W124" i="1" s="1"/>
  <c r="U126" i="1"/>
  <c r="U125" i="1" s="1"/>
  <c r="U124" i="1" s="1"/>
  <c r="T126" i="1"/>
  <c r="T125" i="1" s="1"/>
  <c r="T124" i="1" s="1"/>
  <c r="S126" i="1"/>
  <c r="S125" i="1" s="1"/>
  <c r="S124" i="1" s="1"/>
  <c r="R126" i="1"/>
  <c r="R125" i="1" s="1"/>
  <c r="R124" i="1" s="1"/>
  <c r="Q126" i="1"/>
  <c r="Q125" i="1" s="1"/>
  <c r="Q124" i="1" s="1"/>
  <c r="P126" i="1"/>
  <c r="P125" i="1" s="1"/>
  <c r="P124" i="1" s="1"/>
  <c r="O126" i="1"/>
  <c r="O125" i="1" s="1"/>
  <c r="O124" i="1" s="1"/>
  <c r="N126" i="1"/>
  <c r="N125" i="1" s="1"/>
  <c r="N124" i="1" s="1"/>
  <c r="M126" i="1"/>
  <c r="M125" i="1" s="1"/>
  <c r="L126" i="1"/>
  <c r="L125" i="1" s="1"/>
  <c r="L124" i="1" s="1"/>
  <c r="K126" i="1"/>
  <c r="K125" i="1" s="1"/>
  <c r="AS123" i="1"/>
  <c r="AS122" i="1" s="1"/>
  <c r="AS121" i="1" s="1"/>
  <c r="AQ123" i="1"/>
  <c r="AQ122" i="1" s="1"/>
  <c r="AQ121" i="1" s="1"/>
  <c r="AP123" i="1"/>
  <c r="AP122" i="1" s="1"/>
  <c r="AP121" i="1" s="1"/>
  <c r="AN123" i="1"/>
  <c r="AN122" i="1" s="1"/>
  <c r="AN121" i="1" s="1"/>
  <c r="AJ123" i="1"/>
  <c r="AJ122" i="1" s="1"/>
  <c r="AJ121" i="1" s="1"/>
  <c r="AG123" i="1"/>
  <c r="AG122" i="1" s="1"/>
  <c r="AG121" i="1" s="1"/>
  <c r="AE123" i="1"/>
  <c r="AE122" i="1" s="1"/>
  <c r="AE121" i="1" s="1"/>
  <c r="AD123" i="1"/>
  <c r="AD122" i="1" s="1"/>
  <c r="AD121" i="1" s="1"/>
  <c r="AB123" i="1"/>
  <c r="AB122" i="1" s="1"/>
  <c r="AB121" i="1" s="1"/>
  <c r="X123" i="1"/>
  <c r="X122" i="1" s="1"/>
  <c r="X121" i="1" s="1"/>
  <c r="T123" i="1"/>
  <c r="T122" i="1" s="1"/>
  <c r="T121" i="1" s="1"/>
  <c r="P123" i="1"/>
  <c r="P122" i="1" s="1"/>
  <c r="P121" i="1" s="1"/>
  <c r="P120" i="1" s="1"/>
  <c r="L123" i="1"/>
  <c r="L122" i="1" s="1"/>
  <c r="L121" i="1" s="1"/>
  <c r="L120" i="1" s="1"/>
  <c r="AO122" i="1"/>
  <c r="AO121" i="1" s="1"/>
  <c r="AM122" i="1"/>
  <c r="AM121" i="1" s="1"/>
  <c r="AL122" i="1"/>
  <c r="AL121" i="1" s="1"/>
  <c r="AK122" i="1"/>
  <c r="AK121" i="1" s="1"/>
  <c r="AI122" i="1"/>
  <c r="AI121" i="1" s="1"/>
  <c r="AH122" i="1"/>
  <c r="AH121" i="1" s="1"/>
  <c r="AC122" i="1"/>
  <c r="AC121" i="1" s="1"/>
  <c r="AA122" i="1"/>
  <c r="AA121" i="1" s="1"/>
  <c r="Z122" i="1"/>
  <c r="Z121" i="1" s="1"/>
  <c r="Y122" i="1"/>
  <c r="Y121" i="1" s="1"/>
  <c r="W122" i="1"/>
  <c r="W121" i="1" s="1"/>
  <c r="V122" i="1"/>
  <c r="V121" i="1" s="1"/>
  <c r="U122" i="1"/>
  <c r="U121" i="1" s="1"/>
  <c r="S122" i="1"/>
  <c r="S121" i="1" s="1"/>
  <c r="R122" i="1"/>
  <c r="R121" i="1" s="1"/>
  <c r="R120" i="1" s="1"/>
  <c r="Q122" i="1"/>
  <c r="Q121" i="1" s="1"/>
  <c r="Q120" i="1" s="1"/>
  <c r="O122" i="1"/>
  <c r="O121" i="1" s="1"/>
  <c r="O120" i="1" s="1"/>
  <c r="N122" i="1"/>
  <c r="N121" i="1" s="1"/>
  <c r="N120" i="1" s="1"/>
  <c r="M122" i="1"/>
  <c r="M121" i="1" s="1"/>
  <c r="M120" i="1" s="1"/>
  <c r="K122" i="1"/>
  <c r="K121" i="1" s="1"/>
  <c r="K120" i="1" s="1"/>
  <c r="J122" i="1"/>
  <c r="J121" i="1" s="1"/>
  <c r="J120" i="1" s="1"/>
  <c r="AS119" i="1"/>
  <c r="AS118" i="1" s="1"/>
  <c r="AS117" i="1" s="1"/>
  <c r="AQ119" i="1"/>
  <c r="AQ118" i="1" s="1"/>
  <c r="AQ117" i="1" s="1"/>
  <c r="AP119" i="1"/>
  <c r="AP118" i="1" s="1"/>
  <c r="AP117" i="1" s="1"/>
  <c r="AN119" i="1"/>
  <c r="AN118" i="1" s="1"/>
  <c r="AN117" i="1" s="1"/>
  <c r="AJ119" i="1"/>
  <c r="AJ118" i="1" s="1"/>
  <c r="AJ117" i="1" s="1"/>
  <c r="AG119" i="1"/>
  <c r="AG118" i="1" s="1"/>
  <c r="AG117" i="1" s="1"/>
  <c r="AE119" i="1"/>
  <c r="AE118" i="1" s="1"/>
  <c r="AE117" i="1" s="1"/>
  <c r="AD119" i="1"/>
  <c r="AD118" i="1" s="1"/>
  <c r="AD117" i="1" s="1"/>
  <c r="AB119" i="1"/>
  <c r="AB118" i="1" s="1"/>
  <c r="AB117" i="1" s="1"/>
  <c r="X119" i="1"/>
  <c r="T119" i="1"/>
  <c r="T118" i="1" s="1"/>
  <c r="T117" i="1" s="1"/>
  <c r="P119" i="1"/>
  <c r="P118" i="1" s="1"/>
  <c r="P117" i="1" s="1"/>
  <c r="L119" i="1"/>
  <c r="L118" i="1" s="1"/>
  <c r="L117" i="1" s="1"/>
  <c r="AO118" i="1"/>
  <c r="AO117" i="1" s="1"/>
  <c r="AM118" i="1"/>
  <c r="AM117" i="1" s="1"/>
  <c r="AL118" i="1"/>
  <c r="AL117" i="1" s="1"/>
  <c r="AK118" i="1"/>
  <c r="AK117" i="1" s="1"/>
  <c r="AI118" i="1"/>
  <c r="AI117" i="1" s="1"/>
  <c r="AH118" i="1"/>
  <c r="AH117" i="1" s="1"/>
  <c r="AC118" i="1"/>
  <c r="AC117" i="1" s="1"/>
  <c r="AA118" i="1"/>
  <c r="AA117" i="1" s="1"/>
  <c r="Z118" i="1"/>
  <c r="Z117" i="1" s="1"/>
  <c r="Y118" i="1"/>
  <c r="Y117" i="1" s="1"/>
  <c r="W118" i="1"/>
  <c r="W117" i="1" s="1"/>
  <c r="V118" i="1"/>
  <c r="V117" i="1" s="1"/>
  <c r="U118" i="1"/>
  <c r="U117" i="1" s="1"/>
  <c r="S118" i="1"/>
  <c r="S117" i="1" s="1"/>
  <c r="R118" i="1"/>
  <c r="R117" i="1" s="1"/>
  <c r="Q118" i="1"/>
  <c r="Q117" i="1" s="1"/>
  <c r="O118" i="1"/>
  <c r="O117" i="1" s="1"/>
  <c r="N118" i="1"/>
  <c r="N117" i="1" s="1"/>
  <c r="M118" i="1"/>
  <c r="M117" i="1" s="1"/>
  <c r="K118" i="1"/>
  <c r="K117" i="1" s="1"/>
  <c r="J118" i="1"/>
  <c r="J117" i="1" s="1"/>
  <c r="AS116" i="1"/>
  <c r="AS115" i="1" s="1"/>
  <c r="AS114" i="1" s="1"/>
  <c r="AQ116" i="1"/>
  <c r="AQ115" i="1" s="1"/>
  <c r="AQ114" i="1" s="1"/>
  <c r="AP116" i="1"/>
  <c r="AP115" i="1" s="1"/>
  <c r="AP114" i="1" s="1"/>
  <c r="AN116" i="1"/>
  <c r="AN115" i="1" s="1"/>
  <c r="AN114" i="1" s="1"/>
  <c r="AJ116" i="1"/>
  <c r="AJ115" i="1" s="1"/>
  <c r="AJ114" i="1" s="1"/>
  <c r="AG116" i="1"/>
  <c r="AG115" i="1" s="1"/>
  <c r="AG114" i="1" s="1"/>
  <c r="AE116" i="1"/>
  <c r="AE115" i="1" s="1"/>
  <c r="AE114" i="1" s="1"/>
  <c r="AD116" i="1"/>
  <c r="AD115" i="1" s="1"/>
  <c r="AD114" i="1" s="1"/>
  <c r="AB116" i="1"/>
  <c r="X116" i="1"/>
  <c r="T116" i="1"/>
  <c r="T115" i="1" s="1"/>
  <c r="T114" i="1" s="1"/>
  <c r="P116" i="1"/>
  <c r="P115" i="1" s="1"/>
  <c r="P114" i="1" s="1"/>
  <c r="L116" i="1"/>
  <c r="L115" i="1" s="1"/>
  <c r="L114" i="1" s="1"/>
  <c r="AO115" i="1"/>
  <c r="AO114" i="1" s="1"/>
  <c r="AM115" i="1"/>
  <c r="AM114" i="1" s="1"/>
  <c r="AL115" i="1"/>
  <c r="AL114" i="1" s="1"/>
  <c r="AK115" i="1"/>
  <c r="AK114" i="1" s="1"/>
  <c r="AI115" i="1"/>
  <c r="AI114" i="1" s="1"/>
  <c r="AH115" i="1"/>
  <c r="AH114" i="1" s="1"/>
  <c r="AC115" i="1"/>
  <c r="AC114" i="1" s="1"/>
  <c r="AB115" i="1"/>
  <c r="AB114" i="1" s="1"/>
  <c r="AA115" i="1"/>
  <c r="AA114" i="1" s="1"/>
  <c r="Z115" i="1"/>
  <c r="Z114" i="1" s="1"/>
  <c r="Y115" i="1"/>
  <c r="Y114" i="1" s="1"/>
  <c r="W115" i="1"/>
  <c r="W114" i="1" s="1"/>
  <c r="V115" i="1"/>
  <c r="V114" i="1" s="1"/>
  <c r="U115" i="1"/>
  <c r="U114" i="1" s="1"/>
  <c r="S115" i="1"/>
  <c r="S114" i="1" s="1"/>
  <c r="R115" i="1"/>
  <c r="R114" i="1" s="1"/>
  <c r="Q115" i="1"/>
  <c r="Q114" i="1" s="1"/>
  <c r="O115" i="1"/>
  <c r="O114" i="1" s="1"/>
  <c r="N115" i="1"/>
  <c r="N114" i="1" s="1"/>
  <c r="M115" i="1"/>
  <c r="M114" i="1" s="1"/>
  <c r="K115" i="1"/>
  <c r="K114" i="1" s="1"/>
  <c r="J115" i="1"/>
  <c r="J114" i="1" s="1"/>
  <c r="L111" i="1"/>
  <c r="U110" i="1"/>
  <c r="U109" i="1" s="1"/>
  <c r="T110" i="1"/>
  <c r="T109" i="1" s="1"/>
  <c r="S110" i="1"/>
  <c r="S109" i="1" s="1"/>
  <c r="R110" i="1"/>
  <c r="R109" i="1" s="1"/>
  <c r="R108" i="1" s="1"/>
  <c r="Q110" i="1"/>
  <c r="Q109" i="1" s="1"/>
  <c r="Q108" i="1" s="1"/>
  <c r="P110" i="1"/>
  <c r="P109" i="1" s="1"/>
  <c r="P108" i="1" s="1"/>
  <c r="O110" i="1"/>
  <c r="O109" i="1" s="1"/>
  <c r="O108" i="1" s="1"/>
  <c r="N110" i="1"/>
  <c r="N109" i="1" s="1"/>
  <c r="N108" i="1" s="1"/>
  <c r="M110" i="1"/>
  <c r="M109" i="1" s="1"/>
  <c r="M108" i="1" s="1"/>
  <c r="K110" i="1"/>
  <c r="K109" i="1" s="1"/>
  <c r="K108" i="1" s="1"/>
  <c r="J110" i="1"/>
  <c r="AS108" i="1"/>
  <c r="AQ108" i="1"/>
  <c r="AP108" i="1"/>
  <c r="AN108" i="1"/>
  <c r="AG108" i="1"/>
  <c r="AE108" i="1"/>
  <c r="AD108" i="1"/>
  <c r="AO108" i="1"/>
  <c r="AM108" i="1"/>
  <c r="AL108" i="1"/>
  <c r="AK108" i="1"/>
  <c r="AJ108" i="1"/>
  <c r="AC108" i="1"/>
  <c r="AB108" i="1"/>
  <c r="AA108" i="1"/>
  <c r="Z108" i="1"/>
  <c r="Y108" i="1"/>
  <c r="W108" i="1"/>
  <c r="V108" i="1"/>
  <c r="AI108" i="1"/>
  <c r="AH108" i="1"/>
  <c r="AS107" i="1"/>
  <c r="AQ107" i="1"/>
  <c r="AP107" i="1"/>
  <c r="AN107" i="1"/>
  <c r="AN106" i="1" s="1"/>
  <c r="AN105" i="1" s="1"/>
  <c r="AN104" i="1" s="1"/>
  <c r="AJ107" i="1"/>
  <c r="AJ106" i="1" s="1"/>
  <c r="AJ105" i="1" s="1"/>
  <c r="AJ104" i="1" s="1"/>
  <c r="AG107" i="1"/>
  <c r="AE107" i="1"/>
  <c r="AE106" i="1" s="1"/>
  <c r="AE105" i="1" s="1"/>
  <c r="AE104" i="1" s="1"/>
  <c r="AD107" i="1"/>
  <c r="AD106" i="1" s="1"/>
  <c r="AD105" i="1" s="1"/>
  <c r="AD104" i="1" s="1"/>
  <c r="AB107" i="1"/>
  <c r="X107" i="1"/>
  <c r="T107" i="1"/>
  <c r="T106" i="1" s="1"/>
  <c r="T105" i="1" s="1"/>
  <c r="T104" i="1" s="1"/>
  <c r="P107" i="1"/>
  <c r="P106" i="1" s="1"/>
  <c r="P105" i="1" s="1"/>
  <c r="P104" i="1" s="1"/>
  <c r="L107" i="1"/>
  <c r="L106" i="1" s="1"/>
  <c r="L105" i="1" s="1"/>
  <c r="L104" i="1" s="1"/>
  <c r="AQ106" i="1"/>
  <c r="AQ105" i="1" s="1"/>
  <c r="AQ104" i="1" s="1"/>
  <c r="AP106" i="1"/>
  <c r="AP105" i="1" s="1"/>
  <c r="AP104" i="1" s="1"/>
  <c r="AO106" i="1"/>
  <c r="AO105" i="1" s="1"/>
  <c r="AO104" i="1" s="1"/>
  <c r="AM106" i="1"/>
  <c r="AM105" i="1" s="1"/>
  <c r="AM104" i="1" s="1"/>
  <c r="AL106" i="1"/>
  <c r="AL105" i="1" s="1"/>
  <c r="AL104" i="1" s="1"/>
  <c r="AK106" i="1"/>
  <c r="AK105" i="1" s="1"/>
  <c r="AK104" i="1" s="1"/>
  <c r="AI106" i="1"/>
  <c r="AI105" i="1" s="1"/>
  <c r="AI104" i="1" s="1"/>
  <c r="AH106" i="1"/>
  <c r="AH105" i="1" s="1"/>
  <c r="AH104" i="1" s="1"/>
  <c r="AC106" i="1"/>
  <c r="AC105" i="1" s="1"/>
  <c r="AC104" i="1" s="1"/>
  <c r="AA106" i="1"/>
  <c r="AA105" i="1" s="1"/>
  <c r="AA104" i="1" s="1"/>
  <c r="Z106" i="1"/>
  <c r="Z105" i="1" s="1"/>
  <c r="Z104" i="1" s="1"/>
  <c r="Y106" i="1"/>
  <c r="W106" i="1"/>
  <c r="W105" i="1" s="1"/>
  <c r="W104" i="1" s="1"/>
  <c r="V106" i="1"/>
  <c r="V105" i="1" s="1"/>
  <c r="V104" i="1" s="1"/>
  <c r="U106" i="1"/>
  <c r="U105" i="1" s="1"/>
  <c r="U104" i="1" s="1"/>
  <c r="S106" i="1"/>
  <c r="S105" i="1" s="1"/>
  <c r="S104" i="1" s="1"/>
  <c r="R106" i="1"/>
  <c r="R105" i="1" s="1"/>
  <c r="R104" i="1" s="1"/>
  <c r="Q106" i="1"/>
  <c r="Q105" i="1" s="1"/>
  <c r="Q104" i="1" s="1"/>
  <c r="O106" i="1"/>
  <c r="O105" i="1" s="1"/>
  <c r="O104" i="1" s="1"/>
  <c r="N106" i="1"/>
  <c r="N105" i="1" s="1"/>
  <c r="N104" i="1" s="1"/>
  <c r="M106" i="1"/>
  <c r="M105" i="1" s="1"/>
  <c r="M104" i="1" s="1"/>
  <c r="K106" i="1"/>
  <c r="K105" i="1" s="1"/>
  <c r="K104" i="1" s="1"/>
  <c r="J106" i="1"/>
  <c r="J105" i="1" s="1"/>
  <c r="Y105" i="1"/>
  <c r="Y104" i="1" s="1"/>
  <c r="AS103" i="1"/>
  <c r="AS102" i="1" s="1"/>
  <c r="AS101" i="1" s="1"/>
  <c r="AQ103" i="1"/>
  <c r="AQ102" i="1" s="1"/>
  <c r="AQ101" i="1" s="1"/>
  <c r="AP103" i="1"/>
  <c r="AP102" i="1" s="1"/>
  <c r="AP101" i="1" s="1"/>
  <c r="AN103" i="1"/>
  <c r="AN102" i="1" s="1"/>
  <c r="AN101" i="1" s="1"/>
  <c r="AJ103" i="1"/>
  <c r="AJ102" i="1" s="1"/>
  <c r="AJ101" i="1" s="1"/>
  <c r="AG103" i="1"/>
  <c r="AG102" i="1" s="1"/>
  <c r="AG101" i="1" s="1"/>
  <c r="AE103" i="1"/>
  <c r="AE102" i="1" s="1"/>
  <c r="AE101" i="1" s="1"/>
  <c r="AD103" i="1"/>
  <c r="AD102" i="1" s="1"/>
  <c r="AD101" i="1" s="1"/>
  <c r="AB103" i="1"/>
  <c r="AB102" i="1" s="1"/>
  <c r="AB101" i="1" s="1"/>
  <c r="X103" i="1"/>
  <c r="X102" i="1" s="1"/>
  <c r="X101" i="1" s="1"/>
  <c r="T103" i="1"/>
  <c r="T102" i="1" s="1"/>
  <c r="T101" i="1" s="1"/>
  <c r="P103" i="1"/>
  <c r="P102" i="1" s="1"/>
  <c r="P101" i="1" s="1"/>
  <c r="L103" i="1"/>
  <c r="L102" i="1" s="1"/>
  <c r="L101" i="1" s="1"/>
  <c r="AO102" i="1"/>
  <c r="AO101" i="1" s="1"/>
  <c r="AM102" i="1"/>
  <c r="AM101" i="1" s="1"/>
  <c r="AL102" i="1"/>
  <c r="AL101" i="1" s="1"/>
  <c r="AK102" i="1"/>
  <c r="AK101" i="1" s="1"/>
  <c r="AI102" i="1"/>
  <c r="AI101" i="1" s="1"/>
  <c r="AH102" i="1"/>
  <c r="AH101" i="1" s="1"/>
  <c r="AC102" i="1"/>
  <c r="AC101" i="1" s="1"/>
  <c r="AA102" i="1"/>
  <c r="AA101" i="1" s="1"/>
  <c r="Z102" i="1"/>
  <c r="Z101" i="1" s="1"/>
  <c r="Y102" i="1"/>
  <c r="Y101" i="1" s="1"/>
  <c r="W102" i="1"/>
  <c r="W101" i="1" s="1"/>
  <c r="V102" i="1"/>
  <c r="V101" i="1" s="1"/>
  <c r="U102" i="1"/>
  <c r="U101" i="1" s="1"/>
  <c r="S102" i="1"/>
  <c r="S101" i="1" s="1"/>
  <c r="R102" i="1"/>
  <c r="R101" i="1" s="1"/>
  <c r="Q102" i="1"/>
  <c r="Q101" i="1" s="1"/>
  <c r="O102" i="1"/>
  <c r="O101" i="1" s="1"/>
  <c r="N102" i="1"/>
  <c r="N101" i="1" s="1"/>
  <c r="M102" i="1"/>
  <c r="M101" i="1" s="1"/>
  <c r="K102" i="1"/>
  <c r="K101" i="1" s="1"/>
  <c r="J102" i="1"/>
  <c r="AS100" i="1"/>
  <c r="AS99" i="1" s="1"/>
  <c r="AS98" i="1" s="1"/>
  <c r="AQ100" i="1"/>
  <c r="AP100" i="1"/>
  <c r="AN100" i="1"/>
  <c r="AN99" i="1" s="1"/>
  <c r="AN98" i="1" s="1"/>
  <c r="AJ100" i="1"/>
  <c r="AG100" i="1"/>
  <c r="AE100" i="1"/>
  <c r="AE99" i="1" s="1"/>
  <c r="AE98" i="1" s="1"/>
  <c r="AD100" i="1"/>
  <c r="AD99" i="1" s="1"/>
  <c r="AD98" i="1" s="1"/>
  <c r="AB100" i="1"/>
  <c r="AB99" i="1" s="1"/>
  <c r="AB98" i="1" s="1"/>
  <c r="X100" i="1"/>
  <c r="T100" i="1"/>
  <c r="P100" i="1"/>
  <c r="P99" i="1" s="1"/>
  <c r="P98" i="1" s="1"/>
  <c r="L100" i="1"/>
  <c r="AQ99" i="1"/>
  <c r="AQ98" i="1" s="1"/>
  <c r="AP99" i="1"/>
  <c r="AP98" i="1" s="1"/>
  <c r="AO99" i="1"/>
  <c r="AO98" i="1" s="1"/>
  <c r="AM99" i="1"/>
  <c r="AM98" i="1" s="1"/>
  <c r="AL99" i="1"/>
  <c r="AL98" i="1" s="1"/>
  <c r="AK99" i="1"/>
  <c r="AK98" i="1" s="1"/>
  <c r="AI99" i="1"/>
  <c r="AI98" i="1" s="1"/>
  <c r="AH99" i="1"/>
  <c r="AH98" i="1" s="1"/>
  <c r="AG99" i="1"/>
  <c r="AG98" i="1" s="1"/>
  <c r="AC99" i="1"/>
  <c r="AC98" i="1" s="1"/>
  <c r="AA99" i="1"/>
  <c r="AA98" i="1" s="1"/>
  <c r="Z99" i="1"/>
  <c r="Z98" i="1" s="1"/>
  <c r="Y99" i="1"/>
  <c r="Y98" i="1" s="1"/>
  <c r="W99" i="1"/>
  <c r="W98" i="1" s="1"/>
  <c r="V99" i="1"/>
  <c r="V98" i="1" s="1"/>
  <c r="U99" i="1"/>
  <c r="U98" i="1" s="1"/>
  <c r="S99" i="1"/>
  <c r="S98" i="1" s="1"/>
  <c r="R99" i="1"/>
  <c r="R98" i="1" s="1"/>
  <c r="Q99" i="1"/>
  <c r="Q98" i="1" s="1"/>
  <c r="O99" i="1"/>
  <c r="O98" i="1" s="1"/>
  <c r="N99" i="1"/>
  <c r="N98" i="1" s="1"/>
  <c r="M99" i="1"/>
  <c r="M98" i="1" s="1"/>
  <c r="K99" i="1"/>
  <c r="K98" i="1" s="1"/>
  <c r="J99" i="1"/>
  <c r="J98" i="1" s="1"/>
  <c r="AS96" i="1"/>
  <c r="AS95" i="1" s="1"/>
  <c r="AS94" i="1" s="1"/>
  <c r="AS93" i="1" s="1"/>
  <c r="AR96" i="1"/>
  <c r="AP96" i="1"/>
  <c r="AP95" i="1" s="1"/>
  <c r="AP94" i="1" s="1"/>
  <c r="AP93" i="1" s="1"/>
  <c r="AM96" i="1"/>
  <c r="AM95" i="1" s="1"/>
  <c r="AM94" i="1" s="1"/>
  <c r="AM93" i="1" s="1"/>
  <c r="AI96" i="1"/>
  <c r="AG96" i="1"/>
  <c r="AG95" i="1" s="1"/>
  <c r="AG94" i="1" s="1"/>
  <c r="AG93" i="1" s="1"/>
  <c r="AF96" i="1"/>
  <c r="AF95" i="1" s="1"/>
  <c r="AF94" i="1" s="1"/>
  <c r="AF93" i="1" s="1"/>
  <c r="AD96" i="1"/>
  <c r="AD95" i="1" s="1"/>
  <c r="AD94" i="1" s="1"/>
  <c r="AD93" i="1" s="1"/>
  <c r="AA96" i="1"/>
  <c r="AA95" i="1" s="1"/>
  <c r="AA94" i="1" s="1"/>
  <c r="AA93" i="1" s="1"/>
  <c r="W96" i="1"/>
  <c r="W95" i="1" s="1"/>
  <c r="W94" i="1" s="1"/>
  <c r="W93" i="1" s="1"/>
  <c r="S96" i="1"/>
  <c r="S95" i="1" s="1"/>
  <c r="S94" i="1" s="1"/>
  <c r="S93" i="1" s="1"/>
  <c r="O96" i="1"/>
  <c r="O95" i="1" s="1"/>
  <c r="O94" i="1" s="1"/>
  <c r="O93" i="1" s="1"/>
  <c r="K96" i="1"/>
  <c r="K95" i="1" s="1"/>
  <c r="K94" i="1" s="1"/>
  <c r="K93" i="1" s="1"/>
  <c r="AR95" i="1"/>
  <c r="AR94" i="1" s="1"/>
  <c r="AR93" i="1" s="1"/>
  <c r="AO95" i="1"/>
  <c r="AO94" i="1" s="1"/>
  <c r="AO93" i="1" s="1"/>
  <c r="AN95" i="1"/>
  <c r="AN94" i="1" s="1"/>
  <c r="AN93" i="1" s="1"/>
  <c r="AL95" i="1"/>
  <c r="AL94" i="1" s="1"/>
  <c r="AL93" i="1" s="1"/>
  <c r="AK95" i="1"/>
  <c r="AK94" i="1" s="1"/>
  <c r="AK93" i="1" s="1"/>
  <c r="AJ95" i="1"/>
  <c r="AJ94" i="1" s="1"/>
  <c r="AJ93" i="1" s="1"/>
  <c r="AH95" i="1"/>
  <c r="AH94" i="1" s="1"/>
  <c r="AH93" i="1" s="1"/>
  <c r="AC95" i="1"/>
  <c r="AC94" i="1" s="1"/>
  <c r="AC93" i="1" s="1"/>
  <c r="AB95" i="1"/>
  <c r="AB94" i="1" s="1"/>
  <c r="AB93" i="1" s="1"/>
  <c r="Z95" i="1"/>
  <c r="Z94" i="1" s="1"/>
  <c r="Z93" i="1" s="1"/>
  <c r="Y95" i="1"/>
  <c r="Y94" i="1" s="1"/>
  <c r="Y93" i="1" s="1"/>
  <c r="X95" i="1"/>
  <c r="X94" i="1" s="1"/>
  <c r="X93" i="1" s="1"/>
  <c r="V95" i="1"/>
  <c r="V94" i="1" s="1"/>
  <c r="V93" i="1" s="1"/>
  <c r="U95" i="1"/>
  <c r="U94" i="1" s="1"/>
  <c r="U93" i="1" s="1"/>
  <c r="T95" i="1"/>
  <c r="T94" i="1" s="1"/>
  <c r="T93" i="1" s="1"/>
  <c r="R95" i="1"/>
  <c r="R94" i="1" s="1"/>
  <c r="R93" i="1" s="1"/>
  <c r="Q95" i="1"/>
  <c r="Q94" i="1" s="1"/>
  <c r="Q93" i="1" s="1"/>
  <c r="P95" i="1"/>
  <c r="P94" i="1" s="1"/>
  <c r="P93" i="1" s="1"/>
  <c r="N95" i="1"/>
  <c r="N94" i="1" s="1"/>
  <c r="N93" i="1" s="1"/>
  <c r="M95" i="1"/>
  <c r="M94" i="1" s="1"/>
  <c r="M93" i="1" s="1"/>
  <c r="L95" i="1"/>
  <c r="L94" i="1" s="1"/>
  <c r="L93" i="1" s="1"/>
  <c r="J95" i="1"/>
  <c r="AS91" i="1"/>
  <c r="AS90" i="1" s="1"/>
  <c r="AS89" i="1" s="1"/>
  <c r="AQ91" i="1"/>
  <c r="AP91" i="1"/>
  <c r="AN91" i="1"/>
  <c r="AN90" i="1" s="1"/>
  <c r="AN89" i="1" s="1"/>
  <c r="AJ91" i="1"/>
  <c r="AJ90" i="1" s="1"/>
  <c r="AJ89" i="1" s="1"/>
  <c r="AG91" i="1"/>
  <c r="AG90" i="1" s="1"/>
  <c r="AG89" i="1" s="1"/>
  <c r="AE91" i="1"/>
  <c r="AE90" i="1" s="1"/>
  <c r="AE89" i="1" s="1"/>
  <c r="AD91" i="1"/>
  <c r="AD90" i="1" s="1"/>
  <c r="AD89" i="1" s="1"/>
  <c r="AB91" i="1"/>
  <c r="AB90" i="1" s="1"/>
  <c r="AB89" i="1" s="1"/>
  <c r="X91" i="1"/>
  <c r="X90" i="1" s="1"/>
  <c r="X89" i="1" s="1"/>
  <c r="T91" i="1"/>
  <c r="T90" i="1" s="1"/>
  <c r="T89" i="1" s="1"/>
  <c r="P91" i="1"/>
  <c r="P90" i="1" s="1"/>
  <c r="P89" i="1" s="1"/>
  <c r="L91" i="1"/>
  <c r="L90" i="1" s="1"/>
  <c r="L89" i="1" s="1"/>
  <c r="AQ90" i="1"/>
  <c r="AQ89" i="1" s="1"/>
  <c r="AP90" i="1"/>
  <c r="AP89" i="1" s="1"/>
  <c r="AO90" i="1"/>
  <c r="AO89" i="1" s="1"/>
  <c r="AM90" i="1"/>
  <c r="AM89" i="1" s="1"/>
  <c r="AL90" i="1"/>
  <c r="AL89" i="1" s="1"/>
  <c r="AK90" i="1"/>
  <c r="AK89" i="1" s="1"/>
  <c r="AI90" i="1"/>
  <c r="AI89" i="1" s="1"/>
  <c r="AH90" i="1"/>
  <c r="AH89" i="1" s="1"/>
  <c r="AC90" i="1"/>
  <c r="AC89" i="1" s="1"/>
  <c r="AA90" i="1"/>
  <c r="AA89" i="1" s="1"/>
  <c r="Z90" i="1"/>
  <c r="Z89" i="1" s="1"/>
  <c r="Y90" i="1"/>
  <c r="Y89" i="1" s="1"/>
  <c r="W90" i="1"/>
  <c r="W89" i="1" s="1"/>
  <c r="V90" i="1"/>
  <c r="V89" i="1" s="1"/>
  <c r="U90" i="1"/>
  <c r="U89" i="1" s="1"/>
  <c r="S90" i="1"/>
  <c r="S89" i="1" s="1"/>
  <c r="R90" i="1"/>
  <c r="R89" i="1" s="1"/>
  <c r="Q90" i="1"/>
  <c r="Q89" i="1" s="1"/>
  <c r="O90" i="1"/>
  <c r="O89" i="1" s="1"/>
  <c r="N90" i="1"/>
  <c r="N89" i="1" s="1"/>
  <c r="M90" i="1"/>
  <c r="M89" i="1" s="1"/>
  <c r="K90" i="1"/>
  <c r="K89" i="1" s="1"/>
  <c r="J90" i="1"/>
  <c r="J89" i="1" s="1"/>
  <c r="AS88" i="1"/>
  <c r="AS87" i="1" s="1"/>
  <c r="AQ88" i="1"/>
  <c r="AQ87" i="1" s="1"/>
  <c r="AP88" i="1"/>
  <c r="AP87" i="1" s="1"/>
  <c r="AN88" i="1"/>
  <c r="AN87" i="1" s="1"/>
  <c r="AJ88" i="1"/>
  <c r="AJ87" i="1" s="1"/>
  <c r="AG88" i="1"/>
  <c r="AG87" i="1" s="1"/>
  <c r="AE88" i="1"/>
  <c r="AE87" i="1" s="1"/>
  <c r="AD88" i="1"/>
  <c r="AD87" i="1" s="1"/>
  <c r="AB88" i="1"/>
  <c r="AB87" i="1" s="1"/>
  <c r="X88" i="1"/>
  <c r="X87" i="1" s="1"/>
  <c r="T88" i="1"/>
  <c r="T87" i="1" s="1"/>
  <c r="P88" i="1"/>
  <c r="P87" i="1" s="1"/>
  <c r="L88" i="1"/>
  <c r="L87" i="1" s="1"/>
  <c r="AO87" i="1"/>
  <c r="AM87" i="1"/>
  <c r="AL87" i="1"/>
  <c r="AK87" i="1"/>
  <c r="AI87" i="1"/>
  <c r="AH87" i="1"/>
  <c r="AC87" i="1"/>
  <c r="AA87" i="1"/>
  <c r="Z87" i="1"/>
  <c r="Y87" i="1"/>
  <c r="W87" i="1"/>
  <c r="V87" i="1"/>
  <c r="U87" i="1"/>
  <c r="S87" i="1"/>
  <c r="R87" i="1"/>
  <c r="Q87" i="1"/>
  <c r="O87" i="1"/>
  <c r="N87" i="1"/>
  <c r="M87" i="1"/>
  <c r="K87" i="1"/>
  <c r="J87" i="1"/>
  <c r="AS86" i="1"/>
  <c r="AS85" i="1" s="1"/>
  <c r="AQ86" i="1"/>
  <c r="AP86" i="1"/>
  <c r="AP85" i="1" s="1"/>
  <c r="AN86" i="1"/>
  <c r="AN85" i="1" s="1"/>
  <c r="AJ86" i="1"/>
  <c r="AJ85" i="1" s="1"/>
  <c r="AG86" i="1"/>
  <c r="AG85" i="1" s="1"/>
  <c r="AE86" i="1"/>
  <c r="AE85" i="1" s="1"/>
  <c r="AD86" i="1"/>
  <c r="AD85" i="1" s="1"/>
  <c r="AB86" i="1"/>
  <c r="AB85" i="1" s="1"/>
  <c r="X86" i="1"/>
  <c r="T86" i="1"/>
  <c r="T85" i="1" s="1"/>
  <c r="P86" i="1"/>
  <c r="P85" i="1" s="1"/>
  <c r="L86" i="1"/>
  <c r="L85" i="1" s="1"/>
  <c r="AQ85" i="1"/>
  <c r="AO85" i="1"/>
  <c r="AM85" i="1"/>
  <c r="AL85" i="1"/>
  <c r="AK85" i="1"/>
  <c r="AI85" i="1"/>
  <c r="AH85" i="1"/>
  <c r="AC85" i="1"/>
  <c r="AA85" i="1"/>
  <c r="Z85" i="1"/>
  <c r="Y85" i="1"/>
  <c r="W85" i="1"/>
  <c r="V85" i="1"/>
  <c r="U85" i="1"/>
  <c r="S85" i="1"/>
  <c r="R85" i="1"/>
  <c r="Q85" i="1"/>
  <c r="O85" i="1"/>
  <c r="N85" i="1"/>
  <c r="M85" i="1"/>
  <c r="K85" i="1"/>
  <c r="J85" i="1"/>
  <c r="AS84" i="1"/>
  <c r="AS83" i="1" s="1"/>
  <c r="AQ84" i="1"/>
  <c r="AQ83" i="1" s="1"/>
  <c r="AP84" i="1"/>
  <c r="AP83" i="1" s="1"/>
  <c r="AN84" i="1"/>
  <c r="AN83" i="1" s="1"/>
  <c r="AJ84" i="1"/>
  <c r="AJ83" i="1" s="1"/>
  <c r="AG84" i="1"/>
  <c r="AG83" i="1" s="1"/>
  <c r="AE84" i="1"/>
  <c r="AE83" i="1" s="1"/>
  <c r="AD84" i="1"/>
  <c r="AD83" i="1" s="1"/>
  <c r="AB84" i="1"/>
  <c r="AB83" i="1" s="1"/>
  <c r="X84" i="1"/>
  <c r="T84" i="1"/>
  <c r="P84" i="1"/>
  <c r="L84" i="1"/>
  <c r="L83" i="1" s="1"/>
  <c r="AO83" i="1"/>
  <c r="AM83" i="1"/>
  <c r="AL83" i="1"/>
  <c r="AK83" i="1"/>
  <c r="AI83" i="1"/>
  <c r="AH83" i="1"/>
  <c r="AC83" i="1"/>
  <c r="AA83" i="1"/>
  <c r="Z83" i="1"/>
  <c r="Y83" i="1"/>
  <c r="W83" i="1"/>
  <c r="V83" i="1"/>
  <c r="U83" i="1"/>
  <c r="S83" i="1"/>
  <c r="R83" i="1"/>
  <c r="Q83" i="1"/>
  <c r="O83" i="1"/>
  <c r="N83" i="1"/>
  <c r="M83" i="1"/>
  <c r="K83" i="1"/>
  <c r="J83" i="1"/>
  <c r="AS79" i="1"/>
  <c r="AS78" i="1" s="1"/>
  <c r="AR79" i="1"/>
  <c r="AR78" i="1" s="1"/>
  <c r="AP79" i="1"/>
  <c r="AP78" i="1" s="1"/>
  <c r="AM79" i="1"/>
  <c r="AM78" i="1" s="1"/>
  <c r="AI79" i="1"/>
  <c r="AG79" i="1"/>
  <c r="AG78" i="1" s="1"/>
  <c r="AF79" i="1"/>
  <c r="AF78" i="1" s="1"/>
  <c r="AD79" i="1"/>
  <c r="AD78" i="1" s="1"/>
  <c r="AA79" i="1"/>
  <c r="AA78" i="1" s="1"/>
  <c r="W79" i="1"/>
  <c r="W78" i="1" s="1"/>
  <c r="S79" i="1"/>
  <c r="S78" i="1" s="1"/>
  <c r="O79" i="1"/>
  <c r="O78" i="1" s="1"/>
  <c r="K79" i="1"/>
  <c r="K78" i="1" s="1"/>
  <c r="AO78" i="1"/>
  <c r="AN78" i="1"/>
  <c r="AL78" i="1"/>
  <c r="AK78" i="1"/>
  <c r="AJ78" i="1"/>
  <c r="AH78" i="1"/>
  <c r="AC78" i="1"/>
  <c r="AB78" i="1"/>
  <c r="Z78" i="1"/>
  <c r="Y78" i="1"/>
  <c r="X78" i="1"/>
  <c r="V78" i="1"/>
  <c r="U78" i="1"/>
  <c r="T78" i="1"/>
  <c r="R78" i="1"/>
  <c r="Q78" i="1"/>
  <c r="P78" i="1"/>
  <c r="N78" i="1"/>
  <c r="M78" i="1"/>
  <c r="L78" i="1"/>
  <c r="J78" i="1"/>
  <c r="AR77" i="1"/>
  <c r="AR76" i="1" s="1"/>
  <c r="AQ77" i="1"/>
  <c r="AQ76" i="1" s="1"/>
  <c r="AP77" i="1"/>
  <c r="AP76" i="1" s="1"/>
  <c r="AO77" i="1"/>
  <c r="AS77" i="1" s="1"/>
  <c r="AS76" i="1" s="1"/>
  <c r="AF77" i="1"/>
  <c r="AF76" i="1" s="1"/>
  <c r="AE77" i="1"/>
  <c r="AE76" i="1" s="1"/>
  <c r="AD77" i="1"/>
  <c r="AD76" i="1" s="1"/>
  <c r="AC77" i="1"/>
  <c r="AG77" i="1" s="1"/>
  <c r="AG76" i="1" s="1"/>
  <c r="U77" i="1"/>
  <c r="U76" i="1" s="1"/>
  <c r="Q77" i="1"/>
  <c r="Q76" i="1" s="1"/>
  <c r="M77" i="1"/>
  <c r="M76" i="1" s="1"/>
  <c r="AN76" i="1"/>
  <c r="AM76" i="1"/>
  <c r="AL76" i="1"/>
  <c r="AK76" i="1"/>
  <c r="AJ76" i="1"/>
  <c r="AI76" i="1"/>
  <c r="AH76" i="1"/>
  <c r="AB76" i="1"/>
  <c r="AA76" i="1"/>
  <c r="Z76" i="1"/>
  <c r="Y76" i="1"/>
  <c r="X76" i="1"/>
  <c r="W76" i="1"/>
  <c r="V76" i="1"/>
  <c r="T76" i="1"/>
  <c r="S76" i="1"/>
  <c r="R76" i="1"/>
  <c r="P76" i="1"/>
  <c r="O76" i="1"/>
  <c r="N76" i="1"/>
  <c r="L76" i="1"/>
  <c r="K76" i="1"/>
  <c r="J76" i="1"/>
  <c r="AR75" i="1"/>
  <c r="AR74" i="1" s="1"/>
  <c r="AQ75" i="1"/>
  <c r="AQ74" i="1" s="1"/>
  <c r="AP75" i="1"/>
  <c r="AP74" i="1" s="1"/>
  <c r="AO75" i="1"/>
  <c r="AF75" i="1"/>
  <c r="AF74" i="1" s="1"/>
  <c r="AE75" i="1"/>
  <c r="AE74" i="1" s="1"/>
  <c r="AD75" i="1"/>
  <c r="AD74" i="1" s="1"/>
  <c r="AC75" i="1"/>
  <c r="U75" i="1"/>
  <c r="U74" i="1" s="1"/>
  <c r="Q75" i="1"/>
  <c r="Q74" i="1" s="1"/>
  <c r="M75" i="1"/>
  <c r="M74" i="1" s="1"/>
  <c r="AN74" i="1"/>
  <c r="AM74" i="1"/>
  <c r="AL74" i="1"/>
  <c r="AK74" i="1"/>
  <c r="AJ74" i="1"/>
  <c r="AI74" i="1"/>
  <c r="AH74" i="1"/>
  <c r="AB74" i="1"/>
  <c r="AA74" i="1"/>
  <c r="Z74" i="1"/>
  <c r="Y74" i="1"/>
  <c r="X74" i="1"/>
  <c r="W74" i="1"/>
  <c r="V74" i="1"/>
  <c r="T74" i="1"/>
  <c r="S74" i="1"/>
  <c r="R74" i="1"/>
  <c r="P74" i="1"/>
  <c r="O74" i="1"/>
  <c r="N74" i="1"/>
  <c r="L74" i="1"/>
  <c r="K74" i="1"/>
  <c r="J74" i="1"/>
  <c r="AS70" i="1"/>
  <c r="AS69" i="1" s="1"/>
  <c r="AS68" i="1" s="1"/>
  <c r="AQ70" i="1"/>
  <c r="AQ69" i="1" s="1"/>
  <c r="AQ68" i="1" s="1"/>
  <c r="AP70" i="1"/>
  <c r="AP69" i="1" s="1"/>
  <c r="AP68" i="1" s="1"/>
  <c r="AN70" i="1"/>
  <c r="AN69" i="1" s="1"/>
  <c r="AN68" i="1" s="1"/>
  <c r="AJ70" i="1"/>
  <c r="AJ69" i="1" s="1"/>
  <c r="AJ68" i="1" s="1"/>
  <c r="AG70" i="1"/>
  <c r="AG69" i="1" s="1"/>
  <c r="AG68" i="1" s="1"/>
  <c r="AE70" i="1"/>
  <c r="AE69" i="1" s="1"/>
  <c r="AE68" i="1" s="1"/>
  <c r="AD70" i="1"/>
  <c r="AD69" i="1" s="1"/>
  <c r="AD68" i="1" s="1"/>
  <c r="AB70" i="1"/>
  <c r="AB69" i="1" s="1"/>
  <c r="AB68" i="1" s="1"/>
  <c r="X70" i="1"/>
  <c r="X69" i="1" s="1"/>
  <c r="X68" i="1" s="1"/>
  <c r="T70" i="1"/>
  <c r="P70" i="1"/>
  <c r="L70" i="1"/>
  <c r="L69" i="1" s="1"/>
  <c r="L68" i="1" s="1"/>
  <c r="AO69" i="1"/>
  <c r="AO68" i="1" s="1"/>
  <c r="AM69" i="1"/>
  <c r="AM68" i="1" s="1"/>
  <c r="AL69" i="1"/>
  <c r="AL68" i="1" s="1"/>
  <c r="AK69" i="1"/>
  <c r="AK68" i="1" s="1"/>
  <c r="AI69" i="1"/>
  <c r="AI68" i="1" s="1"/>
  <c r="AH69" i="1"/>
  <c r="AH68" i="1" s="1"/>
  <c r="AC69" i="1"/>
  <c r="AC68" i="1" s="1"/>
  <c r="AA69" i="1"/>
  <c r="AA68" i="1" s="1"/>
  <c r="Z69" i="1"/>
  <c r="Z68" i="1" s="1"/>
  <c r="Y69" i="1"/>
  <c r="Y68" i="1" s="1"/>
  <c r="W69" i="1"/>
  <c r="W68" i="1" s="1"/>
  <c r="V69" i="1"/>
  <c r="V68" i="1" s="1"/>
  <c r="U69" i="1"/>
  <c r="U68" i="1" s="1"/>
  <c r="S69" i="1"/>
  <c r="S68" i="1" s="1"/>
  <c r="R69" i="1"/>
  <c r="R68" i="1" s="1"/>
  <c r="Q69" i="1"/>
  <c r="Q68" i="1" s="1"/>
  <c r="O69" i="1"/>
  <c r="O68" i="1" s="1"/>
  <c r="N69" i="1"/>
  <c r="N68" i="1" s="1"/>
  <c r="M69" i="1"/>
  <c r="M68" i="1" s="1"/>
  <c r="K69" i="1"/>
  <c r="K68" i="1" s="1"/>
  <c r="J69" i="1"/>
  <c r="J68" i="1" s="1"/>
  <c r="AS67" i="1"/>
  <c r="AS66" i="1" s="1"/>
  <c r="AS65" i="1" s="1"/>
  <c r="AQ67" i="1"/>
  <c r="AP67" i="1"/>
  <c r="AN67" i="1"/>
  <c r="AN66" i="1" s="1"/>
  <c r="AN65" i="1" s="1"/>
  <c r="AJ67" i="1"/>
  <c r="AJ66" i="1" s="1"/>
  <c r="AJ65" i="1" s="1"/>
  <c r="AG67" i="1"/>
  <c r="AG66" i="1" s="1"/>
  <c r="AG65" i="1" s="1"/>
  <c r="AE67" i="1"/>
  <c r="AE66" i="1" s="1"/>
  <c r="AE65" i="1" s="1"/>
  <c r="AD67" i="1"/>
  <c r="AD66" i="1" s="1"/>
  <c r="AD65" i="1" s="1"/>
  <c r="AB67" i="1"/>
  <c r="AB66" i="1" s="1"/>
  <c r="AB65" i="1" s="1"/>
  <c r="X67" i="1"/>
  <c r="X66" i="1" s="1"/>
  <c r="X65" i="1" s="1"/>
  <c r="T67" i="1"/>
  <c r="T66" i="1" s="1"/>
  <c r="T65" i="1" s="1"/>
  <c r="P67" i="1"/>
  <c r="P66" i="1" s="1"/>
  <c r="P65" i="1" s="1"/>
  <c r="L67" i="1"/>
  <c r="L66" i="1" s="1"/>
  <c r="L65" i="1" s="1"/>
  <c r="AQ66" i="1"/>
  <c r="AQ65" i="1" s="1"/>
  <c r="AP66" i="1"/>
  <c r="AP65" i="1" s="1"/>
  <c r="AO66" i="1"/>
  <c r="AO65" i="1" s="1"/>
  <c r="AM66" i="1"/>
  <c r="AM65" i="1" s="1"/>
  <c r="AL66" i="1"/>
  <c r="AL65" i="1" s="1"/>
  <c r="AK66" i="1"/>
  <c r="AK65" i="1" s="1"/>
  <c r="AI66" i="1"/>
  <c r="AI65" i="1" s="1"/>
  <c r="AH66" i="1"/>
  <c r="AH65" i="1" s="1"/>
  <c r="AC66" i="1"/>
  <c r="AC65" i="1" s="1"/>
  <c r="AA66" i="1"/>
  <c r="AA65" i="1" s="1"/>
  <c r="Z66" i="1"/>
  <c r="Z65" i="1" s="1"/>
  <c r="Y66" i="1"/>
  <c r="Y65" i="1" s="1"/>
  <c r="W66" i="1"/>
  <c r="W65" i="1" s="1"/>
  <c r="V66" i="1"/>
  <c r="V65" i="1" s="1"/>
  <c r="U66" i="1"/>
  <c r="U65" i="1" s="1"/>
  <c r="S66" i="1"/>
  <c r="S65" i="1" s="1"/>
  <c r="R66" i="1"/>
  <c r="R65" i="1" s="1"/>
  <c r="Q66" i="1"/>
  <c r="Q65" i="1" s="1"/>
  <c r="O66" i="1"/>
  <c r="O65" i="1" s="1"/>
  <c r="N66" i="1"/>
  <c r="N65" i="1" s="1"/>
  <c r="M66" i="1"/>
  <c r="M65" i="1" s="1"/>
  <c r="K66" i="1"/>
  <c r="K65" i="1" s="1"/>
  <c r="J66" i="1"/>
  <c r="J65" i="1" s="1"/>
  <c r="AS64" i="1"/>
  <c r="AS63" i="1" s="1"/>
  <c r="AS62" i="1" s="1"/>
  <c r="AQ64" i="1"/>
  <c r="AQ63" i="1" s="1"/>
  <c r="AQ62" i="1" s="1"/>
  <c r="AP64" i="1"/>
  <c r="AP63" i="1" s="1"/>
  <c r="AP62" i="1" s="1"/>
  <c r="AN64" i="1"/>
  <c r="AN63" i="1" s="1"/>
  <c r="AN62" i="1" s="1"/>
  <c r="AJ64" i="1"/>
  <c r="AJ63" i="1" s="1"/>
  <c r="AJ62" i="1" s="1"/>
  <c r="AG64" i="1"/>
  <c r="AG63" i="1" s="1"/>
  <c r="AG62" i="1" s="1"/>
  <c r="AE64" i="1"/>
  <c r="AE63" i="1" s="1"/>
  <c r="AE62" i="1" s="1"/>
  <c r="AD64" i="1"/>
  <c r="AD63" i="1" s="1"/>
  <c r="AD62" i="1" s="1"/>
  <c r="AB64" i="1"/>
  <c r="X64" i="1"/>
  <c r="T64" i="1"/>
  <c r="T63" i="1" s="1"/>
  <c r="T62" i="1" s="1"/>
  <c r="P64" i="1"/>
  <c r="P63" i="1" s="1"/>
  <c r="P62" i="1" s="1"/>
  <c r="L64" i="1"/>
  <c r="L63" i="1" s="1"/>
  <c r="L62" i="1" s="1"/>
  <c r="AO63" i="1"/>
  <c r="AO62" i="1" s="1"/>
  <c r="AM63" i="1"/>
  <c r="AM62" i="1" s="1"/>
  <c r="AL63" i="1"/>
  <c r="AK63" i="1"/>
  <c r="AI63" i="1"/>
  <c r="AI62" i="1" s="1"/>
  <c r="AH63" i="1"/>
  <c r="AH62" i="1" s="1"/>
  <c r="AC63" i="1"/>
  <c r="AC62" i="1" s="1"/>
  <c r="AB63" i="1"/>
  <c r="AB62" i="1" s="1"/>
  <c r="AA63" i="1"/>
  <c r="AA62" i="1" s="1"/>
  <c r="Z63" i="1"/>
  <c r="Z62" i="1" s="1"/>
  <c r="Y63" i="1"/>
  <c r="Y62" i="1" s="1"/>
  <c r="W63" i="1"/>
  <c r="W62" i="1" s="1"/>
  <c r="V63" i="1"/>
  <c r="V62" i="1" s="1"/>
  <c r="U63" i="1"/>
  <c r="U62" i="1" s="1"/>
  <c r="S63" i="1"/>
  <c r="S62" i="1" s="1"/>
  <c r="R63" i="1"/>
  <c r="R62" i="1" s="1"/>
  <c r="Q63" i="1"/>
  <c r="Q62" i="1" s="1"/>
  <c r="O63" i="1"/>
  <c r="O62" i="1" s="1"/>
  <c r="N63" i="1"/>
  <c r="N62" i="1" s="1"/>
  <c r="M63" i="1"/>
  <c r="M62" i="1" s="1"/>
  <c r="K63" i="1"/>
  <c r="K62" i="1" s="1"/>
  <c r="J63" i="1"/>
  <c r="J62" i="1" s="1"/>
  <c r="AL62" i="1"/>
  <c r="AK62" i="1"/>
  <c r="AS60" i="1"/>
  <c r="AS59" i="1" s="1"/>
  <c r="AS58" i="1" s="1"/>
  <c r="AS57" i="1" s="1"/>
  <c r="AR60" i="1"/>
  <c r="AP60" i="1"/>
  <c r="AM60" i="1"/>
  <c r="AM59" i="1" s="1"/>
  <c r="AM58" i="1" s="1"/>
  <c r="AM57" i="1" s="1"/>
  <c r="AI60" i="1"/>
  <c r="AI59" i="1" s="1"/>
  <c r="AI58" i="1" s="1"/>
  <c r="AI57" i="1" s="1"/>
  <c r="AG60" i="1"/>
  <c r="AG59" i="1" s="1"/>
  <c r="AG58" i="1" s="1"/>
  <c r="AG57" i="1" s="1"/>
  <c r="AF60" i="1"/>
  <c r="AF59" i="1" s="1"/>
  <c r="AF58" i="1" s="1"/>
  <c r="AF57" i="1" s="1"/>
  <c r="AD60" i="1"/>
  <c r="AD59" i="1" s="1"/>
  <c r="AD58" i="1" s="1"/>
  <c r="AD57" i="1" s="1"/>
  <c r="AA60" i="1"/>
  <c r="AA59" i="1" s="1"/>
  <c r="AA58" i="1" s="1"/>
  <c r="AA57" i="1" s="1"/>
  <c r="W60" i="1"/>
  <c r="S60" i="1"/>
  <c r="S59" i="1" s="1"/>
  <c r="S58" i="1" s="1"/>
  <c r="S57" i="1" s="1"/>
  <c r="O60" i="1"/>
  <c r="O59" i="1" s="1"/>
  <c r="O58" i="1" s="1"/>
  <c r="O57" i="1" s="1"/>
  <c r="K60" i="1"/>
  <c r="K59" i="1" s="1"/>
  <c r="K58" i="1" s="1"/>
  <c r="K57" i="1" s="1"/>
  <c r="AR59" i="1"/>
  <c r="AR58" i="1" s="1"/>
  <c r="AR57" i="1" s="1"/>
  <c r="AP59" i="1"/>
  <c r="AP58" i="1" s="1"/>
  <c r="AP57" i="1" s="1"/>
  <c r="AO59" i="1"/>
  <c r="AO58" i="1" s="1"/>
  <c r="AO57" i="1" s="1"/>
  <c r="AN59" i="1"/>
  <c r="AN58" i="1" s="1"/>
  <c r="AN57" i="1" s="1"/>
  <c r="AL59" i="1"/>
  <c r="AL58" i="1" s="1"/>
  <c r="AL57" i="1" s="1"/>
  <c r="AK59" i="1"/>
  <c r="AK58" i="1" s="1"/>
  <c r="AK57" i="1" s="1"/>
  <c r="AJ59" i="1"/>
  <c r="AJ58" i="1" s="1"/>
  <c r="AJ57" i="1" s="1"/>
  <c r="AH59" i="1"/>
  <c r="AH58" i="1" s="1"/>
  <c r="AH57" i="1" s="1"/>
  <c r="AC59" i="1"/>
  <c r="AC58" i="1" s="1"/>
  <c r="AC57" i="1" s="1"/>
  <c r="AB59" i="1"/>
  <c r="AB58" i="1" s="1"/>
  <c r="AB57" i="1" s="1"/>
  <c r="Z59" i="1"/>
  <c r="Z58" i="1" s="1"/>
  <c r="Z57" i="1" s="1"/>
  <c r="Y59" i="1"/>
  <c r="Y58" i="1" s="1"/>
  <c r="Y57" i="1" s="1"/>
  <c r="X59" i="1"/>
  <c r="X58" i="1" s="1"/>
  <c r="X57" i="1" s="1"/>
  <c r="V59" i="1"/>
  <c r="V58" i="1" s="1"/>
  <c r="V57" i="1" s="1"/>
  <c r="U59" i="1"/>
  <c r="U58" i="1" s="1"/>
  <c r="T59" i="1"/>
  <c r="T58" i="1" s="1"/>
  <c r="R59" i="1"/>
  <c r="R58" i="1" s="1"/>
  <c r="Q59" i="1"/>
  <c r="Q58" i="1" s="1"/>
  <c r="P59" i="1"/>
  <c r="P58" i="1" s="1"/>
  <c r="N59" i="1"/>
  <c r="N58" i="1" s="1"/>
  <c r="M59" i="1"/>
  <c r="M58" i="1" s="1"/>
  <c r="L59" i="1"/>
  <c r="L58" i="1" s="1"/>
  <c r="J59" i="1"/>
  <c r="AR56" i="1"/>
  <c r="AR55" i="1" s="1"/>
  <c r="AR54" i="1" s="1"/>
  <c r="AQ56" i="1"/>
  <c r="AQ55" i="1" s="1"/>
  <c r="AQ54" i="1" s="1"/>
  <c r="AP56" i="1"/>
  <c r="AP55" i="1" s="1"/>
  <c r="AP54" i="1" s="1"/>
  <c r="AO56" i="1"/>
  <c r="AK56" i="1"/>
  <c r="AK55" i="1" s="1"/>
  <c r="AK54" i="1" s="1"/>
  <c r="AF56" i="1"/>
  <c r="AF55" i="1" s="1"/>
  <c r="AF54" i="1" s="1"/>
  <c r="AE56" i="1"/>
  <c r="AE55" i="1" s="1"/>
  <c r="AE54" i="1" s="1"/>
  <c r="AD56" i="1"/>
  <c r="AD55" i="1" s="1"/>
  <c r="AD54" i="1" s="1"/>
  <c r="AC56" i="1"/>
  <c r="AC55" i="1" s="1"/>
  <c r="AC54" i="1" s="1"/>
  <c r="Y56" i="1"/>
  <c r="Y55" i="1" s="1"/>
  <c r="Y54" i="1" s="1"/>
  <c r="U56" i="1"/>
  <c r="U55" i="1" s="1"/>
  <c r="U54" i="1" s="1"/>
  <c r="Q56" i="1"/>
  <c r="Q55" i="1" s="1"/>
  <c r="Q54" i="1" s="1"/>
  <c r="M56" i="1"/>
  <c r="M55" i="1" s="1"/>
  <c r="M54" i="1" s="1"/>
  <c r="AN55" i="1"/>
  <c r="AN54" i="1" s="1"/>
  <c r="AM55" i="1"/>
  <c r="AM54" i="1" s="1"/>
  <c r="AL55" i="1"/>
  <c r="AL54" i="1" s="1"/>
  <c r="AJ55" i="1"/>
  <c r="AJ54" i="1" s="1"/>
  <c r="AI55" i="1"/>
  <c r="AI54" i="1" s="1"/>
  <c r="AH55" i="1"/>
  <c r="AH54" i="1" s="1"/>
  <c r="AB55" i="1"/>
  <c r="AB54" i="1" s="1"/>
  <c r="AA55" i="1"/>
  <c r="AA54" i="1" s="1"/>
  <c r="Z55" i="1"/>
  <c r="Z54" i="1" s="1"/>
  <c r="X55" i="1"/>
  <c r="X54" i="1" s="1"/>
  <c r="W55" i="1"/>
  <c r="W54" i="1" s="1"/>
  <c r="V55" i="1"/>
  <c r="V54" i="1" s="1"/>
  <c r="T55" i="1"/>
  <c r="T54" i="1" s="1"/>
  <c r="S55" i="1"/>
  <c r="S54" i="1" s="1"/>
  <c r="R55" i="1"/>
  <c r="R54" i="1" s="1"/>
  <c r="P55" i="1"/>
  <c r="P54" i="1" s="1"/>
  <c r="O55" i="1"/>
  <c r="O54" i="1" s="1"/>
  <c r="N55" i="1"/>
  <c r="N54" i="1" s="1"/>
  <c r="L55" i="1"/>
  <c r="L54" i="1" s="1"/>
  <c r="K55" i="1"/>
  <c r="K54" i="1" s="1"/>
  <c r="J55" i="1"/>
  <c r="AS53" i="1"/>
  <c r="AS52" i="1" s="1"/>
  <c r="AS51" i="1" s="1"/>
  <c r="AQ53" i="1"/>
  <c r="AQ52" i="1" s="1"/>
  <c r="AQ51" i="1" s="1"/>
  <c r="AP53" i="1"/>
  <c r="AP52" i="1" s="1"/>
  <c r="AP51" i="1" s="1"/>
  <c r="AN53" i="1"/>
  <c r="AN52" i="1" s="1"/>
  <c r="AN51" i="1" s="1"/>
  <c r="AJ53" i="1"/>
  <c r="AG53" i="1"/>
  <c r="AG52" i="1" s="1"/>
  <c r="AG51" i="1" s="1"/>
  <c r="AE53" i="1"/>
  <c r="AE52" i="1" s="1"/>
  <c r="AE51" i="1" s="1"/>
  <c r="AD53" i="1"/>
  <c r="AD52" i="1" s="1"/>
  <c r="AD51" i="1" s="1"/>
  <c r="AB53" i="1"/>
  <c r="AB52" i="1" s="1"/>
  <c r="AB51" i="1" s="1"/>
  <c r="X53" i="1"/>
  <c r="T53" i="1"/>
  <c r="T52" i="1" s="1"/>
  <c r="T51" i="1" s="1"/>
  <c r="P53" i="1"/>
  <c r="P52" i="1" s="1"/>
  <c r="P51" i="1" s="1"/>
  <c r="L53" i="1"/>
  <c r="L52" i="1" s="1"/>
  <c r="L51" i="1" s="1"/>
  <c r="AO52" i="1"/>
  <c r="AO51" i="1" s="1"/>
  <c r="AM52" i="1"/>
  <c r="AM51" i="1" s="1"/>
  <c r="AL52" i="1"/>
  <c r="AL51" i="1" s="1"/>
  <c r="AK52" i="1"/>
  <c r="AK51" i="1" s="1"/>
  <c r="AI52" i="1"/>
  <c r="AI51" i="1" s="1"/>
  <c r="AH52" i="1"/>
  <c r="AH51" i="1" s="1"/>
  <c r="AC52" i="1"/>
  <c r="AC51" i="1" s="1"/>
  <c r="AA52" i="1"/>
  <c r="AA51" i="1" s="1"/>
  <c r="Z52" i="1"/>
  <c r="Z51" i="1" s="1"/>
  <c r="Y52" i="1"/>
  <c r="Y51" i="1" s="1"/>
  <c r="W52" i="1"/>
  <c r="W51" i="1" s="1"/>
  <c r="V52" i="1"/>
  <c r="V51" i="1" s="1"/>
  <c r="U52" i="1"/>
  <c r="U51" i="1" s="1"/>
  <c r="S52" i="1"/>
  <c r="S51" i="1" s="1"/>
  <c r="R52" i="1"/>
  <c r="R51" i="1" s="1"/>
  <c r="Q52" i="1"/>
  <c r="Q51" i="1" s="1"/>
  <c r="O52" i="1"/>
  <c r="O51" i="1" s="1"/>
  <c r="N52" i="1"/>
  <c r="N51" i="1" s="1"/>
  <c r="M52" i="1"/>
  <c r="M51" i="1" s="1"/>
  <c r="K52" i="1"/>
  <c r="K51" i="1" s="1"/>
  <c r="J52" i="1"/>
  <c r="AS50" i="1"/>
  <c r="AS49" i="1" s="1"/>
  <c r="AS48" i="1" s="1"/>
  <c r="AQ50" i="1"/>
  <c r="AQ49" i="1" s="1"/>
  <c r="AQ48" i="1" s="1"/>
  <c r="AP50" i="1"/>
  <c r="AP49" i="1" s="1"/>
  <c r="AP48" i="1" s="1"/>
  <c r="AN50" i="1"/>
  <c r="AN49" i="1" s="1"/>
  <c r="AN48" i="1" s="1"/>
  <c r="AJ50" i="1"/>
  <c r="AG50" i="1"/>
  <c r="AG49" i="1" s="1"/>
  <c r="AG48" i="1" s="1"/>
  <c r="AE50" i="1"/>
  <c r="AE49" i="1" s="1"/>
  <c r="AE48" i="1" s="1"/>
  <c r="AD50" i="1"/>
  <c r="AD49" i="1" s="1"/>
  <c r="AD48" i="1" s="1"/>
  <c r="AB50" i="1"/>
  <c r="AB49" i="1" s="1"/>
  <c r="AB48" i="1" s="1"/>
  <c r="X50" i="1"/>
  <c r="T50" i="1"/>
  <c r="T49" i="1" s="1"/>
  <c r="T48" i="1" s="1"/>
  <c r="P50" i="1"/>
  <c r="P49" i="1" s="1"/>
  <c r="P48" i="1" s="1"/>
  <c r="L50" i="1"/>
  <c r="L49" i="1" s="1"/>
  <c r="L48" i="1" s="1"/>
  <c r="AO49" i="1"/>
  <c r="AO48" i="1" s="1"/>
  <c r="AM49" i="1"/>
  <c r="AM48" i="1" s="1"/>
  <c r="AL49" i="1"/>
  <c r="AL48" i="1" s="1"/>
  <c r="AK49" i="1"/>
  <c r="AK48" i="1" s="1"/>
  <c r="AI49" i="1"/>
  <c r="AI48" i="1" s="1"/>
  <c r="AH49" i="1"/>
  <c r="AH48" i="1" s="1"/>
  <c r="AC49" i="1"/>
  <c r="AC48" i="1" s="1"/>
  <c r="AA49" i="1"/>
  <c r="AA48" i="1" s="1"/>
  <c r="Z49" i="1"/>
  <c r="Z48" i="1" s="1"/>
  <c r="Y49" i="1"/>
  <c r="Y48" i="1" s="1"/>
  <c r="W49" i="1"/>
  <c r="W48" i="1" s="1"/>
  <c r="V49" i="1"/>
  <c r="V48" i="1" s="1"/>
  <c r="U49" i="1"/>
  <c r="U48" i="1" s="1"/>
  <c r="S49" i="1"/>
  <c r="S48" i="1" s="1"/>
  <c r="R49" i="1"/>
  <c r="R48" i="1" s="1"/>
  <c r="Q49" i="1"/>
  <c r="Q48" i="1" s="1"/>
  <c r="O49" i="1"/>
  <c r="O48" i="1" s="1"/>
  <c r="N49" i="1"/>
  <c r="N48" i="1" s="1"/>
  <c r="M49" i="1"/>
  <c r="M48" i="1" s="1"/>
  <c r="K49" i="1"/>
  <c r="K48" i="1" s="1"/>
  <c r="J49" i="1"/>
  <c r="AS47" i="1"/>
  <c r="AS46" i="1" s="1"/>
  <c r="AS45" i="1" s="1"/>
  <c r="AQ47" i="1"/>
  <c r="AQ46" i="1" s="1"/>
  <c r="AQ45" i="1" s="1"/>
  <c r="AP47" i="1"/>
  <c r="AP46" i="1" s="1"/>
  <c r="AP45" i="1" s="1"/>
  <c r="AN47" i="1"/>
  <c r="AN46" i="1" s="1"/>
  <c r="AN45" i="1" s="1"/>
  <c r="AJ47" i="1"/>
  <c r="AG47" i="1"/>
  <c r="AG46" i="1" s="1"/>
  <c r="AG45" i="1" s="1"/>
  <c r="AE47" i="1"/>
  <c r="AE46" i="1" s="1"/>
  <c r="AE45" i="1" s="1"/>
  <c r="AD47" i="1"/>
  <c r="AD46" i="1" s="1"/>
  <c r="AD45" i="1" s="1"/>
  <c r="AB47" i="1"/>
  <c r="AB46" i="1" s="1"/>
  <c r="AB45" i="1" s="1"/>
  <c r="X47" i="1"/>
  <c r="T47" i="1"/>
  <c r="T46" i="1" s="1"/>
  <c r="T45" i="1" s="1"/>
  <c r="P47" i="1"/>
  <c r="P46" i="1" s="1"/>
  <c r="P45" i="1" s="1"/>
  <c r="L47" i="1"/>
  <c r="L46" i="1" s="1"/>
  <c r="L45" i="1" s="1"/>
  <c r="AO46" i="1"/>
  <c r="AO45" i="1" s="1"/>
  <c r="AM46" i="1"/>
  <c r="AM45" i="1" s="1"/>
  <c r="AL46" i="1"/>
  <c r="AL45" i="1" s="1"/>
  <c r="AK46" i="1"/>
  <c r="AK45" i="1" s="1"/>
  <c r="AI46" i="1"/>
  <c r="AI45" i="1" s="1"/>
  <c r="AH46" i="1"/>
  <c r="AH45" i="1" s="1"/>
  <c r="AC46" i="1"/>
  <c r="AC45" i="1" s="1"/>
  <c r="AA46" i="1"/>
  <c r="AA45" i="1" s="1"/>
  <c r="Z46" i="1"/>
  <c r="Z45" i="1" s="1"/>
  <c r="Y46" i="1"/>
  <c r="Y45" i="1" s="1"/>
  <c r="W46" i="1"/>
  <c r="W45" i="1" s="1"/>
  <c r="V46" i="1"/>
  <c r="V45" i="1" s="1"/>
  <c r="U46" i="1"/>
  <c r="U45" i="1" s="1"/>
  <c r="S46" i="1"/>
  <c r="S45" i="1" s="1"/>
  <c r="R46" i="1"/>
  <c r="R45" i="1" s="1"/>
  <c r="Q46" i="1"/>
  <c r="Q45" i="1" s="1"/>
  <c r="O46" i="1"/>
  <c r="O45" i="1" s="1"/>
  <c r="N46" i="1"/>
  <c r="N45" i="1" s="1"/>
  <c r="M46" i="1"/>
  <c r="M45" i="1" s="1"/>
  <c r="K46" i="1"/>
  <c r="K45" i="1" s="1"/>
  <c r="J46" i="1"/>
  <c r="AS44" i="1"/>
  <c r="AS43" i="1" s="1"/>
  <c r="AQ44" i="1"/>
  <c r="AQ43" i="1" s="1"/>
  <c r="AP44" i="1"/>
  <c r="AP43" i="1" s="1"/>
  <c r="AN44" i="1"/>
  <c r="AN43" i="1" s="1"/>
  <c r="AJ44" i="1"/>
  <c r="AG44" i="1"/>
  <c r="AG43" i="1" s="1"/>
  <c r="AE44" i="1"/>
  <c r="AE43" i="1" s="1"/>
  <c r="AD44" i="1"/>
  <c r="AD43" i="1" s="1"/>
  <c r="AB44" i="1"/>
  <c r="AB43" i="1" s="1"/>
  <c r="X44" i="1"/>
  <c r="T44" i="1"/>
  <c r="P44" i="1"/>
  <c r="L44" i="1"/>
  <c r="AO43" i="1"/>
  <c r="AM43" i="1"/>
  <c r="AL43" i="1"/>
  <c r="AK43" i="1"/>
  <c r="AI43" i="1"/>
  <c r="AH43" i="1"/>
  <c r="AC43" i="1"/>
  <c r="AA43" i="1"/>
  <c r="Z43" i="1"/>
  <c r="Y43" i="1"/>
  <c r="W43" i="1"/>
  <c r="V43" i="1"/>
  <c r="U43" i="1"/>
  <c r="S43" i="1"/>
  <c r="R43" i="1"/>
  <c r="Q43" i="1"/>
  <c r="O43" i="1"/>
  <c r="N43" i="1"/>
  <c r="M43" i="1"/>
  <c r="L43" i="1"/>
  <c r="K43" i="1"/>
  <c r="J43" i="1"/>
  <c r="AS42" i="1"/>
  <c r="AS41" i="1" s="1"/>
  <c r="AQ42" i="1"/>
  <c r="AQ41" i="1" s="1"/>
  <c r="AP42" i="1"/>
  <c r="AP41" i="1" s="1"/>
  <c r="AN42" i="1"/>
  <c r="AN41" i="1" s="1"/>
  <c r="AJ42" i="1"/>
  <c r="AG42" i="1"/>
  <c r="AG41" i="1" s="1"/>
  <c r="AE42" i="1"/>
  <c r="AE41" i="1" s="1"/>
  <c r="AD42" i="1"/>
  <c r="AD41" i="1" s="1"/>
  <c r="AB42" i="1"/>
  <c r="X42" i="1"/>
  <c r="X41" i="1" s="1"/>
  <c r="T42" i="1"/>
  <c r="P42" i="1"/>
  <c r="L42" i="1"/>
  <c r="L41" i="1" s="1"/>
  <c r="AO41" i="1"/>
  <c r="AM41" i="1"/>
  <c r="AL41" i="1"/>
  <c r="AK41" i="1"/>
  <c r="AI41" i="1"/>
  <c r="AH41" i="1"/>
  <c r="AC41" i="1"/>
  <c r="AB41" i="1"/>
  <c r="AA41" i="1"/>
  <c r="Z41" i="1"/>
  <c r="Y41" i="1"/>
  <c r="W41" i="1"/>
  <c r="V41" i="1"/>
  <c r="U41" i="1"/>
  <c r="S41" i="1"/>
  <c r="R41" i="1"/>
  <c r="Q41" i="1"/>
  <c r="O41" i="1"/>
  <c r="N41" i="1"/>
  <c r="M41" i="1"/>
  <c r="K41" i="1"/>
  <c r="J41" i="1"/>
  <c r="AS40" i="1"/>
  <c r="AS39" i="1" s="1"/>
  <c r="AQ40" i="1"/>
  <c r="AP40" i="1"/>
  <c r="AN40" i="1"/>
  <c r="AN39" i="1" s="1"/>
  <c r="AJ40" i="1"/>
  <c r="AJ39" i="1" s="1"/>
  <c r="AG40" i="1"/>
  <c r="AG39" i="1" s="1"/>
  <c r="AE40" i="1"/>
  <c r="AE39" i="1" s="1"/>
  <c r="AD40" i="1"/>
  <c r="AD39" i="1" s="1"/>
  <c r="AB40" i="1"/>
  <c r="AB39" i="1" s="1"/>
  <c r="X40" i="1"/>
  <c r="T40" i="1"/>
  <c r="T39" i="1" s="1"/>
  <c r="P40" i="1"/>
  <c r="P39" i="1" s="1"/>
  <c r="L40" i="1"/>
  <c r="L39" i="1" s="1"/>
  <c r="AQ39" i="1"/>
  <c r="AP39" i="1"/>
  <c r="AO39" i="1"/>
  <c r="AM39" i="1"/>
  <c r="AL39" i="1"/>
  <c r="AK39" i="1"/>
  <c r="AI39" i="1"/>
  <c r="AH39" i="1"/>
  <c r="AC39" i="1"/>
  <c r="AA39" i="1"/>
  <c r="Z39" i="1"/>
  <c r="Y39" i="1"/>
  <c r="W39" i="1"/>
  <c r="V39" i="1"/>
  <c r="U39" i="1"/>
  <c r="U38" i="1" s="1"/>
  <c r="S39" i="1"/>
  <c r="R39" i="1"/>
  <c r="Q39" i="1"/>
  <c r="O39" i="1"/>
  <c r="N39" i="1"/>
  <c r="M39" i="1"/>
  <c r="K39" i="1"/>
  <c r="J39" i="1"/>
  <c r="AS37" i="1"/>
  <c r="AS36" i="1" s="1"/>
  <c r="AS35" i="1" s="1"/>
  <c r="AQ37" i="1"/>
  <c r="AQ36" i="1" s="1"/>
  <c r="AQ35" i="1" s="1"/>
  <c r="AP37" i="1"/>
  <c r="AP36" i="1" s="1"/>
  <c r="AP35" i="1" s="1"/>
  <c r="AN37" i="1"/>
  <c r="AN36" i="1" s="1"/>
  <c r="AN35" i="1" s="1"/>
  <c r="AJ37" i="1"/>
  <c r="AG37" i="1"/>
  <c r="AG36" i="1" s="1"/>
  <c r="AG35" i="1" s="1"/>
  <c r="AE37" i="1"/>
  <c r="AE36" i="1" s="1"/>
  <c r="AE35" i="1" s="1"/>
  <c r="AD37" i="1"/>
  <c r="AD36" i="1" s="1"/>
  <c r="AD35" i="1" s="1"/>
  <c r="AB37" i="1"/>
  <c r="AB36" i="1" s="1"/>
  <c r="AB35" i="1" s="1"/>
  <c r="X37" i="1"/>
  <c r="T37" i="1"/>
  <c r="T36" i="1" s="1"/>
  <c r="T35" i="1" s="1"/>
  <c r="P37" i="1"/>
  <c r="L37" i="1"/>
  <c r="L36" i="1" s="1"/>
  <c r="L35" i="1" s="1"/>
  <c r="AO36" i="1"/>
  <c r="AO35" i="1" s="1"/>
  <c r="AM36" i="1"/>
  <c r="AM35" i="1" s="1"/>
  <c r="AL36" i="1"/>
  <c r="AL35" i="1" s="1"/>
  <c r="AK36" i="1"/>
  <c r="AK35" i="1" s="1"/>
  <c r="AI36" i="1"/>
  <c r="AI35" i="1" s="1"/>
  <c r="AH36" i="1"/>
  <c r="AH35" i="1" s="1"/>
  <c r="AC36" i="1"/>
  <c r="AC35" i="1" s="1"/>
  <c r="AA36" i="1"/>
  <c r="AA35" i="1" s="1"/>
  <c r="Z36" i="1"/>
  <c r="Z35" i="1" s="1"/>
  <c r="Y36" i="1"/>
  <c r="Y35" i="1" s="1"/>
  <c r="W36" i="1"/>
  <c r="W35" i="1" s="1"/>
  <c r="V36" i="1"/>
  <c r="V35" i="1" s="1"/>
  <c r="U36" i="1"/>
  <c r="U35" i="1" s="1"/>
  <c r="S36" i="1"/>
  <c r="S35" i="1" s="1"/>
  <c r="R36" i="1"/>
  <c r="R35" i="1" s="1"/>
  <c r="Q36" i="1"/>
  <c r="Q35" i="1" s="1"/>
  <c r="O36" i="1"/>
  <c r="O35" i="1" s="1"/>
  <c r="N36" i="1"/>
  <c r="N35" i="1" s="1"/>
  <c r="M36" i="1"/>
  <c r="M35" i="1" s="1"/>
  <c r="K36" i="1"/>
  <c r="K35" i="1" s="1"/>
  <c r="J36" i="1"/>
  <c r="J35" i="1" s="1"/>
  <c r="AS34" i="1"/>
  <c r="AS33" i="1" s="1"/>
  <c r="AR34" i="1"/>
  <c r="AP34" i="1"/>
  <c r="AM34" i="1"/>
  <c r="AM33" i="1" s="1"/>
  <c r="AI34" i="1"/>
  <c r="AG34" i="1"/>
  <c r="AG33" i="1" s="1"/>
  <c r="AF34" i="1"/>
  <c r="AF33" i="1" s="1"/>
  <c r="AD34" i="1"/>
  <c r="AD33" i="1" s="1"/>
  <c r="AA34" i="1"/>
  <c r="W34" i="1"/>
  <c r="S34" i="1"/>
  <c r="S33" i="1" s="1"/>
  <c r="O34" i="1"/>
  <c r="O33" i="1" s="1"/>
  <c r="K34" i="1"/>
  <c r="K33" i="1" s="1"/>
  <c r="AR33" i="1"/>
  <c r="AP33" i="1"/>
  <c r="AO33" i="1"/>
  <c r="AN33" i="1"/>
  <c r="AL33" i="1"/>
  <c r="AK33" i="1"/>
  <c r="AJ33" i="1"/>
  <c r="AI33" i="1"/>
  <c r="AH33" i="1"/>
  <c r="AC33" i="1"/>
  <c r="AB33" i="1"/>
  <c r="AA33" i="1"/>
  <c r="Z33" i="1"/>
  <c r="Y33" i="1"/>
  <c r="X33" i="1"/>
  <c r="V33" i="1"/>
  <c r="U33" i="1"/>
  <c r="T33" i="1"/>
  <c r="R33" i="1"/>
  <c r="Q33" i="1"/>
  <c r="P33" i="1"/>
  <c r="N33" i="1"/>
  <c r="M33" i="1"/>
  <c r="L33" i="1"/>
  <c r="J33" i="1"/>
  <c r="AS32" i="1"/>
  <c r="AS31" i="1" s="1"/>
  <c r="AR32" i="1"/>
  <c r="AR31" i="1" s="1"/>
  <c r="AP32" i="1"/>
  <c r="AP31" i="1" s="1"/>
  <c r="AM32" i="1"/>
  <c r="AM31" i="1" s="1"/>
  <c r="AI32" i="1"/>
  <c r="AG32" i="1"/>
  <c r="AG31" i="1" s="1"/>
  <c r="AF32" i="1"/>
  <c r="AF31" i="1" s="1"/>
  <c r="AD32" i="1"/>
  <c r="AD31" i="1" s="1"/>
  <c r="AA32" i="1"/>
  <c r="W32" i="1"/>
  <c r="W31" i="1" s="1"/>
  <c r="S32" i="1"/>
  <c r="S31" i="1" s="1"/>
  <c r="O32" i="1"/>
  <c r="O31" i="1" s="1"/>
  <c r="K32" i="1"/>
  <c r="K31" i="1" s="1"/>
  <c r="AO31" i="1"/>
  <c r="AO30" i="1" s="1"/>
  <c r="AN31" i="1"/>
  <c r="AL31" i="1"/>
  <c r="AK31" i="1"/>
  <c r="AK30" i="1" s="1"/>
  <c r="AJ31" i="1"/>
  <c r="AH31" i="1"/>
  <c r="AC31" i="1"/>
  <c r="AB31" i="1"/>
  <c r="Z31" i="1"/>
  <c r="Y31" i="1"/>
  <c r="X31" i="1"/>
  <c r="V31" i="1"/>
  <c r="U31" i="1"/>
  <c r="T31" i="1"/>
  <c r="R31" i="1"/>
  <c r="Q31" i="1"/>
  <c r="P31" i="1"/>
  <c r="N31" i="1"/>
  <c r="M31" i="1"/>
  <c r="L31" i="1"/>
  <c r="J31" i="1"/>
  <c r="S29" i="1"/>
  <c r="S28" i="1" s="1"/>
  <c r="O29" i="1"/>
  <c r="O28" i="1" s="1"/>
  <c r="K29" i="1"/>
  <c r="K28" i="1" s="1"/>
  <c r="U28" i="1"/>
  <c r="T28" i="1"/>
  <c r="R28" i="1"/>
  <c r="Q28" i="1"/>
  <c r="P28" i="1"/>
  <c r="N28" i="1"/>
  <c r="M28" i="1"/>
  <c r="L28" i="1"/>
  <c r="J28" i="1"/>
  <c r="S27" i="1"/>
  <c r="S26" i="1" s="1"/>
  <c r="O27" i="1"/>
  <c r="O26" i="1" s="1"/>
  <c r="K27" i="1"/>
  <c r="K26" i="1" s="1"/>
  <c r="U26" i="1"/>
  <c r="T26" i="1"/>
  <c r="R26" i="1"/>
  <c r="R25" i="1" s="1"/>
  <c r="Q26" i="1"/>
  <c r="P26" i="1"/>
  <c r="P25" i="1" s="1"/>
  <c r="N26" i="1"/>
  <c r="M26" i="1"/>
  <c r="M25" i="1" s="1"/>
  <c r="L26" i="1"/>
  <c r="J26" i="1"/>
  <c r="AS24" i="1"/>
  <c r="AS23" i="1" s="1"/>
  <c r="AR24" i="1"/>
  <c r="AP24" i="1"/>
  <c r="AP23" i="1" s="1"/>
  <c r="AM24" i="1"/>
  <c r="AM23" i="1" s="1"/>
  <c r="AI24" i="1"/>
  <c r="AG24" i="1"/>
  <c r="AG23" i="1" s="1"/>
  <c r="AF24" i="1"/>
  <c r="AF23" i="1" s="1"/>
  <c r="AD24" i="1"/>
  <c r="AD23" i="1" s="1"/>
  <c r="AA24" i="1"/>
  <c r="AA23" i="1" s="1"/>
  <c r="W24" i="1"/>
  <c r="S24" i="1"/>
  <c r="S23" i="1" s="1"/>
  <c r="O24" i="1"/>
  <c r="O23" i="1" s="1"/>
  <c r="K24" i="1"/>
  <c r="K23" i="1" s="1"/>
  <c r="AR23" i="1"/>
  <c r="AO23" i="1"/>
  <c r="AN23" i="1"/>
  <c r="AL23" i="1"/>
  <c r="AK23" i="1"/>
  <c r="AJ23" i="1"/>
  <c r="AH23" i="1"/>
  <c r="AC23" i="1"/>
  <c r="AB23" i="1"/>
  <c r="Z23" i="1"/>
  <c r="Y23" i="1"/>
  <c r="X23" i="1"/>
  <c r="V23" i="1"/>
  <c r="U23" i="1"/>
  <c r="T23" i="1"/>
  <c r="R23" i="1"/>
  <c r="Q23" i="1"/>
  <c r="P23" i="1"/>
  <c r="N23" i="1"/>
  <c r="M23" i="1"/>
  <c r="L23" i="1"/>
  <c r="J23" i="1"/>
  <c r="AR22" i="1"/>
  <c r="AR21" i="1" s="1"/>
  <c r="AQ22" i="1"/>
  <c r="AQ21" i="1" s="1"/>
  <c r="AP22" i="1"/>
  <c r="AP21" i="1" s="1"/>
  <c r="AO22" i="1"/>
  <c r="AO21" i="1" s="1"/>
  <c r="AK22" i="1"/>
  <c r="AK21" i="1" s="1"/>
  <c r="AF22" i="1"/>
  <c r="AF21" i="1" s="1"/>
  <c r="AE22" i="1"/>
  <c r="AE21" i="1" s="1"/>
  <c r="AD22" i="1"/>
  <c r="AD21" i="1" s="1"/>
  <c r="AC22" i="1"/>
  <c r="AC21" i="1" s="1"/>
  <c r="Y22" i="1"/>
  <c r="Y21" i="1" s="1"/>
  <c r="U22" i="1"/>
  <c r="U21" i="1" s="1"/>
  <c r="Q22" i="1"/>
  <c r="M22" i="1"/>
  <c r="AN21" i="1"/>
  <c r="AM21" i="1"/>
  <c r="AL21" i="1"/>
  <c r="AJ21" i="1"/>
  <c r="AI21" i="1"/>
  <c r="AH21" i="1"/>
  <c r="AB21" i="1"/>
  <c r="AA21" i="1"/>
  <c r="Z21" i="1"/>
  <c r="X21" i="1"/>
  <c r="W21" i="1"/>
  <c r="V21" i="1"/>
  <c r="T21" i="1"/>
  <c r="S21" i="1"/>
  <c r="R21" i="1"/>
  <c r="P21" i="1"/>
  <c r="O21" i="1"/>
  <c r="N21" i="1"/>
  <c r="L21" i="1"/>
  <c r="K21" i="1"/>
  <c r="J21" i="1"/>
  <c r="AS19" i="1"/>
  <c r="AS18" i="1" s="1"/>
  <c r="AR19" i="1"/>
  <c r="AR18" i="1" s="1"/>
  <c r="AM19" i="1"/>
  <c r="AM18" i="1" s="1"/>
  <c r="AH19" i="1"/>
  <c r="AP19" i="1" s="1"/>
  <c r="AP18" i="1" s="1"/>
  <c r="AG19" i="1"/>
  <c r="AG18" i="1" s="1"/>
  <c r="AF19" i="1"/>
  <c r="AF18" i="1" s="1"/>
  <c r="AA19" i="1"/>
  <c r="AA18" i="1" s="1"/>
  <c r="V19" i="1"/>
  <c r="AD19" i="1" s="1"/>
  <c r="AD18" i="1" s="1"/>
  <c r="S19" i="1"/>
  <c r="S18" i="1" s="1"/>
  <c r="O19" i="1"/>
  <c r="O18" i="1" s="1"/>
  <c r="K19" i="1"/>
  <c r="K18" i="1" s="1"/>
  <c r="AO18" i="1"/>
  <c r="AN18" i="1"/>
  <c r="AL18" i="1"/>
  <c r="AK18" i="1"/>
  <c r="AJ18" i="1"/>
  <c r="AC18" i="1"/>
  <c r="AB18" i="1"/>
  <c r="Z18" i="1"/>
  <c r="Y18" i="1"/>
  <c r="X18" i="1"/>
  <c r="U18" i="1"/>
  <c r="T18" i="1"/>
  <c r="R18" i="1"/>
  <c r="Q18" i="1"/>
  <c r="P18" i="1"/>
  <c r="N18" i="1"/>
  <c r="M18" i="1"/>
  <c r="L18" i="1"/>
  <c r="J18" i="1"/>
  <c r="AS17" i="1"/>
  <c r="AS16" i="1" s="1"/>
  <c r="AR17" i="1"/>
  <c r="AR16" i="1" s="1"/>
  <c r="AM17" i="1"/>
  <c r="AM16" i="1" s="1"/>
  <c r="AH17" i="1"/>
  <c r="AP17" i="1" s="1"/>
  <c r="AP16" i="1" s="1"/>
  <c r="AG17" i="1"/>
  <c r="AG16" i="1" s="1"/>
  <c r="AF17" i="1"/>
  <c r="AF16" i="1" s="1"/>
  <c r="AA17" i="1"/>
  <c r="AA16" i="1" s="1"/>
  <c r="V17" i="1"/>
  <c r="AD17" i="1" s="1"/>
  <c r="AD16" i="1" s="1"/>
  <c r="S17" i="1"/>
  <c r="S16" i="1" s="1"/>
  <c r="O17" i="1"/>
  <c r="O16" i="1" s="1"/>
  <c r="K17" i="1"/>
  <c r="K16" i="1" s="1"/>
  <c r="AO16" i="1"/>
  <c r="AN16" i="1"/>
  <c r="AL16" i="1"/>
  <c r="AK16" i="1"/>
  <c r="AJ16" i="1"/>
  <c r="AC16" i="1"/>
  <c r="AB16" i="1"/>
  <c r="Z16" i="1"/>
  <c r="Y16" i="1"/>
  <c r="X16" i="1"/>
  <c r="U16" i="1"/>
  <c r="T16" i="1"/>
  <c r="R16" i="1"/>
  <c r="Q16" i="1"/>
  <c r="P16" i="1"/>
  <c r="N16" i="1"/>
  <c r="M16" i="1"/>
  <c r="L16" i="1"/>
  <c r="J16" i="1"/>
  <c r="AS14" i="1"/>
  <c r="AS13" i="1" s="1"/>
  <c r="AR14" i="1"/>
  <c r="AR13" i="1" s="1"/>
  <c r="AP14" i="1"/>
  <c r="AP13" i="1" s="1"/>
  <c r="AM14" i="1"/>
  <c r="AM13" i="1" s="1"/>
  <c r="AI14" i="1"/>
  <c r="AG14" i="1"/>
  <c r="AG13" i="1" s="1"/>
  <c r="AF14" i="1"/>
  <c r="AF13" i="1" s="1"/>
  <c r="AD14" i="1"/>
  <c r="AD13" i="1" s="1"/>
  <c r="AA14" i="1"/>
  <c r="AA13" i="1" s="1"/>
  <c r="W14" i="1"/>
  <c r="S14" i="1"/>
  <c r="S13" i="1" s="1"/>
  <c r="O14" i="1"/>
  <c r="O13" i="1" s="1"/>
  <c r="K14" i="1"/>
  <c r="AO13" i="1"/>
  <c r="AN13" i="1"/>
  <c r="AL13" i="1"/>
  <c r="AK13" i="1"/>
  <c r="AJ13" i="1"/>
  <c r="AH13" i="1"/>
  <c r="AC13" i="1"/>
  <c r="AB13" i="1"/>
  <c r="Z13" i="1"/>
  <c r="Y13" i="1"/>
  <c r="X13" i="1"/>
  <c r="V13" i="1"/>
  <c r="U13" i="1"/>
  <c r="T13" i="1"/>
  <c r="R13" i="1"/>
  <c r="Q13" i="1"/>
  <c r="P13" i="1"/>
  <c r="N13" i="1"/>
  <c r="M13" i="1"/>
  <c r="L13" i="1"/>
  <c r="J13" i="1"/>
  <c r="AS12" i="1"/>
  <c r="AS11" i="1" s="1"/>
  <c r="AR12" i="1"/>
  <c r="AR11" i="1" s="1"/>
  <c r="AP12" i="1"/>
  <c r="AP11" i="1" s="1"/>
  <c r="AM12" i="1"/>
  <c r="AM11" i="1" s="1"/>
  <c r="AI12" i="1"/>
  <c r="AG12" i="1"/>
  <c r="AG11" i="1" s="1"/>
  <c r="AF12" i="1"/>
  <c r="AF11" i="1" s="1"/>
  <c r="AD12" i="1"/>
  <c r="AD11" i="1" s="1"/>
  <c r="AA12" i="1"/>
  <c r="AA11" i="1" s="1"/>
  <c r="W12" i="1"/>
  <c r="W11" i="1" s="1"/>
  <c r="S12" i="1"/>
  <c r="S11" i="1" s="1"/>
  <c r="O12" i="1"/>
  <c r="K12" i="1"/>
  <c r="K11" i="1" s="1"/>
  <c r="AO11" i="1"/>
  <c r="AN11" i="1"/>
  <c r="AL11" i="1"/>
  <c r="AK11" i="1"/>
  <c r="AJ11" i="1"/>
  <c r="AH11" i="1"/>
  <c r="AC11" i="1"/>
  <c r="AB11" i="1"/>
  <c r="Z11" i="1"/>
  <c r="Y11" i="1"/>
  <c r="X11" i="1"/>
  <c r="V11" i="1"/>
  <c r="U11" i="1"/>
  <c r="T11" i="1"/>
  <c r="R11" i="1"/>
  <c r="Q11" i="1"/>
  <c r="P11" i="1"/>
  <c r="O11" i="1"/>
  <c r="N11" i="1"/>
  <c r="M11" i="1"/>
  <c r="L11" i="1"/>
  <c r="J11" i="1"/>
  <c r="N242" i="1" l="1"/>
  <c r="Q226" i="1"/>
  <c r="N276" i="1"/>
  <c r="M226" i="1"/>
  <c r="AC226" i="1"/>
  <c r="O226" i="1"/>
  <c r="M242" i="1"/>
  <c r="R242" i="1"/>
  <c r="O242" i="1"/>
  <c r="O276" i="1"/>
  <c r="P276" i="1"/>
  <c r="AH361" i="1"/>
  <c r="AH360" i="1" s="1"/>
  <c r="AH359" i="1" s="1"/>
  <c r="AH358" i="1" s="1"/>
  <c r="Q242" i="1"/>
  <c r="K242" i="1"/>
  <c r="L276" i="1"/>
  <c r="P226" i="1"/>
  <c r="P242" i="1"/>
  <c r="AA226" i="1"/>
  <c r="J226" i="1"/>
  <c r="U226" i="1"/>
  <c r="W226" i="1"/>
  <c r="AG226" i="1"/>
  <c r="AN346" i="1"/>
  <c r="AN345" i="1" s="1"/>
  <c r="K226" i="1"/>
  <c r="AS226" i="1"/>
  <c r="AR308" i="1"/>
  <c r="AR307" i="1" s="1"/>
  <c r="R226" i="1"/>
  <c r="AD226" i="1"/>
  <c r="AM226" i="1"/>
  <c r="N226" i="1"/>
  <c r="AN226" i="1"/>
  <c r="S226" i="1"/>
  <c r="Z226" i="1"/>
  <c r="AO333" i="1"/>
  <c r="AO332" i="1" s="1"/>
  <c r="AO331" i="1" s="1"/>
  <c r="N333" i="1"/>
  <c r="Y333" i="1"/>
  <c r="AE346" i="1"/>
  <c r="AE345" i="1" s="1"/>
  <c r="AB290" i="1"/>
  <c r="AB289" i="1" s="1"/>
  <c r="Q138" i="1"/>
  <c r="V138" i="1"/>
  <c r="AA138" i="1"/>
  <c r="M138" i="1"/>
  <c r="M137" i="1" s="1"/>
  <c r="R138" i="1"/>
  <c r="W138" i="1"/>
  <c r="AC138" i="1"/>
  <c r="AL138" i="1"/>
  <c r="AL137" i="1" s="1"/>
  <c r="P138" i="1"/>
  <c r="AH211" i="1"/>
  <c r="AM211" i="1"/>
  <c r="AP211" i="1"/>
  <c r="N138" i="1"/>
  <c r="S138" i="1"/>
  <c r="Y138" i="1"/>
  <c r="AH138" i="1"/>
  <c r="U15" i="1"/>
  <c r="AL15" i="1"/>
  <c r="J138" i="1"/>
  <c r="O138" i="1"/>
  <c r="AK138" i="1"/>
  <c r="L138" i="1"/>
  <c r="AB138" i="1"/>
  <c r="AB137" i="1" s="1"/>
  <c r="AJ138" i="1"/>
  <c r="AJ137" i="1" s="1"/>
  <c r="AS138" i="1"/>
  <c r="J281" i="1"/>
  <c r="J280" i="1" s="1"/>
  <c r="T138" i="1"/>
  <c r="T137" i="1" s="1"/>
  <c r="AP138" i="1"/>
  <c r="AE97" i="1"/>
  <c r="AI193" i="1"/>
  <c r="J113" i="1"/>
  <c r="O113" i="1"/>
  <c r="AR323" i="1"/>
  <c r="AR322" i="1" s="1"/>
  <c r="U138" i="1"/>
  <c r="Z138" i="1"/>
  <c r="AI138" i="1"/>
  <c r="AO138" i="1"/>
  <c r="AG138" i="1"/>
  <c r="AJ173" i="1"/>
  <c r="AK173" i="1"/>
  <c r="AL296" i="1"/>
  <c r="R347" i="1"/>
  <c r="AJ368" i="1"/>
  <c r="AJ367" i="1" s="1"/>
  <c r="AJ366" i="1" s="1"/>
  <c r="AD138" i="1"/>
  <c r="AN138" i="1"/>
  <c r="AA333" i="1"/>
  <c r="AA332" i="1" s="1"/>
  <c r="AL38" i="1"/>
  <c r="AP30" i="1"/>
  <c r="AR50" i="1"/>
  <c r="AR49" i="1" s="1"/>
  <c r="AR48" i="1" s="1"/>
  <c r="N290" i="1"/>
  <c r="N289" i="1" s="1"/>
  <c r="S290" i="1"/>
  <c r="S289" i="1" s="1"/>
  <c r="Y290" i="1"/>
  <c r="Y289" i="1" s="1"/>
  <c r="W296" i="1"/>
  <c r="AG333" i="1"/>
  <c r="AQ333" i="1"/>
  <c r="AQ332" i="1" s="1"/>
  <c r="AQ331" i="1" s="1"/>
  <c r="X333" i="1"/>
  <c r="X332" i="1" s="1"/>
  <c r="Z349" i="1"/>
  <c r="Q361" i="1"/>
  <c r="Q360" i="1" s="1"/>
  <c r="Q359" i="1" s="1"/>
  <c r="Q358" i="1" s="1"/>
  <c r="AA361" i="1"/>
  <c r="AA360" i="1" s="1"/>
  <c r="AA359" i="1" s="1"/>
  <c r="AA358" i="1" s="1"/>
  <c r="AK361" i="1"/>
  <c r="AK360" i="1" s="1"/>
  <c r="AK359" i="1" s="1"/>
  <c r="AK358" i="1" s="1"/>
  <c r="M368" i="1"/>
  <c r="M367" i="1" s="1"/>
  <c r="M366" i="1" s="1"/>
  <c r="R368" i="1"/>
  <c r="R367" i="1" s="1"/>
  <c r="R366" i="1" s="1"/>
  <c r="W368" i="1"/>
  <c r="W367" i="1" s="1"/>
  <c r="W366" i="1" s="1"/>
  <c r="AA368" i="1"/>
  <c r="AA367" i="1" s="1"/>
  <c r="AA366" i="1" s="1"/>
  <c r="T368" i="1"/>
  <c r="T367" i="1" s="1"/>
  <c r="T366" i="1" s="1"/>
  <c r="P97" i="1"/>
  <c r="N113" i="1"/>
  <c r="Y113" i="1"/>
  <c r="P113" i="1"/>
  <c r="X290" i="1"/>
  <c r="X289" i="1" s="1"/>
  <c r="AQ290" i="1"/>
  <c r="AQ289" i="1" s="1"/>
  <c r="O304" i="1"/>
  <c r="AB368" i="1"/>
  <c r="AB367" i="1" s="1"/>
  <c r="AB366" i="1" s="1"/>
  <c r="AI368" i="1"/>
  <c r="AI367" i="1" s="1"/>
  <c r="AI366" i="1" s="1"/>
  <c r="AM368" i="1"/>
  <c r="AM367" i="1" s="1"/>
  <c r="AM366" i="1" s="1"/>
  <c r="AO76" i="1"/>
  <c r="AC315" i="1"/>
  <c r="AC314" i="1" s="1"/>
  <c r="AL315" i="1"/>
  <c r="AL314" i="1" s="1"/>
  <c r="AG323" i="1"/>
  <c r="AG322" i="1" s="1"/>
  <c r="AG315" i="1" s="1"/>
  <c r="AG314" i="1" s="1"/>
  <c r="Q333" i="1"/>
  <c r="Q332" i="1" s="1"/>
  <c r="Q331" i="1" s="1"/>
  <c r="AC20" i="1"/>
  <c r="AR20" i="1"/>
  <c r="U10" i="1"/>
  <c r="Z10" i="1"/>
  <c r="R15" i="1"/>
  <c r="O97" i="1"/>
  <c r="O92" i="1" s="1"/>
  <c r="M113" i="1"/>
  <c r="R113" i="1"/>
  <c r="S165" i="1"/>
  <c r="AF173" i="1"/>
  <c r="S361" i="1"/>
  <c r="S360" i="1" s="1"/>
  <c r="S359" i="1" s="1"/>
  <c r="S358" i="1" s="1"/>
  <c r="AK20" i="1"/>
  <c r="AQ97" i="1"/>
  <c r="AO10" i="1"/>
  <c r="N15" i="1"/>
  <c r="K97" i="1"/>
  <c r="Q97" i="1"/>
  <c r="K113" i="1"/>
  <c r="Q113" i="1"/>
  <c r="AH165" i="1"/>
  <c r="R173" i="1"/>
  <c r="W173" i="1"/>
  <c r="AB173" i="1"/>
  <c r="AD173" i="1"/>
  <c r="AO173" i="1"/>
  <c r="AF365" i="1"/>
  <c r="AF364" i="1" s="1"/>
  <c r="AN15" i="1"/>
  <c r="N20" i="1"/>
  <c r="L113" i="1"/>
  <c r="Y20" i="1"/>
  <c r="AB10" i="1"/>
  <c r="Z20" i="1"/>
  <c r="O165" i="1"/>
  <c r="U165" i="1"/>
  <c r="Z165" i="1"/>
  <c r="AI165" i="1"/>
  <c r="AO165" i="1"/>
  <c r="AR169" i="1"/>
  <c r="AR168" i="1" s="1"/>
  <c r="AH349" i="1"/>
  <c r="AM219" i="1"/>
  <c r="AQ241" i="1"/>
  <c r="AQ240" i="1" s="1"/>
  <c r="AQ239" i="1" s="1"/>
  <c r="AD349" i="1"/>
  <c r="V10" i="1"/>
  <c r="AC15" i="1"/>
  <c r="J20" i="1"/>
  <c r="AL20" i="1"/>
  <c r="U20" i="1"/>
  <c r="Z113" i="1"/>
  <c r="P165" i="1"/>
  <c r="AD165" i="1"/>
  <c r="AN165" i="1"/>
  <c r="V173" i="1"/>
  <c r="AA173" i="1"/>
  <c r="AI173" i="1"/>
  <c r="AN173" i="1"/>
  <c r="AN152" i="1" s="1"/>
  <c r="AN151" i="1" s="1"/>
  <c r="AD323" i="1"/>
  <c r="AD322" i="1" s="1"/>
  <c r="AD315" i="1" s="1"/>
  <c r="AD314" i="1" s="1"/>
  <c r="AD361" i="1"/>
  <c r="AD360" i="1" s="1"/>
  <c r="AD359" i="1" s="1"/>
  <c r="AD358" i="1" s="1"/>
  <c r="X364" i="1"/>
  <c r="X361" i="1" s="1"/>
  <c r="X360" i="1" s="1"/>
  <c r="X359" i="1" s="1"/>
  <c r="X358" i="1" s="1"/>
  <c r="X15" i="1"/>
  <c r="AK10" i="1"/>
  <c r="Y15" i="1"/>
  <c r="AB30" i="1"/>
  <c r="Y165" i="1"/>
  <c r="U349" i="1"/>
  <c r="Z361" i="1"/>
  <c r="Z360" i="1" s="1"/>
  <c r="Z359" i="1" s="1"/>
  <c r="Z358" i="1" s="1"/>
  <c r="T361" i="1"/>
  <c r="T360" i="1" s="1"/>
  <c r="T359" i="1" s="1"/>
  <c r="T358" i="1" s="1"/>
  <c r="AP361" i="1"/>
  <c r="AP360" i="1" s="1"/>
  <c r="AP359" i="1" s="1"/>
  <c r="AP358" i="1" s="1"/>
  <c r="Z15" i="1"/>
  <c r="R20" i="1"/>
  <c r="R30" i="1"/>
  <c r="X30" i="1"/>
  <c r="O30" i="1"/>
  <c r="M97" i="1"/>
  <c r="R97" i="1"/>
  <c r="R92" i="1" s="1"/>
  <c r="T193" i="1"/>
  <c r="Y206" i="1"/>
  <c r="S211" i="1"/>
  <c r="W333" i="1"/>
  <c r="W332" i="1" s="1"/>
  <c r="W331" i="1" s="1"/>
  <c r="AN361" i="1"/>
  <c r="AN360" i="1" s="1"/>
  <c r="AN359" i="1" s="1"/>
  <c r="AN358" i="1" s="1"/>
  <c r="AE34" i="1"/>
  <c r="AE33" i="1" s="1"/>
  <c r="AL73" i="1"/>
  <c r="AL72" i="1" s="1"/>
  <c r="AL71" i="1" s="1"/>
  <c r="N97" i="1"/>
  <c r="M349" i="1"/>
  <c r="U368" i="1"/>
  <c r="U367" i="1" s="1"/>
  <c r="U366" i="1" s="1"/>
  <c r="Y368" i="1"/>
  <c r="Y367" i="1" s="1"/>
  <c r="Y366" i="1" s="1"/>
  <c r="AS340" i="1"/>
  <c r="AS339" i="1" s="1"/>
  <c r="AS338" i="1" s="1"/>
  <c r="Q206" i="1"/>
  <c r="AI304" i="1"/>
  <c r="AD10" i="1"/>
  <c r="K20" i="1"/>
  <c r="P20" i="1"/>
  <c r="X20" i="1"/>
  <c r="AH113" i="1"/>
  <c r="AE113" i="1"/>
  <c r="O173" i="1"/>
  <c r="AH173" i="1"/>
  <c r="Y314" i="1"/>
  <c r="V18" i="1"/>
  <c r="P219" i="1"/>
  <c r="R290" i="1"/>
  <c r="R289" i="1" s="1"/>
  <c r="M304" i="1"/>
  <c r="AK315" i="1"/>
  <c r="AK314" i="1" s="1"/>
  <c r="AM332" i="1"/>
  <c r="AM331" i="1" s="1"/>
  <c r="AB333" i="1"/>
  <c r="AJ333" i="1"/>
  <c r="AJ332" i="1" s="1"/>
  <c r="AS333" i="1"/>
  <c r="Q349" i="1"/>
  <c r="AI349" i="1"/>
  <c r="AB361" i="1"/>
  <c r="AB360" i="1" s="1"/>
  <c r="AB359" i="1" s="1"/>
  <c r="AB358" i="1" s="1"/>
  <c r="AG361" i="1"/>
  <c r="AG360" i="1" s="1"/>
  <c r="AG359" i="1" s="1"/>
  <c r="AG358" i="1" s="1"/>
  <c r="AC368" i="1"/>
  <c r="AC367" i="1" s="1"/>
  <c r="AC366" i="1" s="1"/>
  <c r="AN368" i="1"/>
  <c r="AN367" i="1" s="1"/>
  <c r="AN366" i="1" s="1"/>
  <c r="AQ14" i="1"/>
  <c r="AQ13" i="1" s="1"/>
  <c r="AI206" i="1"/>
  <c r="U211" i="1"/>
  <c r="AL211" i="1"/>
  <c r="Z315" i="1"/>
  <c r="Z314" i="1" s="1"/>
  <c r="M333" i="1"/>
  <c r="M332" i="1" s="1"/>
  <c r="M331" i="1" s="1"/>
  <c r="R333" i="1"/>
  <c r="R332" i="1" s="1"/>
  <c r="V347" i="1"/>
  <c r="V349" i="1"/>
  <c r="W165" i="1"/>
  <c r="S173" i="1"/>
  <c r="X173" i="1"/>
  <c r="K206" i="1"/>
  <c r="Q211" i="1"/>
  <c r="AI262" i="1"/>
  <c r="AI261" i="1" s="1"/>
  <c r="Z304" i="1"/>
  <c r="AR315" i="1"/>
  <c r="AH332" i="1"/>
  <c r="AC333" i="1"/>
  <c r="V346" i="1"/>
  <c r="V345" i="1" s="1"/>
  <c r="K349" i="1"/>
  <c r="K361" i="1"/>
  <c r="K360" i="1" s="1"/>
  <c r="K359" i="1" s="1"/>
  <c r="K358" i="1" s="1"/>
  <c r="P361" i="1"/>
  <c r="P360" i="1" s="1"/>
  <c r="P359" i="1" s="1"/>
  <c r="P358" i="1" s="1"/>
  <c r="O368" i="1"/>
  <c r="O367" i="1" s="1"/>
  <c r="O366" i="1" s="1"/>
  <c r="Z368" i="1"/>
  <c r="Z367" i="1" s="1"/>
  <c r="Z366" i="1" s="1"/>
  <c r="AC38" i="1"/>
  <c r="AG75" i="1"/>
  <c r="AG74" i="1" s="1"/>
  <c r="AG73" i="1" s="1"/>
  <c r="AG72" i="1" s="1"/>
  <c r="AG71" i="1" s="1"/>
  <c r="AC74" i="1"/>
  <c r="AS75" i="1"/>
  <c r="AS74" i="1" s="1"/>
  <c r="AO74" i="1"/>
  <c r="AB20" i="1"/>
  <c r="AJ20" i="1"/>
  <c r="AO20" i="1"/>
  <c r="Q15" i="1"/>
  <c r="AS56" i="1"/>
  <c r="AS55" i="1" s="1"/>
  <c r="AS54" i="1" s="1"/>
  <c r="T73" i="1"/>
  <c r="T72" i="1" s="1"/>
  <c r="T71" i="1" s="1"/>
  <c r="Q73" i="1"/>
  <c r="Q72" i="1" s="1"/>
  <c r="Q71" i="1" s="1"/>
  <c r="V82" i="1"/>
  <c r="V81" i="1" s="1"/>
  <c r="V80" i="1" s="1"/>
  <c r="AA82" i="1"/>
  <c r="AA81" i="1" s="1"/>
  <c r="AA80" i="1" s="1"/>
  <c r="AC113" i="1"/>
  <c r="AK113" i="1"/>
  <c r="AQ158" i="1"/>
  <c r="AQ157" i="1" s="1"/>
  <c r="AQ156" i="1" s="1"/>
  <c r="AP173" i="1"/>
  <c r="M206" i="1"/>
  <c r="W206" i="1"/>
  <c r="AL206" i="1"/>
  <c r="P206" i="1"/>
  <c r="AD206" i="1"/>
  <c r="AN206" i="1"/>
  <c r="Y211" i="1"/>
  <c r="X211" i="1"/>
  <c r="O349" i="1"/>
  <c r="Y73" i="1"/>
  <c r="Y72" i="1" s="1"/>
  <c r="Y71" i="1" s="1"/>
  <c r="AL113" i="1"/>
  <c r="AA120" i="1"/>
  <c r="N173" i="1"/>
  <c r="N206" i="1"/>
  <c r="S206" i="1"/>
  <c r="AA211" i="1"/>
  <c r="T219" i="1"/>
  <c r="AD219" i="1"/>
  <c r="AR310" i="1"/>
  <c r="AR309" i="1" s="1"/>
  <c r="AA323" i="1"/>
  <c r="AA322" i="1" s="1"/>
  <c r="AO349" i="1"/>
  <c r="K73" i="1"/>
  <c r="K72" i="1" s="1"/>
  <c r="K71" i="1" s="1"/>
  <c r="AE300" i="1"/>
  <c r="AE299" i="1" s="1"/>
  <c r="X130" i="1"/>
  <c r="X129" i="1" s="1"/>
  <c r="X128" i="1" s="1"/>
  <c r="K165" i="1"/>
  <c r="Q165" i="1"/>
  <c r="AI188" i="1"/>
  <c r="L206" i="1"/>
  <c r="L10" i="1"/>
  <c r="L20" i="1"/>
  <c r="AA20" i="1"/>
  <c r="AH20" i="1"/>
  <c r="AM20" i="1"/>
  <c r="M10" i="1"/>
  <c r="Q10" i="1"/>
  <c r="AN10" i="1"/>
  <c r="AJ15" i="1"/>
  <c r="M38" i="1"/>
  <c r="AK38" i="1"/>
  <c r="W82" i="1"/>
  <c r="W81" i="1" s="1"/>
  <c r="W80" i="1" s="1"/>
  <c r="AP82" i="1"/>
  <c r="AP81" i="1" s="1"/>
  <c r="AP80" i="1" s="1"/>
  <c r="AA97" i="1"/>
  <c r="AA92" i="1" s="1"/>
  <c r="AL97" i="1"/>
  <c r="AL92" i="1" s="1"/>
  <c r="AF108" i="1"/>
  <c r="AS165" i="1"/>
  <c r="S10" i="1"/>
  <c r="P10" i="1"/>
  <c r="AM10" i="1"/>
  <c r="X10" i="1"/>
  <c r="AH30" i="1"/>
  <c r="AM73" i="1"/>
  <c r="AM72" i="1" s="1"/>
  <c r="AM71" i="1" s="1"/>
  <c r="Y82" i="1"/>
  <c r="Y81" i="1" s="1"/>
  <c r="Y80" i="1" s="1"/>
  <c r="AC82" i="1"/>
  <c r="AC81" i="1" s="1"/>
  <c r="AC80" i="1" s="1"/>
  <c r="W97" i="1"/>
  <c r="W92" i="1" s="1"/>
  <c r="AR100" i="1"/>
  <c r="AR99" i="1" s="1"/>
  <c r="AR98" i="1" s="1"/>
  <c r="AC165" i="1"/>
  <c r="Q173" i="1"/>
  <c r="P30" i="1"/>
  <c r="L38" i="1"/>
  <c r="AJ82" i="1"/>
  <c r="AJ81" i="1" s="1"/>
  <c r="AJ80" i="1" s="1"/>
  <c r="AF116" i="1"/>
  <c r="AF115" i="1" s="1"/>
  <c r="AF114" i="1" s="1"/>
  <c r="AG113" i="1"/>
  <c r="AM165" i="1"/>
  <c r="V20" i="1"/>
  <c r="Q38" i="1"/>
  <c r="V38" i="1"/>
  <c r="AA38" i="1"/>
  <c r="AO38" i="1"/>
  <c r="S108" i="1"/>
  <c r="X165" i="1"/>
  <c r="AG165" i="1"/>
  <c r="Z173" i="1"/>
  <c r="AM173" i="1"/>
  <c r="W188" i="1"/>
  <c r="AA193" i="1"/>
  <c r="AA188" i="1" s="1"/>
  <c r="V211" i="1"/>
  <c r="Z211" i="1"/>
  <c r="AS276" i="1"/>
  <c r="AF282" i="1"/>
  <c r="AF281" i="1" s="1"/>
  <c r="AF280" i="1" s="1"/>
  <c r="J290" i="1"/>
  <c r="J289" i="1" s="1"/>
  <c r="L333" i="1"/>
  <c r="AP333" i="1"/>
  <c r="AP332" i="1" s="1"/>
  <c r="AC206" i="1"/>
  <c r="AQ206" i="1"/>
  <c r="AO211" i="1"/>
  <c r="AG211" i="1"/>
  <c r="N219" i="1"/>
  <c r="W219" i="1"/>
  <c r="AJ219" i="1"/>
  <c r="AF219" i="1"/>
  <c r="AQ219" i="1"/>
  <c r="W242" i="1"/>
  <c r="AR254" i="1"/>
  <c r="AR253" i="1" s="1"/>
  <c r="AR252" i="1" s="1"/>
  <c r="AG304" i="1"/>
  <c r="T304" i="1"/>
  <c r="M315" i="1"/>
  <c r="M314" i="1" s="1"/>
  <c r="X315" i="1"/>
  <c r="X314" i="1" s="1"/>
  <c r="N332" i="1"/>
  <c r="N331" i="1" s="1"/>
  <c r="J209" i="1"/>
  <c r="U206" i="1"/>
  <c r="AB206" i="1"/>
  <c r="J214" i="1"/>
  <c r="J211" i="1" s="1"/>
  <c r="O211" i="1"/>
  <c r="AJ253" i="1"/>
  <c r="AJ252" i="1" s="1"/>
  <c r="AI290" i="1"/>
  <c r="AI289" i="1" s="1"/>
  <c r="AB315" i="1"/>
  <c r="AB314" i="1" s="1"/>
  <c r="U332" i="1"/>
  <c r="U331" i="1" s="1"/>
  <c r="AL361" i="1"/>
  <c r="AL360" i="1" s="1"/>
  <c r="AL359" i="1" s="1"/>
  <c r="AL358" i="1" s="1"/>
  <c r="M15" i="1"/>
  <c r="AF15" i="1"/>
  <c r="N30" i="1"/>
  <c r="T30" i="1"/>
  <c r="AR30" i="1"/>
  <c r="V30" i="1"/>
  <c r="AR53" i="1"/>
  <c r="AR52" i="1" s="1"/>
  <c r="AR51" i="1" s="1"/>
  <c r="V73" i="1"/>
  <c r="V72" i="1" s="1"/>
  <c r="V71" i="1" s="1"/>
  <c r="O73" i="1"/>
  <c r="O72" i="1" s="1"/>
  <c r="O71" i="1" s="1"/>
  <c r="AM97" i="1"/>
  <c r="AM92" i="1" s="1"/>
  <c r="AR123" i="1"/>
  <c r="AR122" i="1" s="1"/>
  <c r="AR121" i="1" s="1"/>
  <c r="AR120" i="1" s="1"/>
  <c r="AF141" i="1"/>
  <c r="AF140" i="1" s="1"/>
  <c r="AF139" i="1" s="1"/>
  <c r="AB165" i="1"/>
  <c r="AF167" i="1"/>
  <c r="AF166" i="1" s="1"/>
  <c r="L193" i="1"/>
  <c r="L188" i="1" s="1"/>
  <c r="AK15" i="1"/>
  <c r="AP15" i="1"/>
  <c r="AH18" i="1"/>
  <c r="AG38" i="1"/>
  <c r="AR44" i="1"/>
  <c r="AR43" i="1" s="1"/>
  <c r="S73" i="1"/>
  <c r="S72" i="1" s="1"/>
  <c r="S71" i="1" s="1"/>
  <c r="AL120" i="1"/>
  <c r="AE131" i="1"/>
  <c r="AE130" i="1" s="1"/>
  <c r="AE129" i="1" s="1"/>
  <c r="AE128" i="1" s="1"/>
  <c r="AE165" i="1"/>
  <c r="AP165" i="1"/>
  <c r="T165" i="1"/>
  <c r="T10" i="1"/>
  <c r="Y10" i="1"/>
  <c r="AJ10" i="1"/>
  <c r="AE12" i="1"/>
  <c r="AE11" i="1" s="1"/>
  <c r="AI13" i="1"/>
  <c r="AE14" i="1"/>
  <c r="AE13" i="1" s="1"/>
  <c r="K15" i="1"/>
  <c r="AR47" i="1"/>
  <c r="AR46" i="1" s="1"/>
  <c r="AR45" i="1" s="1"/>
  <c r="AF70" i="1"/>
  <c r="AF69" i="1" s="1"/>
  <c r="AF68" i="1" s="1"/>
  <c r="AL82" i="1"/>
  <c r="AL81" i="1" s="1"/>
  <c r="AL80" i="1" s="1"/>
  <c r="AP113" i="1"/>
  <c r="V131" i="1"/>
  <c r="V130" i="1" s="1"/>
  <c r="V129" i="1" s="1"/>
  <c r="V128" i="1" s="1"/>
  <c r="AN137" i="1"/>
  <c r="AR144" i="1"/>
  <c r="AR143" i="1" s="1"/>
  <c r="AR142" i="1" s="1"/>
  <c r="AE158" i="1"/>
  <c r="AE157" i="1" s="1"/>
  <c r="AE156" i="1" s="1"/>
  <c r="AK73" i="1"/>
  <c r="AK72" i="1" s="1"/>
  <c r="AK71" i="1" s="1"/>
  <c r="O82" i="1"/>
  <c r="O81" i="1" s="1"/>
  <c r="O80" i="1" s="1"/>
  <c r="AI97" i="1"/>
  <c r="AR210" i="1"/>
  <c r="AR209" i="1" s="1"/>
  <c r="AE211" i="1"/>
  <c r="AA219" i="1"/>
  <c r="AI219" i="1"/>
  <c r="Y242" i="1"/>
  <c r="AA242" i="1"/>
  <c r="AJ259" i="1"/>
  <c r="AJ258" i="1" s="1"/>
  <c r="AA290" i="1"/>
  <c r="AA289" i="1" s="1"/>
  <c r="P290" i="1"/>
  <c r="P289" i="1" s="1"/>
  <c r="AJ307" i="1"/>
  <c r="AJ314" i="1"/>
  <c r="AQ318" i="1"/>
  <c r="AQ317" i="1" s="1"/>
  <c r="AQ316" i="1" s="1"/>
  <c r="AS323" i="1"/>
  <c r="AS322" i="1" s="1"/>
  <c r="AS315" i="1" s="1"/>
  <c r="AS314" i="1" s="1"/>
  <c r="AS346" i="1"/>
  <c r="AS345" i="1" s="1"/>
  <c r="AL349" i="1"/>
  <c r="AH290" i="1"/>
  <c r="AH289" i="1" s="1"/>
  <c r="T315" i="1"/>
  <c r="T314" i="1" s="1"/>
  <c r="AG346" i="1"/>
  <c r="AG345" i="1" s="1"/>
  <c r="AK206" i="1"/>
  <c r="N211" i="1"/>
  <c r="AO242" i="1"/>
  <c r="Z276" i="1"/>
  <c r="AN315" i="1"/>
  <c r="AN314" i="1" s="1"/>
  <c r="T333" i="1"/>
  <c r="T332" i="1" s="1"/>
  <c r="AE333" i="1"/>
  <c r="AE332" i="1" s="1"/>
  <c r="AE331" i="1" s="1"/>
  <c r="AD333" i="1"/>
  <c r="AD332" i="1" s="1"/>
  <c r="R346" i="1"/>
  <c r="R345" i="1" s="1"/>
  <c r="S349" i="1"/>
  <c r="AR363" i="1"/>
  <c r="AR362" i="1" s="1"/>
  <c r="AS361" i="1"/>
  <c r="AS360" i="1" s="1"/>
  <c r="AS359" i="1" s="1"/>
  <c r="AS358" i="1" s="1"/>
  <c r="AR371" i="1"/>
  <c r="AR370" i="1" s="1"/>
  <c r="AR369" i="1" s="1"/>
  <c r="R206" i="1"/>
  <c r="V206" i="1"/>
  <c r="AA206" i="1"/>
  <c r="K211" i="1"/>
  <c r="AF213" i="1"/>
  <c r="AF212" i="1" s="1"/>
  <c r="AQ211" i="1"/>
  <c r="AL219" i="1"/>
  <c r="AC219" i="1"/>
  <c r="AN295" i="1"/>
  <c r="AS349" i="1"/>
  <c r="S61" i="1"/>
  <c r="S15" i="1"/>
  <c r="N10" i="1"/>
  <c r="R10" i="1"/>
  <c r="AA15" i="1"/>
  <c r="AH16" i="1"/>
  <c r="W19" i="1"/>
  <c r="AE19" i="1" s="1"/>
  <c r="AE18" i="1" s="1"/>
  <c r="T25" i="1"/>
  <c r="Z30" i="1"/>
  <c r="AE32" i="1"/>
  <c r="AE31" i="1" s="1"/>
  <c r="W33" i="1"/>
  <c r="W30" i="1" s="1"/>
  <c r="J38" i="1"/>
  <c r="N38" i="1"/>
  <c r="R38" i="1"/>
  <c r="AD38" i="1"/>
  <c r="AO55" i="1"/>
  <c r="AO54" i="1" s="1"/>
  <c r="AE60" i="1"/>
  <c r="AE59" i="1" s="1"/>
  <c r="AE58" i="1" s="1"/>
  <c r="AE57" i="1" s="1"/>
  <c r="Z73" i="1"/>
  <c r="Z72" i="1" s="1"/>
  <c r="Z71" i="1" s="1"/>
  <c r="AF73" i="1"/>
  <c r="AF72" i="1" s="1"/>
  <c r="AF71" i="1" s="1"/>
  <c r="AR73" i="1"/>
  <c r="AR72" i="1" s="1"/>
  <c r="AR71" i="1" s="1"/>
  <c r="AD73" i="1"/>
  <c r="AD72" i="1" s="1"/>
  <c r="AD71" i="1" s="1"/>
  <c r="K82" i="1"/>
  <c r="K81" i="1" s="1"/>
  <c r="K80" i="1" s="1"/>
  <c r="U82" i="1"/>
  <c r="U81" i="1" s="1"/>
  <c r="U80" i="1" s="1"/>
  <c r="AR84" i="1"/>
  <c r="AR83" i="1" s="1"/>
  <c r="AF86" i="1"/>
  <c r="AF85" i="1" s="1"/>
  <c r="AF88" i="1"/>
  <c r="AF87" i="1" s="1"/>
  <c r="AQ82" i="1"/>
  <c r="AQ81" i="1" s="1"/>
  <c r="AQ80" i="1" s="1"/>
  <c r="S97" i="1"/>
  <c r="Y97" i="1"/>
  <c r="Y92" i="1" s="1"/>
  <c r="AC97" i="1"/>
  <c r="AC92" i="1" s="1"/>
  <c r="AO97" i="1"/>
  <c r="AO92" i="1" s="1"/>
  <c r="AN97" i="1"/>
  <c r="U108" i="1"/>
  <c r="W120" i="1"/>
  <c r="AL126" i="1"/>
  <c r="AL125" i="1" s="1"/>
  <c r="AL124" i="1" s="1"/>
  <c r="K149" i="1"/>
  <c r="K148" i="1" s="1"/>
  <c r="AR232" i="1"/>
  <c r="AR231" i="1" s="1"/>
  <c r="AR230" i="1" s="1"/>
  <c r="AC10" i="1"/>
  <c r="AS10" i="1"/>
  <c r="AB15" i="1"/>
  <c r="AR15" i="1"/>
  <c r="AE24" i="1"/>
  <c r="L25" i="1"/>
  <c r="L30" i="1"/>
  <c r="Q30" i="1"/>
  <c r="Y38" i="1"/>
  <c r="AF64" i="1"/>
  <c r="AF63" i="1" s="1"/>
  <c r="AF62" i="1" s="1"/>
  <c r="AH73" i="1"/>
  <c r="AH72" i="1" s="1"/>
  <c r="AH71" i="1" s="1"/>
  <c r="Q82" i="1"/>
  <c r="Q81" i="1" s="1"/>
  <c r="Q80" i="1" s="1"/>
  <c r="AR88" i="1"/>
  <c r="AR87" i="1" s="1"/>
  <c r="L99" i="1"/>
  <c r="L98" i="1" s="1"/>
  <c r="L97" i="1" s="1"/>
  <c r="Z97" i="1"/>
  <c r="AD97" i="1"/>
  <c r="AD92" i="1" s="1"/>
  <c r="AK97" i="1"/>
  <c r="AP97" i="1"/>
  <c r="AP92" i="1" s="1"/>
  <c r="AF103" i="1"/>
  <c r="AF102" i="1" s="1"/>
  <c r="AF101" i="1" s="1"/>
  <c r="AS113" i="1"/>
  <c r="AA113" i="1"/>
  <c r="T120" i="1"/>
  <c r="AO15" i="1"/>
  <c r="AN20" i="1"/>
  <c r="AQ24" i="1"/>
  <c r="AQ23" i="1" s="1"/>
  <c r="AQ20" i="1" s="1"/>
  <c r="AR37" i="1"/>
  <c r="AR36" i="1" s="1"/>
  <c r="AR35" i="1" s="1"/>
  <c r="AH38" i="1"/>
  <c r="AQ38" i="1"/>
  <c r="AF40" i="1"/>
  <c r="AF39" i="1" s="1"/>
  <c r="AR42" i="1"/>
  <c r="AR41" i="1" s="1"/>
  <c r="AL61" i="1"/>
  <c r="AF67" i="1"/>
  <c r="AF66" i="1" s="1"/>
  <c r="AF65" i="1" s="1"/>
  <c r="T69" i="1"/>
  <c r="T68" i="1" s="1"/>
  <c r="T61" i="1" s="1"/>
  <c r="L73" i="1"/>
  <c r="L72" i="1" s="1"/>
  <c r="L71" i="1" s="1"/>
  <c r="P73" i="1"/>
  <c r="P72" i="1" s="1"/>
  <c r="P71" i="1" s="1"/>
  <c r="X73" i="1"/>
  <c r="X72" i="1" s="1"/>
  <c r="X71" i="1" s="1"/>
  <c r="AB73" i="1"/>
  <c r="AB72" i="1" s="1"/>
  <c r="AB71" i="1" s="1"/>
  <c r="AP73" i="1"/>
  <c r="AP72" i="1" s="1"/>
  <c r="AP71" i="1" s="1"/>
  <c r="AC76" i="1"/>
  <c r="AH82" i="1"/>
  <c r="AE96" i="1"/>
  <c r="AE95" i="1" s="1"/>
  <c r="AE94" i="1" s="1"/>
  <c r="AE93" i="1" s="1"/>
  <c r="AE92" i="1" s="1"/>
  <c r="V97" i="1"/>
  <c r="V92" i="1" s="1"/>
  <c r="V113" i="1"/>
  <c r="W113" i="1"/>
  <c r="AI113" i="1"/>
  <c r="AM113" i="1"/>
  <c r="AF119" i="1"/>
  <c r="AF118" i="1" s="1"/>
  <c r="AF117" i="1" s="1"/>
  <c r="AO120" i="1"/>
  <c r="AP120" i="1"/>
  <c r="AD127" i="1"/>
  <c r="AD126" i="1" s="1"/>
  <c r="AD125" i="1" s="1"/>
  <c r="AD124" i="1" s="1"/>
  <c r="AD266" i="1"/>
  <c r="AD265" i="1" s="1"/>
  <c r="AD264" i="1" s="1"/>
  <c r="Z265" i="1"/>
  <c r="Z264" i="1" s="1"/>
  <c r="AL30" i="1"/>
  <c r="AS38" i="1"/>
  <c r="AH61" i="1"/>
  <c r="AS61" i="1"/>
  <c r="AB97" i="1"/>
  <c r="AS97" i="1"/>
  <c r="AJ113" i="1"/>
  <c r="N198" i="1"/>
  <c r="N197" i="1" s="1"/>
  <c r="T206" i="1"/>
  <c r="AD211" i="1"/>
  <c r="AQ150" i="1"/>
  <c r="AQ149" i="1" s="1"/>
  <c r="AQ148" i="1" s="1"/>
  <c r="AQ138" i="1" s="1"/>
  <c r="AQ137" i="1" s="1"/>
  <c r="R165" i="1"/>
  <c r="R152" i="1" s="1"/>
  <c r="AL165" i="1"/>
  <c r="AS175" i="1"/>
  <c r="AS174" i="1" s="1"/>
  <c r="AF187" i="1"/>
  <c r="AF186" i="1" s="1"/>
  <c r="AF185" i="1" s="1"/>
  <c r="AF184" i="1" s="1"/>
  <c r="Z206" i="1"/>
  <c r="AE206" i="1"/>
  <c r="AP206" i="1"/>
  <c r="Z219" i="1"/>
  <c r="AR235" i="1"/>
  <c r="AR234" i="1" s="1"/>
  <c r="AR233" i="1" s="1"/>
  <c r="AL276" i="1"/>
  <c r="N165" i="1"/>
  <c r="AK165" i="1"/>
  <c r="Z152" i="1"/>
  <c r="Z151" i="1" s="1"/>
  <c r="K173" i="1"/>
  <c r="P173" i="1"/>
  <c r="T173" i="1"/>
  <c r="T152" i="1" s="1"/>
  <c r="T151" i="1" s="1"/>
  <c r="X193" i="1"/>
  <c r="X188" i="1" s="1"/>
  <c r="X206" i="1"/>
  <c r="AS206" i="1"/>
  <c r="L211" i="1"/>
  <c r="T211" i="1"/>
  <c r="AP219" i="1"/>
  <c r="AR238" i="1"/>
  <c r="AR237" i="1" s="1"/>
  <c r="AR236" i="1" s="1"/>
  <c r="S137" i="1"/>
  <c r="AF147" i="1"/>
  <c r="AF146" i="1" s="1"/>
  <c r="AF145" i="1" s="1"/>
  <c r="AR167" i="1"/>
  <c r="AR166" i="1" s="1"/>
  <c r="AR165" i="1" s="1"/>
  <c r="L173" i="1"/>
  <c r="AL173" i="1"/>
  <c r="AQ196" i="1"/>
  <c r="AQ195" i="1" s="1"/>
  <c r="AQ194" i="1" s="1"/>
  <c r="AQ193" i="1" s="1"/>
  <c r="AQ188" i="1" s="1"/>
  <c r="P193" i="1"/>
  <c r="O206" i="1"/>
  <c r="AR208" i="1"/>
  <c r="AR207" i="1" s="1"/>
  <c r="AB211" i="1"/>
  <c r="AS211" i="1"/>
  <c r="X219" i="1"/>
  <c r="R219" i="1"/>
  <c r="U242" i="1"/>
  <c r="AK242" i="1"/>
  <c r="AE248" i="1"/>
  <c r="AE247" i="1" s="1"/>
  <c r="AE246" i="1" s="1"/>
  <c r="X251" i="1"/>
  <c r="AF251" i="1" s="1"/>
  <c r="AF250" i="1" s="1"/>
  <c r="AF249" i="1" s="1"/>
  <c r="AR263" i="1"/>
  <c r="AR262" i="1" s="1"/>
  <c r="AR261" i="1" s="1"/>
  <c r="AJ262" i="1"/>
  <c r="AJ261" i="1" s="1"/>
  <c r="AP279" i="1"/>
  <c r="AP278" i="1" s="1"/>
  <c r="AP277" i="1" s="1"/>
  <c r="AP276" i="1" s="1"/>
  <c r="O290" i="1"/>
  <c r="O289" i="1" s="1"/>
  <c r="P296" i="1"/>
  <c r="AQ298" i="1"/>
  <c r="AQ297" i="1" s="1"/>
  <c r="N296" i="1"/>
  <c r="AH296" i="1"/>
  <c r="U315" i="1"/>
  <c r="U314" i="1" s="1"/>
  <c r="L315" i="1"/>
  <c r="L314" i="1" s="1"/>
  <c r="V315" i="1"/>
  <c r="V314" i="1" s="1"/>
  <c r="AE325" i="1"/>
  <c r="AB332" i="1"/>
  <c r="AB331" i="1" s="1"/>
  <c r="X348" i="1"/>
  <c r="AA276" i="1"/>
  <c r="T276" i="1"/>
  <c r="L296" i="1"/>
  <c r="Q296" i="1"/>
  <c r="Q295" i="1" s="1"/>
  <c r="AR303" i="1"/>
  <c r="AR302" i="1" s="1"/>
  <c r="AR301" i="1" s="1"/>
  <c r="AF310" i="1"/>
  <c r="AF309" i="1" s="1"/>
  <c r="AH315" i="1"/>
  <c r="AH314" i="1" s="1"/>
  <c r="AN333" i="1"/>
  <c r="AN332" i="1" s="1"/>
  <c r="AF344" i="1"/>
  <c r="AF343" i="1" s="1"/>
  <c r="AF342" i="1" s="1"/>
  <c r="AF341" i="1" s="1"/>
  <c r="AE361" i="1"/>
  <c r="AE360" i="1" s="1"/>
  <c r="AE359" i="1" s="1"/>
  <c r="AE358" i="1" s="1"/>
  <c r="AG290" i="1"/>
  <c r="AG289" i="1" s="1"/>
  <c r="Z296" i="1"/>
  <c r="AK296" i="1"/>
  <c r="AP296" i="1"/>
  <c r="AP304" i="1"/>
  <c r="AQ329" i="1"/>
  <c r="AQ328" i="1" s="1"/>
  <c r="AQ327" i="1" s="1"/>
  <c r="AQ326" i="1" s="1"/>
  <c r="AR335" i="1"/>
  <c r="AR334" i="1" s="1"/>
  <c r="AR337" i="1"/>
  <c r="AR336" i="1" s="1"/>
  <c r="AO276" i="1"/>
  <c r="AH278" i="1"/>
  <c r="AH277" i="1" s="1"/>
  <c r="L290" i="1"/>
  <c r="L289" i="1" s="1"/>
  <c r="AS290" i="1"/>
  <c r="AS289" i="1" s="1"/>
  <c r="W290" i="1"/>
  <c r="W289" i="1" s="1"/>
  <c r="R296" i="1"/>
  <c r="AJ309" i="1"/>
  <c r="AJ304" i="1" s="1"/>
  <c r="AJ295" i="1" s="1"/>
  <c r="W323" i="1"/>
  <c r="W322" i="1" s="1"/>
  <c r="AF323" i="1"/>
  <c r="AF322" i="1" s="1"/>
  <c r="AF315" i="1" s="1"/>
  <c r="AF314" i="1" s="1"/>
  <c r="AP323" i="1"/>
  <c r="AP322" i="1" s="1"/>
  <c r="AP315" i="1" s="1"/>
  <c r="AP314" i="1" s="1"/>
  <c r="P333" i="1"/>
  <c r="K61" i="1"/>
  <c r="AP61" i="1"/>
  <c r="V61" i="1"/>
  <c r="Z61" i="1"/>
  <c r="AS15" i="1"/>
  <c r="AG15" i="1"/>
  <c r="O61" i="1"/>
  <c r="AP10" i="1"/>
  <c r="L15" i="1"/>
  <c r="P15" i="1"/>
  <c r="T15" i="1"/>
  <c r="AD15" i="1"/>
  <c r="AS22" i="1"/>
  <c r="AS21" i="1" s="1"/>
  <c r="AS20" i="1" s="1"/>
  <c r="N25" i="1"/>
  <c r="S25" i="1"/>
  <c r="M30" i="1"/>
  <c r="AA31" i="1"/>
  <c r="AA30" i="1" s="1"/>
  <c r="S30" i="1"/>
  <c r="AD30" i="1"/>
  <c r="AQ32" i="1"/>
  <c r="AQ31" i="1" s="1"/>
  <c r="K38" i="1"/>
  <c r="O38" i="1"/>
  <c r="S38" i="1"/>
  <c r="W38" i="1"/>
  <c r="AI38" i="1"/>
  <c r="AM38" i="1"/>
  <c r="AF42" i="1"/>
  <c r="AF41" i="1" s="1"/>
  <c r="P43" i="1"/>
  <c r="AJ43" i="1"/>
  <c r="AF44" i="1"/>
  <c r="AF43" i="1" s="1"/>
  <c r="AJ46" i="1"/>
  <c r="AJ45" i="1" s="1"/>
  <c r="AF47" i="1"/>
  <c r="AF46" i="1" s="1"/>
  <c r="AF45" i="1" s="1"/>
  <c r="AJ49" i="1"/>
  <c r="AJ48" i="1" s="1"/>
  <c r="AF50" i="1"/>
  <c r="AF49" i="1" s="1"/>
  <c r="AF48" i="1" s="1"/>
  <c r="AJ52" i="1"/>
  <c r="AJ51" i="1" s="1"/>
  <c r="AF53" i="1"/>
  <c r="AF52" i="1" s="1"/>
  <c r="AF51" i="1" s="1"/>
  <c r="AR64" i="1"/>
  <c r="AR63" i="1" s="1"/>
  <c r="AR62" i="1" s="1"/>
  <c r="AR70" i="1"/>
  <c r="AR69" i="1" s="1"/>
  <c r="AR68" i="1" s="1"/>
  <c r="W73" i="1"/>
  <c r="W72" i="1" s="1"/>
  <c r="W71" i="1" s="1"/>
  <c r="AA73" i="1"/>
  <c r="AA72" i="1" s="1"/>
  <c r="AA71" i="1" s="1"/>
  <c r="AJ73" i="1"/>
  <c r="AJ72" i="1" s="1"/>
  <c r="AJ71" i="1" s="1"/>
  <c r="AN73" i="1"/>
  <c r="AN72" i="1" s="1"/>
  <c r="AN71" i="1" s="1"/>
  <c r="AS73" i="1"/>
  <c r="AS72" i="1" s="1"/>
  <c r="AS71" i="1" s="1"/>
  <c r="AD82" i="1"/>
  <c r="AD81" i="1" s="1"/>
  <c r="AD80" i="1" s="1"/>
  <c r="Z82" i="1"/>
  <c r="Z81" i="1" s="1"/>
  <c r="Z80" i="1" s="1"/>
  <c r="L82" i="1"/>
  <c r="L81" i="1" s="1"/>
  <c r="L80" i="1" s="1"/>
  <c r="AR86" i="1"/>
  <c r="AR85" i="1" s="1"/>
  <c r="AE82" i="1"/>
  <c r="AE81" i="1" s="1"/>
  <c r="AE80" i="1" s="1"/>
  <c r="AR91" i="1"/>
  <c r="AR90" i="1" s="1"/>
  <c r="AR89" i="1" s="1"/>
  <c r="AQ96" i="1"/>
  <c r="AQ95" i="1" s="1"/>
  <c r="AQ94" i="1" s="1"/>
  <c r="AQ93" i="1" s="1"/>
  <c r="AQ92" i="1" s="1"/>
  <c r="T108" i="1"/>
  <c r="L110" i="1"/>
  <c r="L109" i="1" s="1"/>
  <c r="L108" i="1" s="1"/>
  <c r="AQ113" i="1"/>
  <c r="Y120" i="1"/>
  <c r="AK120" i="1"/>
  <c r="L137" i="1"/>
  <c r="P137" i="1"/>
  <c r="AI137" i="1"/>
  <c r="O10" i="1"/>
  <c r="AL10" i="1"/>
  <c r="AA10" i="1"/>
  <c r="AR10" i="1"/>
  <c r="AI17" i="1"/>
  <c r="T20" i="1"/>
  <c r="U25" i="1"/>
  <c r="AN30" i="1"/>
  <c r="AS30" i="1"/>
  <c r="AM30" i="1"/>
  <c r="AQ34" i="1"/>
  <c r="AQ33" i="1" s="1"/>
  <c r="X63" i="1"/>
  <c r="X62" i="1" s="1"/>
  <c r="R61" i="1"/>
  <c r="Y61" i="1"/>
  <c r="AK61" i="1"/>
  <c r="N73" i="1"/>
  <c r="N72" i="1" s="1"/>
  <c r="N71" i="1" s="1"/>
  <c r="R73" i="1"/>
  <c r="R72" i="1" s="1"/>
  <c r="R71" i="1" s="1"/>
  <c r="AN82" i="1"/>
  <c r="AN81" i="1" s="1"/>
  <c r="AN80" i="1" s="1"/>
  <c r="S82" i="1"/>
  <c r="S81" i="1" s="1"/>
  <c r="S80" i="1" s="1"/>
  <c r="Z92" i="1"/>
  <c r="AR103" i="1"/>
  <c r="AR102" i="1" s="1"/>
  <c r="AR101" i="1" s="1"/>
  <c r="AR97" i="1" s="1"/>
  <c r="AS106" i="1"/>
  <c r="AS105" i="1" s="1"/>
  <c r="AS104" i="1" s="1"/>
  <c r="AS92" i="1" s="1"/>
  <c r="X108" i="1"/>
  <c r="X115" i="1"/>
  <c r="X114" i="1" s="1"/>
  <c r="AR116" i="1"/>
  <c r="AR115" i="1" s="1"/>
  <c r="AR114" i="1" s="1"/>
  <c r="Z120" i="1"/>
  <c r="X120" i="1"/>
  <c r="AD120" i="1"/>
  <c r="Z137" i="1"/>
  <c r="AH10" i="1"/>
  <c r="AQ12" i="1"/>
  <c r="AQ11" i="1" s="1"/>
  <c r="AF10" i="1"/>
  <c r="J15" i="1"/>
  <c r="Q21" i="1"/>
  <c r="Q20" i="1" s="1"/>
  <c r="AF20" i="1"/>
  <c r="W23" i="1"/>
  <c r="W20" i="1" s="1"/>
  <c r="Q25" i="1"/>
  <c r="J30" i="1"/>
  <c r="U30" i="1"/>
  <c r="Y30" i="1"/>
  <c r="AC30" i="1"/>
  <c r="AJ30" i="1"/>
  <c r="K30" i="1"/>
  <c r="P36" i="1"/>
  <c r="P35" i="1" s="1"/>
  <c r="AJ36" i="1"/>
  <c r="AJ35" i="1" s="1"/>
  <c r="AF37" i="1"/>
  <c r="AF36" i="1" s="1"/>
  <c r="AF35" i="1" s="1"/>
  <c r="Z38" i="1"/>
  <c r="AE38" i="1"/>
  <c r="AP38" i="1"/>
  <c r="AB38" i="1"/>
  <c r="AR40" i="1"/>
  <c r="AR39" i="1" s="1"/>
  <c r="AQ60" i="1"/>
  <c r="AQ59" i="1" s="1"/>
  <c r="AQ58" i="1" s="1"/>
  <c r="AQ57" i="1" s="1"/>
  <c r="AR67" i="1"/>
  <c r="AR66" i="1" s="1"/>
  <c r="AR65" i="1" s="1"/>
  <c r="M73" i="1"/>
  <c r="M72" i="1" s="1"/>
  <c r="M71" i="1" s="1"/>
  <c r="U73" i="1"/>
  <c r="U72" i="1" s="1"/>
  <c r="U71" i="1" s="1"/>
  <c r="AI82" i="1"/>
  <c r="AI81" i="1" s="1"/>
  <c r="AI80" i="1" s="1"/>
  <c r="AM82" i="1"/>
  <c r="AM81" i="1" s="1"/>
  <c r="AM80" i="1" s="1"/>
  <c r="U113" i="1"/>
  <c r="S113" i="1"/>
  <c r="AC120" i="1"/>
  <c r="U120" i="1"/>
  <c r="AJ120" i="1"/>
  <c r="AN120" i="1"/>
  <c r="AB193" i="1"/>
  <c r="AB188" i="1" s="1"/>
  <c r="W13" i="1"/>
  <c r="W10" i="1" s="1"/>
  <c r="O15" i="1"/>
  <c r="AP20" i="1"/>
  <c r="AN38" i="1"/>
  <c r="N61" i="1"/>
  <c r="AC61" i="1"/>
  <c r="AO61" i="1"/>
  <c r="AF84" i="1"/>
  <c r="AF83" i="1" s="1"/>
  <c r="M82" i="1"/>
  <c r="M81" i="1" s="1"/>
  <c r="M80" i="1" s="1"/>
  <c r="AF91" i="1"/>
  <c r="AF90" i="1" s="1"/>
  <c r="AF89" i="1" s="1"/>
  <c r="AH97" i="1"/>
  <c r="AF100" i="1"/>
  <c r="AF99" i="1" s="1"/>
  <c r="AF98" i="1" s="1"/>
  <c r="AR108" i="1"/>
  <c r="AR119" i="1"/>
  <c r="AR118" i="1" s="1"/>
  <c r="AR117" i="1" s="1"/>
  <c r="AE120" i="1"/>
  <c r="W137" i="1"/>
  <c r="AR141" i="1"/>
  <c r="AR140" i="1" s="1"/>
  <c r="AR139" i="1" s="1"/>
  <c r="AF144" i="1"/>
  <c r="AF143" i="1" s="1"/>
  <c r="AF142" i="1" s="1"/>
  <c r="AM149" i="1"/>
  <c r="AM148" i="1" s="1"/>
  <c r="J154" i="1"/>
  <c r="J153" i="1" s="1"/>
  <c r="AO152" i="1"/>
  <c r="AO151" i="1" s="1"/>
  <c r="AS177" i="1"/>
  <c r="AS176" i="1" s="1"/>
  <c r="AS173" i="1" s="1"/>
  <c r="AS152" i="1" s="1"/>
  <c r="AS151" i="1" s="1"/>
  <c r="AR187" i="1"/>
  <c r="AR186" i="1" s="1"/>
  <c r="AR185" i="1" s="1"/>
  <c r="AR184" i="1" s="1"/>
  <c r="AN193" i="1"/>
  <c r="AN188" i="1" s="1"/>
  <c r="AM193" i="1"/>
  <c r="AM188" i="1" s="1"/>
  <c r="J206" i="1"/>
  <c r="AK211" i="1"/>
  <c r="AN211" i="1"/>
  <c r="AQ229" i="1"/>
  <c r="AQ228" i="1" s="1"/>
  <c r="AQ227" i="1" s="1"/>
  <c r="AQ226" i="1" s="1"/>
  <c r="AI228" i="1"/>
  <c r="AI227" i="1" s="1"/>
  <c r="AK152" i="1"/>
  <c r="AK151" i="1" s="1"/>
  <c r="AG175" i="1"/>
  <c r="AG174" i="1" s="1"/>
  <c r="AF192" i="1"/>
  <c r="AF191" i="1" s="1"/>
  <c r="AF190" i="1" s="1"/>
  <c r="AF189" i="1" s="1"/>
  <c r="O195" i="1"/>
  <c r="O194" i="1" s="1"/>
  <c r="O193" i="1" s="1"/>
  <c r="O188" i="1" s="1"/>
  <c r="M193" i="1"/>
  <c r="M188" i="1" s="1"/>
  <c r="U193" i="1"/>
  <c r="AC193" i="1"/>
  <c r="AC188" i="1" s="1"/>
  <c r="AO193" i="1"/>
  <c r="AO188" i="1" s="1"/>
  <c r="R198" i="1"/>
  <c r="R197" i="1" s="1"/>
  <c r="V193" i="1"/>
  <c r="Z193" i="1"/>
  <c r="Z188" i="1" s="1"/>
  <c r="AD193" i="1"/>
  <c r="AD188" i="1" s="1"/>
  <c r="AH206" i="1"/>
  <c r="AO206" i="1"/>
  <c r="R211" i="1"/>
  <c r="AE219" i="1"/>
  <c r="J219" i="1"/>
  <c r="AA137" i="1"/>
  <c r="Q137" i="1"/>
  <c r="U137" i="1"/>
  <c r="Y137" i="1"/>
  <c r="AC137" i="1"/>
  <c r="AS137" i="1"/>
  <c r="AR147" i="1"/>
  <c r="AR146" i="1" s="1"/>
  <c r="AR145" i="1" s="1"/>
  <c r="S152" i="1"/>
  <c r="S151" i="1" s="1"/>
  <c r="AR161" i="1"/>
  <c r="AR160" i="1" s="1"/>
  <c r="AR159" i="1" s="1"/>
  <c r="AF164" i="1"/>
  <c r="AF163" i="1" s="1"/>
  <c r="AF162" i="1" s="1"/>
  <c r="M165" i="1"/>
  <c r="V165" i="1"/>
  <c r="AA165" i="1"/>
  <c r="AQ173" i="1"/>
  <c r="AE196" i="1"/>
  <c r="AE195" i="1" s="1"/>
  <c r="AE194" i="1" s="1"/>
  <c r="AE193" i="1" s="1"/>
  <c r="AE188" i="1" s="1"/>
  <c r="AJ193" i="1"/>
  <c r="S193" i="1"/>
  <c r="S188" i="1" s="1"/>
  <c r="AR193" i="1"/>
  <c r="AM206" i="1"/>
  <c r="AG206" i="1"/>
  <c r="AI211" i="1"/>
  <c r="AI205" i="1" s="1"/>
  <c r="AI200" i="1" s="1"/>
  <c r="AR213" i="1"/>
  <c r="AR212" i="1" s="1"/>
  <c r="AJ212" i="1"/>
  <c r="W211" i="1"/>
  <c r="AH219" i="1"/>
  <c r="AN276" i="1"/>
  <c r="L165" i="1"/>
  <c r="AL152" i="1"/>
  <c r="AL151" i="1" s="1"/>
  <c r="AQ165" i="1"/>
  <c r="AR173" i="1"/>
  <c r="AE173" i="1"/>
  <c r="Q193" i="1"/>
  <c r="Q188" i="1" s="1"/>
  <c r="AC211" i="1"/>
  <c r="AR215" i="1"/>
  <c r="AR214" i="1" s="1"/>
  <c r="AR211" i="1" s="1"/>
  <c r="AJ214" i="1"/>
  <c r="L219" i="1"/>
  <c r="V219" i="1"/>
  <c r="AO219" i="1"/>
  <c r="AC242" i="1"/>
  <c r="AJ251" i="1"/>
  <c r="AJ250" i="1" s="1"/>
  <c r="AJ249" i="1" s="1"/>
  <c r="AC276" i="1"/>
  <c r="AK276" i="1"/>
  <c r="S276" i="1"/>
  <c r="AL290" i="1"/>
  <c r="AL289" i="1" s="1"/>
  <c r="AO375" i="1"/>
  <c r="AO368" i="1"/>
  <c r="AO367" i="1" s="1"/>
  <c r="AO366" i="1" s="1"/>
  <c r="AH250" i="1"/>
  <c r="AH249" i="1" s="1"/>
  <c r="T242" i="1"/>
  <c r="AF257" i="1"/>
  <c r="AF256" i="1" s="1"/>
  <c r="AF255" i="1" s="1"/>
  <c r="AE272" i="1"/>
  <c r="AE271" i="1" s="1"/>
  <c r="AE270" i="1" s="1"/>
  <c r="Y276" i="1"/>
  <c r="AG276" i="1"/>
  <c r="AM276" i="1"/>
  <c r="AR292" i="1"/>
  <c r="AR291" i="1" s="1"/>
  <c r="AJ291" i="1"/>
  <c r="AJ290" i="1" s="1"/>
  <c r="AJ289" i="1" s="1"/>
  <c r="AB219" i="1"/>
  <c r="AN219" i="1"/>
  <c r="AR219" i="1"/>
  <c r="K219" i="1"/>
  <c r="K205" i="1" s="1"/>
  <c r="K200" i="1" s="1"/>
  <c r="O219" i="1"/>
  <c r="S219" i="1"/>
  <c r="AG223" i="1"/>
  <c r="AG222" i="1" s="1"/>
  <c r="AE229" i="1"/>
  <c r="AE228" i="1" s="1"/>
  <c r="AE227" i="1" s="1"/>
  <c r="AJ237" i="1"/>
  <c r="AJ236" i="1" s="1"/>
  <c r="AE269" i="1"/>
  <c r="AE268" i="1" s="1"/>
  <c r="AE267" i="1" s="1"/>
  <c r="X281" i="1"/>
  <c r="X280" i="1" s="1"/>
  <c r="AR285" i="1"/>
  <c r="AR284" i="1" s="1"/>
  <c r="AR283" i="1" s="1"/>
  <c r="AJ284" i="1"/>
  <c r="AJ283" i="1" s="1"/>
  <c r="AJ276" i="1" s="1"/>
  <c r="AF235" i="1"/>
  <c r="AF234" i="1" s="1"/>
  <c r="AF233" i="1" s="1"/>
  <c r="AB242" i="1"/>
  <c r="AN242" i="1"/>
  <c r="AP290" i="1"/>
  <c r="AP289" i="1" s="1"/>
  <c r="T347" i="1"/>
  <c r="T346" i="1"/>
  <c r="T345" i="1" s="1"/>
  <c r="AF285" i="1"/>
  <c r="AF284" i="1" s="1"/>
  <c r="AF283" i="1" s="1"/>
  <c r="Q290" i="1"/>
  <c r="Q289" i="1" s="1"/>
  <c r="U290" i="1"/>
  <c r="U289" i="1" s="1"/>
  <c r="AD290" i="1"/>
  <c r="AD289" i="1" s="1"/>
  <c r="T290" i="1"/>
  <c r="T289" i="1" s="1"/>
  <c r="AE290" i="1"/>
  <c r="AE289" i="1" s="1"/>
  <c r="M296" i="1"/>
  <c r="AF296" i="1"/>
  <c r="Y296" i="1"/>
  <c r="AC296" i="1"/>
  <c r="AF306" i="1"/>
  <c r="AF305" i="1" s="1"/>
  <c r="V304" i="1"/>
  <c r="V295" i="1" s="1"/>
  <c r="W304" i="1"/>
  <c r="K333" i="1"/>
  <c r="K332" i="1" s="1"/>
  <c r="K331" i="1" s="1"/>
  <c r="K330" i="1" s="1"/>
  <c r="O333" i="1"/>
  <c r="O332" i="1" s="1"/>
  <c r="O331" i="1" s="1"/>
  <c r="O330" i="1" s="1"/>
  <c r="S333" i="1"/>
  <c r="S332" i="1" s="1"/>
  <c r="S331" i="1" s="1"/>
  <c r="W349" i="1"/>
  <c r="AR365" i="1"/>
  <c r="AR364" i="1" s="1"/>
  <c r="AQ288" i="1"/>
  <c r="AQ287" i="1" s="1"/>
  <c r="AQ286" i="1" s="1"/>
  <c r="AQ276" i="1" s="1"/>
  <c r="M290" i="1"/>
  <c r="M289" i="1" s="1"/>
  <c r="AN290" i="1"/>
  <c r="AN289" i="1" s="1"/>
  <c r="AB296" i="1"/>
  <c r="AR296" i="1"/>
  <c r="AO296" i="1"/>
  <c r="AB304" i="1"/>
  <c r="AR306" i="1"/>
  <c r="AR305" i="1" s="1"/>
  <c r="P304" i="1"/>
  <c r="X309" i="1"/>
  <c r="X304" i="1" s="1"/>
  <c r="Q315" i="1"/>
  <c r="Q314" i="1" s="1"/>
  <c r="AR314" i="1"/>
  <c r="AI328" i="1"/>
  <c r="AI327" i="1" s="1"/>
  <c r="AI326" i="1" s="1"/>
  <c r="AF335" i="1"/>
  <c r="AF334" i="1" s="1"/>
  <c r="N349" i="1"/>
  <c r="AE353" i="1"/>
  <c r="R349" i="1"/>
  <c r="M361" i="1"/>
  <c r="M360" i="1" s="1"/>
  <c r="M359" i="1" s="1"/>
  <c r="M358" i="1" s="1"/>
  <c r="U361" i="1"/>
  <c r="U360" i="1" s="1"/>
  <c r="U359" i="1" s="1"/>
  <c r="U358" i="1" s="1"/>
  <c r="Q368" i="1"/>
  <c r="Q367" i="1" s="1"/>
  <c r="Q366" i="1" s="1"/>
  <c r="AF292" i="1"/>
  <c r="AF291" i="1" s="1"/>
  <c r="V290" i="1"/>
  <c r="V289" i="1" s="1"/>
  <c r="AR294" i="1"/>
  <c r="AR293" i="1" s="1"/>
  <c r="T296" i="1"/>
  <c r="X296" i="1"/>
  <c r="AI296" i="1"/>
  <c r="S296" i="1"/>
  <c r="U304" i="1"/>
  <c r="U295" i="1" s="1"/>
  <c r="AO304" i="1"/>
  <c r="AD304" i="1"/>
  <c r="AD295" i="1" s="1"/>
  <c r="S304" i="1"/>
  <c r="AM304" i="1"/>
  <c r="L304" i="1"/>
  <c r="AE313" i="1"/>
  <c r="AE312" i="1" s="1"/>
  <c r="AE311" i="1" s="1"/>
  <c r="AA315" i="1"/>
  <c r="AA314" i="1" s="1"/>
  <c r="K323" i="1"/>
  <c r="K322" i="1" s="1"/>
  <c r="K315" i="1" s="1"/>
  <c r="K314" i="1" s="1"/>
  <c r="Z333" i="1"/>
  <c r="Z332" i="1" s="1"/>
  <c r="Z331" i="1" s="1"/>
  <c r="Z330" i="1" s="1"/>
  <c r="AA331" i="1"/>
  <c r="L368" i="1"/>
  <c r="L367" i="1" s="1"/>
  <c r="L366" i="1" s="1"/>
  <c r="AR374" i="1"/>
  <c r="AR373" i="1" s="1"/>
  <c r="AR372" i="1" s="1"/>
  <c r="AR368" i="1" s="1"/>
  <c r="AR367" i="1" s="1"/>
  <c r="AR366" i="1" s="1"/>
  <c r="AE304" i="1"/>
  <c r="V333" i="1"/>
  <c r="V332" i="1" s="1"/>
  <c r="V331" i="1" s="1"/>
  <c r="V330" i="1" s="1"/>
  <c r="AL333" i="1"/>
  <c r="AN349" i="1"/>
  <c r="X356" i="1"/>
  <c r="X355" i="1" s="1"/>
  <c r="X354" i="1" s="1"/>
  <c r="X349" i="1" s="1"/>
  <c r="AQ368" i="1"/>
  <c r="AQ367" i="1" s="1"/>
  <c r="AQ366" i="1" s="1"/>
  <c r="AF371" i="1"/>
  <c r="AF370" i="1" s="1"/>
  <c r="AF369" i="1" s="1"/>
  <c r="N368" i="1"/>
  <c r="N367" i="1" s="1"/>
  <c r="N366" i="1" s="1"/>
  <c r="X368" i="1"/>
  <c r="X367" i="1" s="1"/>
  <c r="X366" i="1" s="1"/>
  <c r="AE10" i="1"/>
  <c r="AM15" i="1"/>
  <c r="AD20" i="1"/>
  <c r="AG10" i="1"/>
  <c r="AL9" i="1"/>
  <c r="AL8" i="1" s="1"/>
  <c r="O25" i="1"/>
  <c r="AG30" i="1"/>
  <c r="AC9" i="1"/>
  <c r="AC8" i="1" s="1"/>
  <c r="O20" i="1"/>
  <c r="S20" i="1"/>
  <c r="S9" i="1" s="1"/>
  <c r="S8" i="1" s="1"/>
  <c r="W61" i="1"/>
  <c r="AA61" i="1"/>
  <c r="AF61" i="1"/>
  <c r="AG61" i="1"/>
  <c r="AB82" i="1"/>
  <c r="AB81" i="1" s="1"/>
  <c r="AB80" i="1" s="1"/>
  <c r="AH81" i="1"/>
  <c r="AH80" i="1" s="1"/>
  <c r="L61" i="1"/>
  <c r="Q61" i="1"/>
  <c r="U61" i="1"/>
  <c r="X61" i="1"/>
  <c r="AB61" i="1"/>
  <c r="AI61" i="1"/>
  <c r="AM61" i="1"/>
  <c r="AQ61" i="1"/>
  <c r="AR61" i="1"/>
  <c r="Y9" i="1"/>
  <c r="Y8" i="1" s="1"/>
  <c r="K25" i="1"/>
  <c r="AF30" i="1"/>
  <c r="M61" i="1"/>
  <c r="AJ61" i="1"/>
  <c r="AN61" i="1"/>
  <c r="AD61" i="1"/>
  <c r="AO9" i="1"/>
  <c r="AO8" i="1" s="1"/>
  <c r="N57" i="1"/>
  <c r="R57" i="1"/>
  <c r="AE61" i="1"/>
  <c r="AG22" i="1"/>
  <c r="AG21" i="1" s="1"/>
  <c r="AG20" i="1" s="1"/>
  <c r="J10" i="1"/>
  <c r="AI11" i="1"/>
  <c r="AI10" i="1" s="1"/>
  <c r="W17" i="1"/>
  <c r="W18" i="1"/>
  <c r="AI19" i="1"/>
  <c r="M21" i="1"/>
  <c r="M20" i="1" s="1"/>
  <c r="X36" i="1"/>
  <c r="X35" i="1" s="1"/>
  <c r="X39" i="1"/>
  <c r="T43" i="1"/>
  <c r="J45" i="1"/>
  <c r="J48" i="1"/>
  <c r="J51" i="1"/>
  <c r="J54" i="1"/>
  <c r="AG56" i="1"/>
  <c r="AG55" i="1" s="1"/>
  <c r="AG54" i="1" s="1"/>
  <c r="L57" i="1"/>
  <c r="P57" i="1"/>
  <c r="T57" i="1"/>
  <c r="J58" i="1"/>
  <c r="W59" i="1"/>
  <c r="W58" i="1" s="1"/>
  <c r="W57" i="1" s="1"/>
  <c r="J61" i="1"/>
  <c r="AK92" i="1"/>
  <c r="J94" i="1"/>
  <c r="K92" i="1"/>
  <c r="U97" i="1"/>
  <c r="U92" i="1" s="1"/>
  <c r="AG97" i="1"/>
  <c r="AN92" i="1"/>
  <c r="Q92" i="1"/>
  <c r="AO113" i="1"/>
  <c r="AB113" i="1"/>
  <c r="S120" i="1"/>
  <c r="AB120" i="1"/>
  <c r="AI120" i="1"/>
  <c r="AM120" i="1"/>
  <c r="AG120" i="1"/>
  <c r="AQ120" i="1"/>
  <c r="J124" i="1"/>
  <c r="Y128" i="1"/>
  <c r="AC128" i="1"/>
  <c r="AC112" i="1" s="1"/>
  <c r="AS128" i="1"/>
  <c r="AG137" i="1"/>
  <c r="AK137" i="1"/>
  <c r="AO137" i="1"/>
  <c r="AE152" i="1"/>
  <c r="AE151" i="1" s="1"/>
  <c r="AB9" i="1"/>
  <c r="AB8" i="1" s="1"/>
  <c r="AE23" i="1"/>
  <c r="AE20" i="1" s="1"/>
  <c r="AI23" i="1"/>
  <c r="AI20" i="1" s="1"/>
  <c r="J25" i="1"/>
  <c r="AI31" i="1"/>
  <c r="AI30" i="1" s="1"/>
  <c r="P41" i="1"/>
  <c r="T41" i="1"/>
  <c r="X43" i="1"/>
  <c r="X46" i="1"/>
  <c r="X45" i="1" s="1"/>
  <c r="X49" i="1"/>
  <c r="X48" i="1" s="1"/>
  <c r="X52" i="1"/>
  <c r="X51" i="1" s="1"/>
  <c r="M57" i="1"/>
  <c r="Q57" i="1"/>
  <c r="U57" i="1"/>
  <c r="AQ79" i="1"/>
  <c r="AQ78" i="1" s="1"/>
  <c r="AQ73" i="1" s="1"/>
  <c r="AQ72" i="1" s="1"/>
  <c r="AQ71" i="1" s="1"/>
  <c r="AI78" i="1"/>
  <c r="AI73" i="1" s="1"/>
  <c r="AI72" i="1" s="1"/>
  <c r="AI71" i="1" s="1"/>
  <c r="R82" i="1"/>
  <c r="R81" i="1" s="1"/>
  <c r="R80" i="1" s="1"/>
  <c r="P83" i="1"/>
  <c r="P82" i="1" s="1"/>
  <c r="P81" i="1" s="1"/>
  <c r="P80" i="1" s="1"/>
  <c r="X85" i="1"/>
  <c r="AH92" i="1"/>
  <c r="M92" i="1"/>
  <c r="AN113" i="1"/>
  <c r="AD113" i="1"/>
  <c r="V120" i="1"/>
  <c r="AH120" i="1"/>
  <c r="AS120" i="1"/>
  <c r="K124" i="1"/>
  <c r="AF128" i="1"/>
  <c r="AJ128" i="1"/>
  <c r="AN128" i="1"/>
  <c r="W128" i="1"/>
  <c r="W112" i="1" s="1"/>
  <c r="J133" i="1"/>
  <c r="O137" i="1"/>
  <c r="V137" i="1"/>
  <c r="AH137" i="1"/>
  <c r="N137" i="1"/>
  <c r="R137" i="1"/>
  <c r="AD137" i="1"/>
  <c r="AP137" i="1"/>
  <c r="AA152" i="1"/>
  <c r="AA151" i="1" s="1"/>
  <c r="K13" i="1"/>
  <c r="K10" i="1" s="1"/>
  <c r="V16" i="1"/>
  <c r="V15" i="1" s="1"/>
  <c r="AJ41" i="1"/>
  <c r="AJ38" i="1" s="1"/>
  <c r="P69" i="1"/>
  <c r="P68" i="1" s="1"/>
  <c r="P61" i="1" s="1"/>
  <c r="J73" i="1"/>
  <c r="AE79" i="1"/>
  <c r="AE78" i="1" s="1"/>
  <c r="AE73" i="1" s="1"/>
  <c r="AE72" i="1" s="1"/>
  <c r="AE71" i="1" s="1"/>
  <c r="J82" i="1"/>
  <c r="N82" i="1"/>
  <c r="N81" i="1" s="1"/>
  <c r="N80" i="1" s="1"/>
  <c r="X83" i="1"/>
  <c r="AG82" i="1"/>
  <c r="AG81" i="1" s="1"/>
  <c r="AG80" i="1" s="1"/>
  <c r="AK82" i="1"/>
  <c r="AK81" i="1" s="1"/>
  <c r="AK80" i="1" s="1"/>
  <c r="AO82" i="1"/>
  <c r="AO81" i="1" s="1"/>
  <c r="AO80" i="1" s="1"/>
  <c r="AS82" i="1"/>
  <c r="AS81" i="1" s="1"/>
  <c r="AS80" i="1" s="1"/>
  <c r="T83" i="1"/>
  <c r="T82" i="1" s="1"/>
  <c r="T81" i="1" s="1"/>
  <c r="T80" i="1" s="1"/>
  <c r="S92" i="1"/>
  <c r="Y112" i="1"/>
  <c r="M128" i="1"/>
  <c r="Q128" i="1"/>
  <c r="Q112" i="1" s="1"/>
  <c r="U128" i="1"/>
  <c r="AG128" i="1"/>
  <c r="AK128" i="1"/>
  <c r="AK112" i="1" s="1"/>
  <c r="AO128" i="1"/>
  <c r="AP128" i="1"/>
  <c r="T113" i="1"/>
  <c r="N128" i="1"/>
  <c r="N112" i="1" s="1"/>
  <c r="R128" i="1"/>
  <c r="R112" i="1" s="1"/>
  <c r="AB128" i="1"/>
  <c r="AR128" i="1"/>
  <c r="AQ128" i="1"/>
  <c r="AI95" i="1"/>
  <c r="AI94" i="1" s="1"/>
  <c r="AI93" i="1" s="1"/>
  <c r="AI92" i="1" s="1"/>
  <c r="X99" i="1"/>
  <c r="X98" i="1" s="1"/>
  <c r="X97" i="1" s="1"/>
  <c r="AJ99" i="1"/>
  <c r="AJ98" i="1" s="1"/>
  <c r="AJ97" i="1" s="1"/>
  <c r="AJ92" i="1" s="1"/>
  <c r="J101" i="1"/>
  <c r="J97" i="1" s="1"/>
  <c r="J104" i="1"/>
  <c r="AG106" i="1"/>
  <c r="AG105" i="1" s="1"/>
  <c r="AG104" i="1" s="1"/>
  <c r="J109" i="1"/>
  <c r="J108" i="1" s="1"/>
  <c r="X118" i="1"/>
  <c r="X117" i="1" s="1"/>
  <c r="X113" i="1" s="1"/>
  <c r="M124" i="1"/>
  <c r="M112" i="1" s="1"/>
  <c r="L128" i="1"/>
  <c r="L112" i="1" s="1"/>
  <c r="P128" i="1"/>
  <c r="T128" i="1"/>
  <c r="AA128" i="1"/>
  <c r="AA112" i="1" s="1"/>
  <c r="AI128" i="1"/>
  <c r="AM128" i="1"/>
  <c r="J129" i="1"/>
  <c r="X140" i="1"/>
  <c r="X139" i="1" s="1"/>
  <c r="X143" i="1"/>
  <c r="X142" i="1" s="1"/>
  <c r="X146" i="1"/>
  <c r="X145" i="1" s="1"/>
  <c r="AM157" i="1"/>
  <c r="AM156" i="1" s="1"/>
  <c r="J159" i="1"/>
  <c r="AR164" i="1"/>
  <c r="AR163" i="1" s="1"/>
  <c r="AR162" i="1" s="1"/>
  <c r="AR152" i="1" s="1"/>
  <c r="AR151" i="1" s="1"/>
  <c r="AJ166" i="1"/>
  <c r="AF169" i="1"/>
  <c r="AF168" i="1" s="1"/>
  <c r="J173" i="1"/>
  <c r="Y173" i="1"/>
  <c r="Y152" i="1" s="1"/>
  <c r="Y151" i="1" s="1"/>
  <c r="AC173" i="1"/>
  <c r="AF180" i="1"/>
  <c r="AF179" i="1" s="1"/>
  <c r="AF178" i="1" s="1"/>
  <c r="X179" i="1"/>
  <c r="X178" i="1" s="1"/>
  <c r="X152" i="1" s="1"/>
  <c r="X151" i="1" s="1"/>
  <c r="J185" i="1"/>
  <c r="V188" i="1"/>
  <c r="U188" i="1"/>
  <c r="AH193" i="1"/>
  <c r="AH188" i="1" s="1"/>
  <c r="AL193" i="1"/>
  <c r="AL188" i="1" s="1"/>
  <c r="AP193" i="1"/>
  <c r="AP188" i="1" s="1"/>
  <c r="AG193" i="1"/>
  <c r="AG188" i="1" s="1"/>
  <c r="AS193" i="1"/>
  <c r="AS188" i="1" s="1"/>
  <c r="AF107" i="1"/>
  <c r="AF123" i="1"/>
  <c r="AF122" i="1" s="1"/>
  <c r="AF121" i="1" s="1"/>
  <c r="AF120" i="1" s="1"/>
  <c r="AE150" i="1"/>
  <c r="AE149" i="1" s="1"/>
  <c r="AE148" i="1" s="1"/>
  <c r="AF161" i="1"/>
  <c r="AF160" i="1" s="1"/>
  <c r="AF159" i="1" s="1"/>
  <c r="J165" i="1"/>
  <c r="J170" i="1"/>
  <c r="M176" i="1"/>
  <c r="M173" i="1" s="1"/>
  <c r="M152" i="1" s="1"/>
  <c r="T191" i="1"/>
  <c r="T190" i="1" s="1"/>
  <c r="T189" i="1" s="1"/>
  <c r="T188" i="1" s="1"/>
  <c r="AR192" i="1"/>
  <c r="AR191" i="1" s="1"/>
  <c r="AR190" i="1" s="1"/>
  <c r="AR189" i="1" s="1"/>
  <c r="AR188" i="1" s="1"/>
  <c r="R193" i="1"/>
  <c r="R188" i="1" s="1"/>
  <c r="AG177" i="1"/>
  <c r="AG176" i="1" s="1"/>
  <c r="AG173" i="1" s="1"/>
  <c r="T99" i="1"/>
  <c r="T98" i="1" s="1"/>
  <c r="T97" i="1" s="1"/>
  <c r="T92" i="1" s="1"/>
  <c r="X106" i="1"/>
  <c r="X105" i="1" s="1"/>
  <c r="X104" i="1" s="1"/>
  <c r="AB106" i="1"/>
  <c r="AB105" i="1" s="1"/>
  <c r="AB104" i="1" s="1"/>
  <c r="AR107" i="1"/>
  <c r="K128" i="1"/>
  <c r="O128" i="1"/>
  <c r="O112" i="1" s="1"/>
  <c r="S128" i="1"/>
  <c r="Z128" i="1"/>
  <c r="AH128" i="1"/>
  <c r="AL128" i="1"/>
  <c r="AL112" i="1" s="1"/>
  <c r="J181" i="1"/>
  <c r="J190" i="1"/>
  <c r="N193" i="1"/>
  <c r="N188" i="1" s="1"/>
  <c r="Y193" i="1"/>
  <c r="Y188" i="1" s="1"/>
  <c r="AK193" i="1"/>
  <c r="AK188" i="1" s="1"/>
  <c r="AF193" i="1"/>
  <c r="AJ168" i="1"/>
  <c r="U176" i="1"/>
  <c r="U173" i="1" s="1"/>
  <c r="U152" i="1" s="1"/>
  <c r="U151" i="1" s="1"/>
  <c r="AJ188" i="1"/>
  <c r="Q220" i="1"/>
  <c r="Q219" i="1" s="1"/>
  <c r="Q205" i="1" s="1"/>
  <c r="Q200" i="1" s="1"/>
  <c r="AJ242" i="1"/>
  <c r="AS242" i="1"/>
  <c r="P191" i="1"/>
  <c r="P190" i="1" s="1"/>
  <c r="P189" i="1" s="1"/>
  <c r="P188" i="1" s="1"/>
  <c r="J198" i="1"/>
  <c r="R205" i="1"/>
  <c r="R200" i="1" s="1"/>
  <c r="AS223" i="1"/>
  <c r="AS222" i="1" s="1"/>
  <c r="K195" i="1"/>
  <c r="K194" i="1" s="1"/>
  <c r="K193" i="1" s="1"/>
  <c r="K188" i="1" s="1"/>
  <c r="J202" i="1"/>
  <c r="AJ209" i="1"/>
  <c r="AJ206" i="1" s="1"/>
  <c r="AF210" i="1"/>
  <c r="AF209" i="1" s="1"/>
  <c r="P211" i="1"/>
  <c r="P205" i="1" s="1"/>
  <c r="P200" i="1" s="1"/>
  <c r="AR218" i="1"/>
  <c r="AR217" i="1" s="1"/>
  <c r="AR216" i="1" s="1"/>
  <c r="AF208" i="1"/>
  <c r="AF207" i="1" s="1"/>
  <c r="M211" i="1"/>
  <c r="AF215" i="1"/>
  <c r="AF214" i="1" s="1"/>
  <c r="AF211" i="1" s="1"/>
  <c r="M220" i="1"/>
  <c r="M219" i="1" s="1"/>
  <c r="U219" i="1"/>
  <c r="AG221" i="1"/>
  <c r="AG220" i="1" s="1"/>
  <c r="Y222" i="1"/>
  <c r="Y219" i="1" s="1"/>
  <c r="Y205" i="1" s="1"/>
  <c r="Y200" i="1" s="1"/>
  <c r="Z242" i="1"/>
  <c r="AG242" i="1"/>
  <c r="X250" i="1"/>
  <c r="X249" i="1" s="1"/>
  <c r="X242" i="1" s="1"/>
  <c r="AF263" i="1"/>
  <c r="AF262" i="1" s="1"/>
  <c r="AF261" i="1" s="1"/>
  <c r="AQ269" i="1"/>
  <c r="AQ268" i="1" s="1"/>
  <c r="AQ267" i="1" s="1"/>
  <c r="AM268" i="1"/>
  <c r="AM267" i="1" s="1"/>
  <c r="AS221" i="1"/>
  <c r="AS220" i="1" s="1"/>
  <c r="AK220" i="1"/>
  <c r="AK219" i="1" s="1"/>
  <c r="AK205" i="1" s="1"/>
  <c r="AK200" i="1" s="1"/>
  <c r="AJ231" i="1"/>
  <c r="AJ230" i="1" s="1"/>
  <c r="AJ226" i="1" s="1"/>
  <c r="X232" i="1"/>
  <c r="V231" i="1"/>
  <c r="V230" i="1" s="1"/>
  <c r="V226" i="1" s="1"/>
  <c r="AF238" i="1"/>
  <c r="AF237" i="1" s="1"/>
  <c r="AF236" i="1" s="1"/>
  <c r="AI240" i="1"/>
  <c r="AI239" i="1" s="1"/>
  <c r="AR251" i="1"/>
  <c r="AR250" i="1" s="1"/>
  <c r="AR249" i="1" s="1"/>
  <c r="AF254" i="1"/>
  <c r="AF253" i="1" s="1"/>
  <c r="AF252" i="1" s="1"/>
  <c r="AQ260" i="1"/>
  <c r="AQ259" i="1" s="1"/>
  <c r="AQ258" i="1" s="1"/>
  <c r="V263" i="1"/>
  <c r="AE263" i="1"/>
  <c r="AE262" i="1" s="1"/>
  <c r="AE261" i="1" s="1"/>
  <c r="AE242" i="1" s="1"/>
  <c r="J270" i="1"/>
  <c r="U276" i="1"/>
  <c r="AH276" i="1"/>
  <c r="AF218" i="1"/>
  <c r="AF217" i="1" s="1"/>
  <c r="AF216" i="1" s="1"/>
  <c r="AP232" i="1"/>
  <c r="AP231" i="1" s="1"/>
  <c r="AP230" i="1" s="1"/>
  <c r="AP226" i="1" s="1"/>
  <c r="AH231" i="1"/>
  <c r="AH230" i="1" s="1"/>
  <c r="AH226" i="1" s="1"/>
  <c r="AE241" i="1"/>
  <c r="AE240" i="1" s="1"/>
  <c r="AE239" i="1" s="1"/>
  <c r="S242" i="1"/>
  <c r="AQ248" i="1"/>
  <c r="AQ247" i="1" s="1"/>
  <c r="AQ246" i="1" s="1"/>
  <c r="AI247" i="1"/>
  <c r="AI246" i="1" s="1"/>
  <c r="J249" i="1"/>
  <c r="L257" i="1"/>
  <c r="L256" i="1" s="1"/>
  <c r="L255" i="1" s="1"/>
  <c r="L242" i="1" s="1"/>
  <c r="J256" i="1"/>
  <c r="AR257" i="1"/>
  <c r="AR256" i="1" s="1"/>
  <c r="AR255" i="1" s="1"/>
  <c r="AH260" i="1"/>
  <c r="J246" i="1"/>
  <c r="J258" i="1"/>
  <c r="AL265" i="1"/>
  <c r="AL264" i="1" s="1"/>
  <c r="AL242" i="1" s="1"/>
  <c r="AP266" i="1"/>
  <c r="AP265" i="1" s="1"/>
  <c r="AP264" i="1" s="1"/>
  <c r="J267" i="1"/>
  <c r="AQ272" i="1"/>
  <c r="AQ271" i="1" s="1"/>
  <c r="AQ270" i="1" s="1"/>
  <c r="AM271" i="1"/>
  <c r="AM270" i="1" s="1"/>
  <c r="J277" i="1"/>
  <c r="J276" i="1" s="1"/>
  <c r="AR282" i="1"/>
  <c r="AR281" i="1" s="1"/>
  <c r="AR280" i="1" s="1"/>
  <c r="W287" i="1"/>
  <c r="W286" i="1" s="1"/>
  <c r="W276" i="1" s="1"/>
  <c r="AE288" i="1"/>
  <c r="AE287" i="1" s="1"/>
  <c r="AE286" i="1" s="1"/>
  <c r="AE276" i="1" s="1"/>
  <c r="O296" i="1"/>
  <c r="O295" i="1" s="1"/>
  <c r="AQ300" i="1"/>
  <c r="AQ299" i="1" s="1"/>
  <c r="AQ296" i="1" s="1"/>
  <c r="AM299" i="1"/>
  <c r="AM296" i="1" s="1"/>
  <c r="AM295" i="1" s="1"/>
  <c r="AF308" i="1"/>
  <c r="AF307" i="1" s="1"/>
  <c r="J296" i="1"/>
  <c r="AQ313" i="1"/>
  <c r="AQ312" i="1" s="1"/>
  <c r="AQ311" i="1" s="1"/>
  <c r="AI312" i="1"/>
  <c r="AI311" i="1" s="1"/>
  <c r="AI295" i="1" s="1"/>
  <c r="V250" i="1"/>
  <c r="V249" i="1" s="1"/>
  <c r="AH263" i="1"/>
  <c r="Q225" i="1"/>
  <c r="Q224" i="1" s="1"/>
  <c r="AB276" i="1"/>
  <c r="J274" i="1"/>
  <c r="AR279" i="1"/>
  <c r="AR278" i="1" s="1"/>
  <c r="AR277" i="1" s="1"/>
  <c r="AP295" i="1"/>
  <c r="AS296" i="1"/>
  <c r="K304" i="1"/>
  <c r="K295" i="1" s="1"/>
  <c r="Y304" i="1"/>
  <c r="Y295" i="1" s="1"/>
  <c r="AC304" i="1"/>
  <c r="AC295" i="1" s="1"/>
  <c r="P315" i="1"/>
  <c r="P314" i="1" s="1"/>
  <c r="AE318" i="1"/>
  <c r="AE317" i="1" s="1"/>
  <c r="AE316" i="1" s="1"/>
  <c r="W317" i="1"/>
  <c r="W316" i="1" s="1"/>
  <c r="S323" i="1"/>
  <c r="S322" i="1" s="1"/>
  <c r="S315" i="1" s="1"/>
  <c r="S314" i="1" s="1"/>
  <c r="AH295" i="1"/>
  <c r="W295" i="1"/>
  <c r="AG296" i="1"/>
  <c r="AG295" i="1" s="1"/>
  <c r="AF303" i="1"/>
  <c r="AF302" i="1" s="1"/>
  <c r="AF301" i="1" s="1"/>
  <c r="X279" i="1"/>
  <c r="AD279" i="1"/>
  <c r="AD278" i="1" s="1"/>
  <c r="AD277" i="1" s="1"/>
  <c r="AD276" i="1" s="1"/>
  <c r="V278" i="1"/>
  <c r="V277" i="1" s="1"/>
  <c r="V276" i="1" s="1"/>
  <c r="AF294" i="1"/>
  <c r="AF293" i="1" s="1"/>
  <c r="AF290" i="1" s="1"/>
  <c r="AF289" i="1" s="1"/>
  <c r="AL295" i="1"/>
  <c r="P295" i="1"/>
  <c r="AE298" i="1"/>
  <c r="AE297" i="1" s="1"/>
  <c r="AA297" i="1"/>
  <c r="AA296" i="1" s="1"/>
  <c r="AA295" i="1" s="1"/>
  <c r="AA225" i="1" s="1"/>
  <c r="AA224" i="1" s="1"/>
  <c r="AR304" i="1"/>
  <c r="AR295" i="1" s="1"/>
  <c r="O323" i="1"/>
  <c r="O322" i="1" s="1"/>
  <c r="O315" i="1" s="1"/>
  <c r="O314" i="1" s="1"/>
  <c r="J304" i="1"/>
  <c r="N304" i="1"/>
  <c r="N295" i="1" s="1"/>
  <c r="N225" i="1" s="1"/>
  <c r="AK304" i="1"/>
  <c r="AK295" i="1" s="1"/>
  <c r="AK225" i="1" s="1"/>
  <c r="J311" i="1"/>
  <c r="J315" i="1"/>
  <c r="R315" i="1"/>
  <c r="R314" i="1" s="1"/>
  <c r="AO315" i="1"/>
  <c r="AO314" i="1" s="1"/>
  <c r="W320" i="1"/>
  <c r="W319" i="1" s="1"/>
  <c r="AE321" i="1"/>
  <c r="AE320" i="1" s="1"/>
  <c r="AE319" i="1" s="1"/>
  <c r="AI287" i="1"/>
  <c r="AI286" i="1" s="1"/>
  <c r="AI276" i="1" s="1"/>
  <c r="N315" i="1"/>
  <c r="N314" i="1" s="1"/>
  <c r="AQ324" i="1"/>
  <c r="AI323" i="1"/>
  <c r="AI322" i="1" s="1"/>
  <c r="AL332" i="1"/>
  <c r="AL331" i="1" s="1"/>
  <c r="AL330" i="1" s="1"/>
  <c r="AF337" i="1"/>
  <c r="AF336" i="1" s="1"/>
  <c r="AF333" i="1" s="1"/>
  <c r="AF332" i="1" s="1"/>
  <c r="R304" i="1"/>
  <c r="R295" i="1" s="1"/>
  <c r="AS304" i="1"/>
  <c r="AE324" i="1"/>
  <c r="AE323" i="1" s="1"/>
  <c r="AE322" i="1" s="1"/>
  <c r="AM323" i="1"/>
  <c r="AM322" i="1" s="1"/>
  <c r="AM315" i="1" s="1"/>
  <c r="AM314" i="1" s="1"/>
  <c r="L332" i="1"/>
  <c r="AI332" i="1"/>
  <c r="AI331" i="1" s="1"/>
  <c r="AI330" i="1" s="1"/>
  <c r="AC332" i="1"/>
  <c r="AC331" i="1" s="1"/>
  <c r="AC330" i="1" s="1"/>
  <c r="P332" i="1"/>
  <c r="AG340" i="1"/>
  <c r="AG339" i="1" s="1"/>
  <c r="AG338" i="1" s="1"/>
  <c r="AG332" i="1" s="1"/>
  <c r="Y339" i="1"/>
  <c r="Y338" i="1" s="1"/>
  <c r="AQ321" i="1"/>
  <c r="AQ320" i="1" s="1"/>
  <c r="AQ319" i="1" s="1"/>
  <c r="AI320" i="1"/>
  <c r="AI319" i="1" s="1"/>
  <c r="AE329" i="1"/>
  <c r="AE328" i="1" s="1"/>
  <c r="AE327" i="1" s="1"/>
  <c r="AE326" i="1" s="1"/>
  <c r="AN331" i="1"/>
  <c r="AN330" i="1" s="1"/>
  <c r="L343" i="1"/>
  <c r="L342" i="1" s="1"/>
  <c r="L341" i="1" s="1"/>
  <c r="AD346" i="1"/>
  <c r="AD345" i="1" s="1"/>
  <c r="AD331" i="1" s="1"/>
  <c r="AD330" i="1" s="1"/>
  <c r="AD347" i="1"/>
  <c r="J359" i="1"/>
  <c r="AQ325" i="1"/>
  <c r="J326" i="1"/>
  <c r="J333" i="1"/>
  <c r="J332" i="1" s="1"/>
  <c r="AK339" i="1"/>
  <c r="AK338" i="1" s="1"/>
  <c r="AK332" i="1" s="1"/>
  <c r="AK331" i="1" s="1"/>
  <c r="AK330" i="1" s="1"/>
  <c r="J341" i="1"/>
  <c r="AR344" i="1"/>
  <c r="AR343" i="1" s="1"/>
  <c r="AR342" i="1" s="1"/>
  <c r="AR341" i="1" s="1"/>
  <c r="AQ347" i="1"/>
  <c r="AJ348" i="1"/>
  <c r="AH346" i="1"/>
  <c r="AH345" i="1" s="1"/>
  <c r="AH331" i="1" s="1"/>
  <c r="AP348" i="1"/>
  <c r="AH347" i="1"/>
  <c r="AG349" i="1"/>
  <c r="T349" i="1"/>
  <c r="L356" i="1"/>
  <c r="L355" i="1" s="1"/>
  <c r="L354" i="1" s="1"/>
  <c r="L349" i="1" s="1"/>
  <c r="P346" i="1"/>
  <c r="P345" i="1" s="1"/>
  <c r="P347" i="1"/>
  <c r="AP349" i="1"/>
  <c r="AA349" i="1"/>
  <c r="J355" i="1"/>
  <c r="AM361" i="1"/>
  <c r="AM360" i="1" s="1"/>
  <c r="AM359" i="1" s="1"/>
  <c r="AM358" i="1" s="1"/>
  <c r="N347" i="1"/>
  <c r="AF348" i="1"/>
  <c r="AM352" i="1"/>
  <c r="AM351" i="1" s="1"/>
  <c r="AM350" i="1" s="1"/>
  <c r="AM349" i="1" s="1"/>
  <c r="AQ353" i="1"/>
  <c r="AB356" i="1"/>
  <c r="AB355" i="1" s="1"/>
  <c r="AB354" i="1" s="1"/>
  <c r="AB349" i="1" s="1"/>
  <c r="J375" i="1"/>
  <c r="AR357" i="1"/>
  <c r="AR356" i="1" s="1"/>
  <c r="AR355" i="1" s="1"/>
  <c r="AR354" i="1" s="1"/>
  <c r="AR349" i="1" s="1"/>
  <c r="AI361" i="1"/>
  <c r="AI360" i="1" s="1"/>
  <c r="AI359" i="1" s="1"/>
  <c r="AI358" i="1" s="1"/>
  <c r="P368" i="1"/>
  <c r="P367" i="1" s="1"/>
  <c r="P366" i="1" s="1"/>
  <c r="AF352" i="1"/>
  <c r="AF351" i="1" s="1"/>
  <c r="AF350" i="1" s="1"/>
  <c r="P356" i="1"/>
  <c r="P355" i="1" s="1"/>
  <c r="P354" i="1" s="1"/>
  <c r="P349" i="1" s="1"/>
  <c r="AJ356" i="1"/>
  <c r="AJ355" i="1" s="1"/>
  <c r="AJ354" i="1" s="1"/>
  <c r="AJ349" i="1" s="1"/>
  <c r="V361" i="1"/>
  <c r="V360" i="1" s="1"/>
  <c r="V359" i="1" s="1"/>
  <c r="V358" i="1" s="1"/>
  <c r="AQ361" i="1"/>
  <c r="AQ360" i="1" s="1"/>
  <c r="AQ359" i="1" s="1"/>
  <c r="AQ358" i="1" s="1"/>
  <c r="AF363" i="1"/>
  <c r="AF362" i="1" s="1"/>
  <c r="AF361" i="1" s="1"/>
  <c r="AF360" i="1" s="1"/>
  <c r="AF359" i="1" s="1"/>
  <c r="AF358" i="1" s="1"/>
  <c r="AF357" i="1"/>
  <c r="AF356" i="1" s="1"/>
  <c r="AF355" i="1" s="1"/>
  <c r="AF354" i="1" s="1"/>
  <c r="AJ362" i="1"/>
  <c r="AJ361" i="1" s="1"/>
  <c r="AJ360" i="1" s="1"/>
  <c r="AJ359" i="1" s="1"/>
  <c r="AJ358" i="1" s="1"/>
  <c r="J369" i="1"/>
  <c r="K368" i="1"/>
  <c r="K367" i="1" s="1"/>
  <c r="K366" i="1" s="1"/>
  <c r="S368" i="1"/>
  <c r="S367" i="1" s="1"/>
  <c r="S366" i="1" s="1"/>
  <c r="AH368" i="1"/>
  <c r="AH367" i="1" s="1"/>
  <c r="AH366" i="1" s="1"/>
  <c r="AP368" i="1"/>
  <c r="AP367" i="1" s="1"/>
  <c r="AP366" i="1" s="1"/>
  <c r="AF374" i="1"/>
  <c r="AF373" i="1" s="1"/>
  <c r="AF372" i="1" s="1"/>
  <c r="AF368" i="1" s="1"/>
  <c r="AF367" i="1" s="1"/>
  <c r="AF366" i="1" s="1"/>
  <c r="J372" i="1"/>
  <c r="AS377" i="1"/>
  <c r="AS376" i="1" s="1"/>
  <c r="AS375" i="1" s="1"/>
  <c r="AK376" i="1"/>
  <c r="AK375" i="1" s="1"/>
  <c r="AG377" i="1"/>
  <c r="AG376" i="1" s="1"/>
  <c r="AH15" i="1" l="1"/>
  <c r="AH9" i="1" s="1"/>
  <c r="AH8" i="1" s="1"/>
  <c r="AO73" i="1"/>
  <c r="AO72" i="1" s="1"/>
  <c r="AO71" i="1" s="1"/>
  <c r="O152" i="1"/>
  <c r="AI152" i="1"/>
  <c r="AI151" i="1" s="1"/>
  <c r="Z205" i="1"/>
  <c r="Z200" i="1" s="1"/>
  <c r="N205" i="1"/>
  <c r="N200" i="1" s="1"/>
  <c r="AH152" i="1"/>
  <c r="AH151" i="1" s="1"/>
  <c r="Q330" i="1"/>
  <c r="M330" i="1"/>
  <c r="T331" i="1"/>
  <c r="AS9" i="1"/>
  <c r="AS8" i="1" s="1"/>
  <c r="AR82" i="1"/>
  <c r="AR206" i="1"/>
  <c r="N330" i="1"/>
  <c r="K112" i="1"/>
  <c r="AE30" i="1"/>
  <c r="X82" i="1"/>
  <c r="X81" i="1" s="1"/>
  <c r="X80" i="1" s="1"/>
  <c r="S330" i="1"/>
  <c r="AM205" i="1"/>
  <c r="AM200" i="1" s="1"/>
  <c r="V152" i="1"/>
  <c r="V151" i="1" s="1"/>
  <c r="AF113" i="1"/>
  <c r="AL205" i="1"/>
  <c r="AL200" i="1" s="1"/>
  <c r="U330" i="1"/>
  <c r="AD152" i="1"/>
  <c r="AD151" i="1" s="1"/>
  <c r="AR226" i="1"/>
  <c r="AF242" i="1"/>
  <c r="AE226" i="1"/>
  <c r="AI226" i="1"/>
  <c r="L152" i="1"/>
  <c r="N152" i="1"/>
  <c r="AP205" i="1"/>
  <c r="AP200" i="1" s="1"/>
  <c r="AP9" i="1"/>
  <c r="AP8" i="1" s="1"/>
  <c r="V205" i="1"/>
  <c r="V200" i="1" s="1"/>
  <c r="AF82" i="1"/>
  <c r="AF81" i="1" s="1"/>
  <c r="AF80" i="1" s="1"/>
  <c r="Z9" i="1"/>
  <c r="Z8" i="1" s="1"/>
  <c r="AA9" i="1"/>
  <c r="AE112" i="1"/>
  <c r="AQ205" i="1"/>
  <c r="AQ200" i="1" s="1"/>
  <c r="AM9" i="1"/>
  <c r="AB152" i="1"/>
  <c r="AB151" i="1" s="1"/>
  <c r="J205" i="1"/>
  <c r="AR113" i="1"/>
  <c r="L295" i="1"/>
  <c r="L225" i="1" s="1"/>
  <c r="L224" i="1" s="1"/>
  <c r="T295" i="1"/>
  <c r="T225" i="1" s="1"/>
  <c r="T224" i="1" s="1"/>
  <c r="AK9" i="1"/>
  <c r="AK8" i="1" s="1"/>
  <c r="X205" i="1"/>
  <c r="X200" i="1" s="1"/>
  <c r="AP152" i="1"/>
  <c r="AP151" i="1" s="1"/>
  <c r="W152" i="1"/>
  <c r="W151" i="1" s="1"/>
  <c r="AA330" i="1"/>
  <c r="AB330" i="1"/>
  <c r="T330" i="1"/>
  <c r="AH330" i="1"/>
  <c r="AG331" i="1"/>
  <c r="AG330" i="1" s="1"/>
  <c r="AC225" i="1"/>
  <c r="AC224" i="1" s="1"/>
  <c r="AF304" i="1"/>
  <c r="AI242" i="1"/>
  <c r="U205" i="1"/>
  <c r="U200" i="1" s="1"/>
  <c r="S112" i="1"/>
  <c r="AB92" i="1"/>
  <c r="AD131" i="1"/>
  <c r="AD130" i="1" s="1"/>
  <c r="AD129" i="1" s="1"/>
  <c r="AC152" i="1"/>
  <c r="AC151" i="1" s="1"/>
  <c r="AM112" i="1"/>
  <c r="AP112" i="1"/>
  <c r="U112" i="1"/>
  <c r="AJ112" i="1"/>
  <c r="P38" i="1"/>
  <c r="AD9" i="1"/>
  <c r="AD8" i="1" s="1"/>
  <c r="O205" i="1"/>
  <c r="O200" i="1" s="1"/>
  <c r="AB205" i="1"/>
  <c r="AB200" i="1" s="1"/>
  <c r="AF97" i="1"/>
  <c r="AR38" i="1"/>
  <c r="AR9" i="1" s="1"/>
  <c r="AR8" i="1" s="1"/>
  <c r="AQ10" i="1"/>
  <c r="L151" i="1"/>
  <c r="AC73" i="1"/>
  <c r="AC72" i="1" s="1"/>
  <c r="AC71" i="1" s="1"/>
  <c r="N151" i="1"/>
  <c r="Q152" i="1"/>
  <c r="Q151" i="1" s="1"/>
  <c r="K152" i="1"/>
  <c r="K151" i="1" s="1"/>
  <c r="AH112" i="1"/>
  <c r="V112" i="1"/>
  <c r="AE296" i="1"/>
  <c r="AE295" i="1" s="1"/>
  <c r="AG219" i="1"/>
  <c r="AG205" i="1" s="1"/>
  <c r="AG200" i="1" s="1"/>
  <c r="Z112" i="1"/>
  <c r="AG152" i="1"/>
  <c r="AG151" i="1" s="1"/>
  <c r="AF165" i="1"/>
  <c r="AM152" i="1"/>
  <c r="AM151" i="1" s="1"/>
  <c r="AG112" i="1"/>
  <c r="AR361" i="1"/>
  <c r="AR360" i="1" s="1"/>
  <c r="AR359" i="1" s="1"/>
  <c r="AR358" i="1" s="1"/>
  <c r="M295" i="1"/>
  <c r="M225" i="1" s="1"/>
  <c r="M224" i="1" s="1"/>
  <c r="S205" i="1"/>
  <c r="S200" i="1" s="1"/>
  <c r="AC205" i="1"/>
  <c r="AC200" i="1" s="1"/>
  <c r="W205" i="1"/>
  <c r="W200" i="1" s="1"/>
  <c r="AE205" i="1"/>
  <c r="AE200" i="1" s="1"/>
  <c r="J152" i="1"/>
  <c r="Z295" i="1"/>
  <c r="AD205" i="1"/>
  <c r="AD200" i="1" s="1"/>
  <c r="O151" i="1"/>
  <c r="P152" i="1"/>
  <c r="P151" i="1" s="1"/>
  <c r="M151" i="1"/>
  <c r="R151" i="1"/>
  <c r="K138" i="1"/>
  <c r="K137" i="1" s="1"/>
  <c r="AF138" i="1"/>
  <c r="AE138" i="1"/>
  <c r="AE137" i="1" s="1"/>
  <c r="AR138" i="1"/>
  <c r="AR137" i="1" s="1"/>
  <c r="AM138" i="1"/>
  <c r="AM137" i="1" s="1"/>
  <c r="X138" i="1"/>
  <c r="X137" i="1" s="1"/>
  <c r="W330" i="1"/>
  <c r="AS219" i="1"/>
  <c r="AS205" i="1" s="1"/>
  <c r="AS200" i="1" s="1"/>
  <c r="AS332" i="1"/>
  <c r="AS331" i="1" s="1"/>
  <c r="AS330" i="1" s="1"/>
  <c r="R331" i="1"/>
  <c r="AK224" i="1"/>
  <c r="AM330" i="1"/>
  <c r="AO330" i="1"/>
  <c r="AI112" i="1"/>
  <c r="T38" i="1"/>
  <c r="AA205" i="1"/>
  <c r="AA200" i="1" s="1"/>
  <c r="K9" i="1"/>
  <c r="AQ112" i="1"/>
  <c r="AR276" i="1"/>
  <c r="L9" i="1"/>
  <c r="J9" i="1"/>
  <c r="O9" i="1"/>
  <c r="O8" i="1" s="1"/>
  <c r="R9" i="1"/>
  <c r="P9" i="1"/>
  <c r="Q9" i="1"/>
  <c r="N9" i="1"/>
  <c r="M9" i="1"/>
  <c r="M8" i="1" s="1"/>
  <c r="AF38" i="1"/>
  <c r="AF9" i="1" s="1"/>
  <c r="AF8" i="1" s="1"/>
  <c r="AR333" i="1"/>
  <c r="AR332" i="1" s="1"/>
  <c r="AS112" i="1"/>
  <c r="AJ211" i="1"/>
  <c r="AJ205" i="1" s="1"/>
  <c r="AJ200" i="1" s="1"/>
  <c r="AR81" i="1"/>
  <c r="AR80" i="1" s="1"/>
  <c r="AR205" i="1"/>
  <c r="AR200" i="1" s="1"/>
  <c r="R330" i="1"/>
  <c r="L205" i="1"/>
  <c r="L200" i="1" s="1"/>
  <c r="AQ152" i="1"/>
  <c r="AQ151" i="1" s="1"/>
  <c r="AF137" i="1"/>
  <c r="N224" i="1"/>
  <c r="U225" i="1"/>
  <c r="U224" i="1" s="1"/>
  <c r="AF112" i="1"/>
  <c r="AN225" i="1"/>
  <c r="AN224" i="1" s="1"/>
  <c r="AN9" i="1"/>
  <c r="AN8" i="1" s="1"/>
  <c r="U9" i="1"/>
  <c r="U8" i="1" s="1"/>
  <c r="L92" i="1"/>
  <c r="X346" i="1"/>
  <c r="X345" i="1" s="1"/>
  <c r="X331" i="1" s="1"/>
  <c r="X330" i="1" s="1"/>
  <c r="X347" i="1"/>
  <c r="T205" i="1"/>
  <c r="T200" i="1" s="1"/>
  <c r="AN205" i="1"/>
  <c r="AN200" i="1" s="1"/>
  <c r="W225" i="1"/>
  <c r="O225" i="1"/>
  <c r="O224" i="1" s="1"/>
  <c r="M205" i="1"/>
  <c r="M200" i="1" s="1"/>
  <c r="AF188" i="1"/>
  <c r="AF152" i="1"/>
  <c r="AF151" i="1" s="1"/>
  <c r="P112" i="1"/>
  <c r="AB295" i="1"/>
  <c r="AR290" i="1"/>
  <c r="AR289" i="1" s="1"/>
  <c r="AH205" i="1"/>
  <c r="AH200" i="1" s="1"/>
  <c r="P92" i="1"/>
  <c r="AQ17" i="1"/>
  <c r="AQ16" i="1" s="1"/>
  <c r="AI16" i="1"/>
  <c r="AF349" i="1"/>
  <c r="AI315" i="1"/>
  <c r="AI314" i="1" s="1"/>
  <c r="AR242" i="1"/>
  <c r="AJ225" i="1"/>
  <c r="AJ224" i="1" s="1"/>
  <c r="X112" i="1"/>
  <c r="N92" i="1"/>
  <c r="X38" i="1"/>
  <c r="X9" i="1" s="1"/>
  <c r="X8" i="1" s="1"/>
  <c r="S295" i="1"/>
  <c r="AE352" i="1"/>
  <c r="AE351" i="1" s="1"/>
  <c r="AE350" i="1" s="1"/>
  <c r="AE349" i="1" s="1"/>
  <c r="AE330" i="1" s="1"/>
  <c r="AO205" i="1"/>
  <c r="AO200" i="1" s="1"/>
  <c r="AQ30" i="1"/>
  <c r="AQ295" i="1"/>
  <c r="AM242" i="1"/>
  <c r="AM225" i="1" s="1"/>
  <c r="AG92" i="1"/>
  <c r="X295" i="1"/>
  <c r="AO295" i="1"/>
  <c r="AO225" i="1" s="1"/>
  <c r="AO224" i="1" s="1"/>
  <c r="P225" i="1"/>
  <c r="P224" i="1" s="1"/>
  <c r="X92" i="1"/>
  <c r="AM224" i="1"/>
  <c r="S7" i="1"/>
  <c r="K8" i="1"/>
  <c r="AE225" i="1"/>
  <c r="T9" i="1"/>
  <c r="T8" i="1" s="1"/>
  <c r="P8" i="1"/>
  <c r="J358" i="1"/>
  <c r="AG368" i="1"/>
  <c r="AG367" i="1" s="1"/>
  <c r="AG366" i="1" s="1"/>
  <c r="AG375" i="1"/>
  <c r="AS368" i="1"/>
  <c r="AS367" i="1" s="1"/>
  <c r="AS366" i="1" s="1"/>
  <c r="AP346" i="1"/>
  <c r="AP345" i="1" s="1"/>
  <c r="AP331" i="1" s="1"/>
  <c r="AP330" i="1" s="1"/>
  <c r="AP347" i="1"/>
  <c r="AQ323" i="1"/>
  <c r="AQ322" i="1" s="1"/>
  <c r="AQ315" i="1" s="1"/>
  <c r="AQ314" i="1" s="1"/>
  <c r="J255" i="1"/>
  <c r="Z225" i="1"/>
  <c r="Z224" i="1" s="1"/>
  <c r="K225" i="1"/>
  <c r="K224" i="1" s="1"/>
  <c r="AI225" i="1"/>
  <c r="AI224" i="1" s="1"/>
  <c r="AF232" i="1"/>
  <c r="AF231" i="1" s="1"/>
  <c r="AF230" i="1" s="1"/>
  <c r="AF226" i="1" s="1"/>
  <c r="X231" i="1"/>
  <c r="X230" i="1" s="1"/>
  <c r="X226" i="1" s="1"/>
  <c r="AL225" i="1"/>
  <c r="AL224" i="1" s="1"/>
  <c r="AF206" i="1"/>
  <c r="AF205" i="1" s="1"/>
  <c r="AF200" i="1" s="1"/>
  <c r="J197" i="1"/>
  <c r="J184" i="1"/>
  <c r="J128" i="1"/>
  <c r="J81" i="1"/>
  <c r="J72" i="1"/>
  <c r="AJ9" i="1"/>
  <c r="AJ8" i="1" s="1"/>
  <c r="AB112" i="1"/>
  <c r="AB7" i="1" s="1"/>
  <c r="J57" i="1"/>
  <c r="AM8" i="1"/>
  <c r="V9" i="1"/>
  <c r="V8" i="1" s="1"/>
  <c r="V7" i="1" s="1"/>
  <c r="AA8" i="1"/>
  <c r="AA7" i="1" s="1"/>
  <c r="AA378" i="1" s="1"/>
  <c r="AC7" i="1"/>
  <c r="AC378" i="1" s="1"/>
  <c r="AL7" i="1"/>
  <c r="J354" i="1"/>
  <c r="P331" i="1"/>
  <c r="P330" i="1" s="1"/>
  <c r="L331" i="1"/>
  <c r="L330" i="1" s="1"/>
  <c r="W315" i="1"/>
  <c r="W314" i="1" s="1"/>
  <c r="W224" i="1" s="1"/>
  <c r="AS295" i="1"/>
  <c r="AS225" i="1" s="1"/>
  <c r="AS224" i="1" s="1"/>
  <c r="AP263" i="1"/>
  <c r="AP262" i="1" s="1"/>
  <c r="AP261" i="1" s="1"/>
  <c r="AH262" i="1"/>
  <c r="AH261" i="1" s="1"/>
  <c r="J295" i="1"/>
  <c r="AF295" i="1"/>
  <c r="AD263" i="1"/>
  <c r="AD262" i="1" s="1"/>
  <c r="AD261" i="1" s="1"/>
  <c r="AD242" i="1" s="1"/>
  <c r="AD225" i="1" s="1"/>
  <c r="AD224" i="1" s="1"/>
  <c r="V262" i="1"/>
  <c r="V261" i="1" s="1"/>
  <c r="V242" i="1" s="1"/>
  <c r="V225" i="1" s="1"/>
  <c r="V224" i="1" s="1"/>
  <c r="R225" i="1"/>
  <c r="R224" i="1" s="1"/>
  <c r="AR106" i="1"/>
  <c r="AR105" i="1" s="1"/>
  <c r="AR104" i="1" s="1"/>
  <c r="AR92" i="1" s="1"/>
  <c r="O7" i="1"/>
  <c r="O378" i="1" s="1"/>
  <c r="Z7" i="1"/>
  <c r="Z378" i="1" s="1"/>
  <c r="R8" i="1"/>
  <c r="R7" i="1" s="1"/>
  <c r="R378" i="1" s="1"/>
  <c r="AH7" i="1"/>
  <c r="L8" i="1"/>
  <c r="L7" i="1" s="1"/>
  <c r="AQ352" i="1"/>
  <c r="AQ351" i="1" s="1"/>
  <c r="AQ350" i="1" s="1"/>
  <c r="AQ349" i="1" s="1"/>
  <c r="AQ330" i="1" s="1"/>
  <c r="AR348" i="1"/>
  <c r="AJ347" i="1"/>
  <c r="AJ346" i="1"/>
  <c r="AJ345" i="1" s="1"/>
  <c r="AJ331" i="1" s="1"/>
  <c r="AJ330" i="1" s="1"/>
  <c r="J314" i="1"/>
  <c r="AF279" i="1"/>
  <c r="AF278" i="1" s="1"/>
  <c r="AF277" i="1" s="1"/>
  <c r="AF276" i="1" s="1"/>
  <c r="X278" i="1"/>
  <c r="X277" i="1" s="1"/>
  <c r="X276" i="1" s="1"/>
  <c r="AE315" i="1"/>
  <c r="AE314" i="1" s="1"/>
  <c r="AH259" i="1"/>
  <c r="AH258" i="1" s="1"/>
  <c r="AH242" i="1" s="1"/>
  <c r="AH225" i="1" s="1"/>
  <c r="AH224" i="1" s="1"/>
  <c r="AP260" i="1"/>
  <c r="AP259" i="1" s="1"/>
  <c r="AP258" i="1" s="1"/>
  <c r="AQ242" i="1"/>
  <c r="AQ225" i="1" s="1"/>
  <c r="J201" i="1"/>
  <c r="J200" i="1" s="1"/>
  <c r="AB225" i="1"/>
  <c r="AB224" i="1" s="1"/>
  <c r="J189" i="1"/>
  <c r="AD128" i="1"/>
  <c r="AD112" i="1" s="1"/>
  <c r="AJ165" i="1"/>
  <c r="AJ152" i="1" s="1"/>
  <c r="AJ151" i="1" s="1"/>
  <c r="J132" i="1"/>
  <c r="Q8" i="1"/>
  <c r="AO112" i="1"/>
  <c r="AO7" i="1" s="1"/>
  <c r="J93" i="1"/>
  <c r="AQ19" i="1"/>
  <c r="AQ18" i="1" s="1"/>
  <c r="AQ15" i="1" s="1"/>
  <c r="AI18" i="1"/>
  <c r="AI15" i="1" s="1"/>
  <c r="AP7" i="1"/>
  <c r="Y7" i="1"/>
  <c r="N8" i="1"/>
  <c r="N7" i="1" s="1"/>
  <c r="N378" i="1" s="1"/>
  <c r="AS7" i="1"/>
  <c r="AF347" i="1"/>
  <c r="AF346" i="1"/>
  <c r="AF345" i="1" s="1"/>
  <c r="AF331" i="1" s="1"/>
  <c r="AF330" i="1" s="1"/>
  <c r="J368" i="1"/>
  <c r="AK368" i="1"/>
  <c r="AK367" i="1" s="1"/>
  <c r="AK366" i="1" s="1"/>
  <c r="Y332" i="1"/>
  <c r="Y331" i="1" s="1"/>
  <c r="Y330" i="1" s="1"/>
  <c r="J273" i="1"/>
  <c r="S225" i="1"/>
  <c r="S224" i="1" s="1"/>
  <c r="Y225" i="1"/>
  <c r="Y224" i="1" s="1"/>
  <c r="AG225" i="1"/>
  <c r="AG224" i="1" s="1"/>
  <c r="J112" i="1"/>
  <c r="AF106" i="1"/>
  <c r="AF105" i="1" s="1"/>
  <c r="AF104" i="1" s="1"/>
  <c r="AF92" i="1" s="1"/>
  <c r="T112" i="1"/>
  <c r="AN112" i="1"/>
  <c r="AN7" i="1" s="1"/>
  <c r="AN378" i="1" s="1"/>
  <c r="AR112" i="1"/>
  <c r="AE17" i="1"/>
  <c r="AE16" i="1" s="1"/>
  <c r="AE15" i="1" s="1"/>
  <c r="W16" i="1"/>
  <c r="W15" i="1" s="1"/>
  <c r="AG9" i="1"/>
  <c r="AG8" i="1" s="1"/>
  <c r="AG7" i="1" s="1"/>
  <c r="AK7" i="1"/>
  <c r="AG378" i="1" l="1"/>
  <c r="J242" i="1"/>
  <c r="U7" i="1"/>
  <c r="U378" i="1" s="1"/>
  <c r="Q7" i="1"/>
  <c r="Q378" i="1" s="1"/>
  <c r="AL378" i="1"/>
  <c r="AD7" i="1"/>
  <c r="AD378" i="1" s="1"/>
  <c r="P7" i="1"/>
  <c r="P378" i="1" s="1"/>
  <c r="K7" i="1"/>
  <c r="AM7" i="1"/>
  <c r="AM378" i="1" s="1"/>
  <c r="AK378" i="1"/>
  <c r="X7" i="1"/>
  <c r="AR225" i="1"/>
  <c r="AR224" i="1" s="1"/>
  <c r="M7" i="1"/>
  <c r="M378" i="1" s="1"/>
  <c r="AF7" i="1"/>
  <c r="AP242" i="1"/>
  <c r="AP225" i="1" s="1"/>
  <c r="AP224" i="1" s="1"/>
  <c r="AP378" i="1" s="1"/>
  <c r="AE9" i="1"/>
  <c r="AE8" i="1" s="1"/>
  <c r="AE7" i="1" s="1"/>
  <c r="AI9" i="1"/>
  <c r="AI8" i="1" s="1"/>
  <c r="AI7" i="1" s="1"/>
  <c r="AI378" i="1" s="1"/>
  <c r="AO378" i="1"/>
  <c r="AR346" i="1"/>
  <c r="AR345" i="1" s="1"/>
  <c r="AR331" i="1" s="1"/>
  <c r="AR330" i="1" s="1"/>
  <c r="AR347" i="1"/>
  <c r="L378" i="1"/>
  <c r="AR7" i="1"/>
  <c r="AB378" i="1"/>
  <c r="J349" i="1"/>
  <c r="J71" i="1"/>
  <c r="J137" i="1"/>
  <c r="J193" i="1"/>
  <c r="J188" i="1" s="1"/>
  <c r="J331" i="1"/>
  <c r="S378" i="1"/>
  <c r="J367" i="1"/>
  <c r="J92" i="1"/>
  <c r="AQ224" i="1"/>
  <c r="V378" i="1"/>
  <c r="AJ7" i="1"/>
  <c r="AJ378" i="1" s="1"/>
  <c r="X225" i="1"/>
  <c r="X224" i="1" s="1"/>
  <c r="X378" i="1" s="1"/>
  <c r="AE224" i="1"/>
  <c r="W9" i="1"/>
  <c r="W8" i="1" s="1"/>
  <c r="W7" i="1" s="1"/>
  <c r="W378" i="1" s="1"/>
  <c r="AS378" i="1"/>
  <c r="Y378" i="1"/>
  <c r="J151" i="1"/>
  <c r="AH378" i="1"/>
  <c r="AF225" i="1"/>
  <c r="AF224" i="1" s="1"/>
  <c r="K378" i="1"/>
  <c r="AQ9" i="1"/>
  <c r="AQ8" i="1" s="1"/>
  <c r="AQ7" i="1" s="1"/>
  <c r="J8" i="1"/>
  <c r="J80" i="1"/>
  <c r="T7" i="1"/>
  <c r="T378" i="1" s="1"/>
  <c r="AF378" i="1" l="1"/>
  <c r="AE378" i="1"/>
  <c r="AQ378" i="1"/>
  <c r="AR378" i="1"/>
  <c r="J366" i="1"/>
  <c r="J7" i="1"/>
  <c r="J330" i="1"/>
  <c r="J225" i="1"/>
  <c r="J224" i="1" l="1"/>
  <c r="J378" i="1" s="1"/>
</calcChain>
</file>

<file path=xl/sharedStrings.xml><?xml version="1.0" encoding="utf-8"?>
<sst xmlns="http://schemas.openxmlformats.org/spreadsheetml/2006/main" count="1734" uniqueCount="285">
  <si>
    <t>Приложение 3</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</si>
  <si>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</si>
  <si>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Ведомственная структура расходов бюджета Клетнянского муниципального района Брянской области на 2023 год и на плановый период 2024 и 2025 годов</t>
  </si>
  <si>
    <t>рублей</t>
  </si>
  <si>
    <t>Наименование</t>
  </si>
  <si>
    <t>Гл</t>
  </si>
  <si>
    <t>Рз</t>
  </si>
  <si>
    <t>Пр</t>
  </si>
  <si>
    <t>ЦСР</t>
  </si>
  <si>
    <t>ВР</t>
  </si>
  <si>
    <t>2023 год</t>
  </si>
  <si>
    <t>ОБ</t>
  </si>
  <si>
    <t>МБ</t>
  </si>
  <si>
    <t>ПБ</t>
  </si>
  <si>
    <t>2024 год</t>
  </si>
  <si>
    <t>2025 год</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</si>
  <si>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</si>
  <si>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</si>
  <si>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</si>
  <si>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</si>
  <si>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</si>
  <si>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</si>
  <si>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</si>
  <si>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</si>
  <si>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</si>
  <si>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</si>
  <si>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</si>
  <si>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</si>
  <si>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</si>
  <si>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</si>
  <si>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</si>
  <si>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</si>
  <si>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</si>
  <si>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</si>
  <si>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</si>
  <si>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</si>
  <si>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</si>
  <si>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</si>
  <si>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</si>
  <si>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</si>
  <si>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</si>
  <si>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</si>
  <si>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</si>
  <si>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</si>
  <si>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</si>
  <si>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</si>
  <si>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</si>
  <si>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</si>
  <si>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</si>
  <si>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</si>
  <si>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</si>
  <si>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</si>
  <si>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</si>
  <si>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</si>
  <si>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</si>
  <si>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</si>
  <si>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</si>
  <si>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</si>
  <si>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</si>
  <si>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</si>
  <si>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</si>
  <si>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</si>
  <si>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</si>
  <si>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</si>
  <si>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</si>
  <si>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</si>
  <si>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</si>
  <si>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</si>
  <si>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</si>
  <si>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</si>
  <si>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</si>
  <si>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</si>
  <si>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</si>
  <si>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</si>
  <si>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</si>
  <si>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</si>
  <si>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</si>
  <si>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</si>
  <si>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</si>
  <si>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</si>
  <si>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</si>
  <si>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Национальная оборона</t>
  </si>
  <si>
    <t>02</t>
  </si>
  <si>
    <t>Мобилизационная и вневойсковая подготовка</t>
  </si>
  <si>
    <t>03</t>
  </si>
  <si>
    <t>Осуществление первичного воинского учета органами местного самоуправления поселений, муниципальных и городских округов</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</si>
  <si>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</si>
  <si>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</si>
  <si>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</si>
  <si>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</si>
  <si>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</si>
  <si>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</si>
  <si>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</si>
  <si>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</si>
  <si>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</si>
  <si>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</si>
  <si>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</si>
  <si>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</si>
  <si>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</si>
  <si>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</si>
  <si>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Транспорт</t>
  </si>
  <si>
    <t>08</t>
  </si>
  <si>
    <t>851</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</si>
  <si>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</si>
  <si>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</si>
  <si>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</si>
  <si>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</si>
  <si>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</si>
  <si>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</si>
  <si>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</si>
  <si>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</si>
  <si>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</si>
  <si>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</si>
  <si>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Иные межбюджетные трансферты</t>
  </si>
  <si>
    <t>540</t>
  </si>
  <si>
    <t>Другие вопросы в области национальной экономики</t>
  </si>
  <si>
    <t>12</t>
  </si>
  <si>
    <t>Проведение комплексных кадастровых работ</t>
  </si>
  <si>
    <t>51 4 02 L5110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</si>
  <si>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</si>
  <si>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</si>
  <si>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</si>
  <si>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</si>
  <si>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</si>
  <si>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</si>
  <si>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</si>
  <si>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</si>
  <si>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</si>
  <si>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</si>
  <si>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</si>
  <si>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</si>
  <si>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</si>
  <si>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</si>
  <si>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</si>
  <si>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</si>
  <si>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</si>
  <si>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Строительство и реконструкция (модернизация) объектов питьевого водоснабжения</t>
  </si>
  <si>
    <t>51 1 F5 52430</t>
  </si>
  <si>
    <t>Охрана окружающей среды</t>
  </si>
  <si>
    <t>06</t>
  </si>
  <si>
    <t>Другие вопросы в области охраны окружающей среды</t>
  </si>
  <si>
    <t>Мероприятия в сфере охраны окружающей среды</t>
  </si>
  <si>
    <t>51 4 23 83280</t>
  </si>
  <si>
    <t>Образование</t>
  </si>
  <si>
    <t>07</t>
  </si>
  <si>
    <t>Дополнительное образование детей</t>
  </si>
  <si>
    <t>600</t>
  </si>
  <si>
    <t>610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</si>
  <si>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</si>
  <si>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</si>
  <si>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</si>
  <si>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</si>
  <si>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</si>
  <si>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</si>
  <si>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</si>
  <si>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</si>
  <si>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</si>
  <si>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</si>
  <si>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Развитие сети учреждений культурно-досугового типа</t>
  </si>
  <si>
    <t>51 1 А1 55130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</si>
  <si>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</si>
  <si>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</si>
  <si>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</si>
  <si>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</si>
  <si>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</si>
  <si>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</si>
  <si>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</si>
  <si>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</si>
  <si>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</si>
  <si>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</si>
  <si>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</si>
  <si>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</si>
  <si>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</si>
  <si>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</si>
  <si>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Государственная поддержка отрасли культуры </t>
  </si>
  <si>
    <t>51 4 14 L5190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</si>
  <si>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</si>
  <si>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</si>
  <si>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</si>
  <si>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</si>
  <si>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</si>
  <si>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</si>
  <si>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</si>
  <si>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Социальное обеспечение и иные выплаты населению</t>
  </si>
  <si>
    <t>300</t>
  </si>
  <si>
    <t>Публичные нормативные социальные выплаты гражданам</t>
  </si>
  <si>
    <t>310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</si>
  <si>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</si>
  <si>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</si>
  <si>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</si>
  <si>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</si>
  <si>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</si>
  <si>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Социальные выплаты гражданам, кроме публичных нормативных социальных выплат</t>
  </si>
  <si>
    <t>320</t>
  </si>
  <si>
    <t>Другие вопросы в области социальной политики</t>
  </si>
  <si>
    <t>70 0 00 83030</t>
  </si>
  <si>
    <t>Физическая культура и спорт</t>
  </si>
  <si>
    <t>11</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</si>
  <si>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</si>
  <si>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</si>
  <si>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</si>
  <si>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</si>
  <si>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</si>
  <si>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</si>
  <si>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</si>
  <si>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</si>
  <si>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</si>
  <si>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</si>
  <si>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</si>
  <si>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</si>
  <si>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</si>
  <si>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</si>
  <si>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</si>
  <si>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</si>
  <si>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</si>
  <si>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</si>
  <si>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</si>
  <si>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</si>
  <si>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</si>
  <si>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</si>
  <si>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</si>
  <si>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852</t>
  </si>
  <si>
    <t>52 1 ЕB 51790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</si>
  <si>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</si>
  <si>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</si>
  <si>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</si>
  <si>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</si>
  <si>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</si>
  <si>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</si>
  <si>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</si>
  <si>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</si>
  <si>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</si>
  <si>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</si>
  <si>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</si>
  <si>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52 4 04 53030</t>
  </si>
  <si>
    <t>Мероприятия по проведению оздоровительной кампании детей</t>
  </si>
  <si>
    <t>52 4 06 S4790</t>
  </si>
  <si>
    <t>52 4 02 80320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</si>
  <si>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</si>
  <si>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</si>
  <si>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</si>
  <si>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</si>
  <si>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</si>
  <si>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</si>
  <si>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</si>
  <si>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</si>
  <si>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</si>
  <si>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</si>
  <si>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</si>
  <si>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Обеспечение сохранности жилых помещений, закрепленных за детьми-сиротами и детьми, оставшимися без попечения родителей</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</si>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</sst>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Times New Roman"/>
      <family val="1"/>
      <charset val="204"/>
    </font>
    <font>
      <sz val="10"/>
      <name val="Times New Roman"/>
      <family val="1"/>
      <charset val="204"/>
    </font>
    <font>
      <b/>
      <sz val="11"/>
      <name val="Times New Roman"/>
      <family val="1"/>
      <charset val="204"/>
    </font>
    <font>
      <b/>
      <sz val="10"/>
      <name val="Times New Roman"/>
      <family val="1"/>
      <charset val="204"/>
    </font>
    <font>
      <b/>
      <u/>
      <sz val="11"/>
      <name val="Times New Roman"/>
      <family val="1"/>
      <charset val="204"/>
    </font>
    <font>
      <b/>
      <u/>
      <sz val="10"/>
      <name val="Times New Roman"/>
      <family val="1"/>
      <charset val="204"/>
    </font>
    <font>
      <sz val="11"/>
      <color rgb="FF000000"/>
      <name val="Times New Roman"/>
      <family val="1"/>
      <charset val="204"/>
    </font>
    <font>
      <u/>
      <sz val="10"/>
      <name val="Times New Roman"/>
      <family val="1"/>
      <charset val="204"/>
    </font>
    <font>
      <sz val="9"/>
      <name val="Times New Roman"/>
      <family val="1"/>
      <charset val="204"/>
    </font>
    <font>
      <b/>
      <i/>
      <sz val="11"/>
      <name val="Times New Roman"/>
      <family val="1"/>
      <charset val="204"/>
    </font>
    <font>
      <sz val="8"/>
      <color rgb="FF000000"/>
      <name val="Arial"/>
      <family val="2"/>
      <charset val="204"/>
    </font>
    <font>
      <sz val="11"/>
      <name val="Calibri"/>
      <family val="2"/>
    </font>
    <font>
      <sz val="10"/>
      <name val="Times New Roman Cyr"/>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11" fillId="0" borderId="11">
      <alignment horizontal="left" wrapText="1" indent="2"/>
    </xf>
    <xf numFmtId="49" fontId="11" fillId="0" borderId="4">
      <alignment horizontal="center"/>
    </xf>
    <xf numFmtId="0" fontId="12" fillId="0" borderId="0"/>
  </cellStyleXfs>
  <cellXfs count="117">
    <xf numFmtId="0" fontId="0" fillId="0" borderId="0" xfId="0"/>
    <xf numFmtId="0" fontId="1" fillId="0" borderId="0" xfId="0" applyFont="1" applyFill="1" applyAlignment="1">
      <alignment horizontal="center" vertical="top" wrapText="1"/>
    </xf>
    <xf numFmtId="0" fontId="1" fillId="0" borderId="0" xfId="0" applyFont="1" applyFill="1" applyAlignment="1">
      <alignment vertical="top"/>
    </xf>
    <xf numFmtId="49" fontId="2" fillId="0" borderId="0" xfId="0" applyNumberFormat="1" applyFont="1" applyFill="1" applyAlignment="1">
      <alignment vertical="top"/>
    </xf>
    <xf numFmtId="49" fontId="1" fillId="0" borderId="0" xfId="0" applyNumberFormat="1" applyFont="1" applyFill="1" applyAlignment="1">
      <alignment vertical="top"/>
    </xf>
    <xf numFmtId="0" fontId="1" fillId="0" borderId="0" xfId="0" applyFont="1" applyFill="1" applyAlignment="1">
      <alignment vertical="top" wrapText="1"/>
    </xf>
    <xf numFmtId="49" fontId="1" fillId="0" borderId="0" xfId="0" applyNumberFormat="1" applyFont="1" applyFill="1" applyAlignment="1">
      <alignment vertical="top" wrapText="1"/>
    </xf>
    <xf numFmtId="49" fontId="2" fillId="0" borderId="0" xfId="0" applyNumberFormat="1" applyFont="1" applyFill="1" applyAlignment="1">
      <alignment vertical="top" wrapText="1"/>
    </xf>
    <xf numFmtId="0" fontId="4" fillId="0" borderId="0" xfId="0" applyFont="1" applyFill="1" applyAlignment="1">
      <alignment vertical="top" wrapText="1"/>
    </xf>
    <xf numFmtId="0" fontId="3" fillId="0" borderId="0" xfId="0" applyFont="1" applyFill="1" applyAlignment="1">
      <alignment vertical="top" wrapText="1"/>
    </xf>
    <xf numFmtId="49" fontId="1" fillId="0" borderId="1" xfId="0" applyNumberFormat="1" applyFont="1" applyFill="1" applyBorder="1" applyAlignment="1">
      <alignment vertical="top" wrapText="1"/>
    </xf>
    <xf numFmtId="49" fontId="1"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2" fontId="1" fillId="0" borderId="0"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1" fillId="0" borderId="0" xfId="0" applyFont="1" applyFill="1" applyBorder="1" applyAlignment="1">
      <alignment horizontal="center" vertical="top" wrapText="1"/>
    </xf>
    <xf numFmtId="49" fontId="1" fillId="0" borderId="3"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xf>
    <xf numFmtId="4" fontId="2" fillId="0" borderId="3" xfId="0" applyNumberFormat="1" applyFont="1" applyFill="1" applyBorder="1" applyAlignment="1">
      <alignment horizontal="center" vertical="top"/>
    </xf>
    <xf numFmtId="0" fontId="3" fillId="0" borderId="4" xfId="0" applyFont="1" applyFill="1" applyBorder="1" applyAlignment="1">
      <alignment horizontal="left" vertical="top" wrapText="1"/>
    </xf>
    <xf numFmtId="0" fontId="5" fillId="0" borderId="3" xfId="0" applyFont="1" applyFill="1" applyBorder="1" applyAlignment="1">
      <alignment horizontal="center" vertical="top"/>
    </xf>
    <xf numFmtId="49" fontId="6" fillId="0" borderId="3" xfId="0" applyNumberFormat="1" applyFont="1" applyFill="1" applyBorder="1" applyAlignment="1">
      <alignment horizontal="center" vertical="top"/>
    </xf>
    <xf numFmtId="49" fontId="3" fillId="0" borderId="4" xfId="0" applyNumberFormat="1" applyFont="1" applyFill="1" applyBorder="1" applyAlignment="1">
      <alignment vertical="top" wrapText="1"/>
    </xf>
    <xf numFmtId="4" fontId="5" fillId="0" borderId="3" xfId="0" applyNumberFormat="1" applyFont="1" applyFill="1" applyBorder="1" applyAlignment="1">
      <alignment horizontal="right" vertical="top" wrapText="1"/>
    </xf>
    <xf numFmtId="4" fontId="6" fillId="0" borderId="3" xfId="0" applyNumberFormat="1" applyFont="1" applyFill="1" applyBorder="1" applyAlignment="1">
      <alignment horizontal="right" vertical="top" wrapText="1"/>
    </xf>
    <xf numFmtId="0" fontId="3" fillId="0" borderId="4"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xf>
    <xf numFmtId="49" fontId="1" fillId="0" borderId="4" xfId="0" applyNumberFormat="1" applyFont="1" applyFill="1" applyBorder="1" applyAlignment="1">
      <alignment horizontal="center" vertical="top" wrapText="1"/>
    </xf>
    <xf numFmtId="4" fontId="5" fillId="0" borderId="3" xfId="0" applyNumberFormat="1" applyFont="1" applyFill="1" applyBorder="1" applyAlignment="1">
      <alignment vertical="top"/>
    </xf>
    <xf numFmtId="4" fontId="6" fillId="0" borderId="3" xfId="0" applyNumberFormat="1" applyFont="1" applyFill="1" applyBorder="1" applyAlignment="1">
      <alignment vertical="top"/>
    </xf>
    <xf numFmtId="0" fontId="5" fillId="0" borderId="0" xfId="0" applyFont="1" applyFill="1" applyAlignment="1">
      <alignment vertical="top"/>
    </xf>
    <xf numFmtId="0" fontId="3" fillId="0" borderId="3" xfId="0" applyFont="1" applyFill="1" applyBorder="1" applyAlignment="1">
      <alignment horizontal="left" vertical="top" wrapText="1"/>
    </xf>
    <xf numFmtId="49" fontId="3" fillId="0" borderId="3" xfId="0" applyNumberFormat="1" applyFont="1" applyFill="1" applyBorder="1" applyAlignment="1">
      <alignment horizontal="center" vertical="top"/>
    </xf>
    <xf numFmtId="4" fontId="3" fillId="0" borderId="3" xfId="0" applyNumberFormat="1" applyFont="1" applyFill="1" applyBorder="1" applyAlignment="1">
      <alignment vertical="top"/>
    </xf>
    <xf numFmtId="4" fontId="4" fillId="0" borderId="3" xfId="0" applyNumberFormat="1" applyFont="1" applyFill="1" applyBorder="1" applyAlignment="1">
      <alignment vertical="top"/>
    </xf>
    <xf numFmtId="0" fontId="3" fillId="0" borderId="0" xfId="0" applyFont="1" applyFill="1" applyAlignment="1">
      <alignment vertical="top"/>
    </xf>
    <xf numFmtId="0" fontId="1" fillId="0" borderId="4" xfId="0" applyFont="1" applyFill="1" applyBorder="1" applyAlignment="1">
      <alignment horizontal="left" vertical="top" wrapText="1"/>
    </xf>
    <xf numFmtId="4" fontId="1" fillId="0" borderId="3" xfId="0" applyNumberFormat="1" applyFont="1" applyFill="1" applyBorder="1" applyAlignment="1">
      <alignment vertical="top"/>
    </xf>
    <xf numFmtId="4" fontId="2" fillId="0" borderId="3" xfId="0" applyNumberFormat="1" applyFont="1" applyFill="1" applyBorder="1" applyAlignment="1">
      <alignment vertical="top"/>
    </xf>
    <xf numFmtId="0" fontId="1" fillId="0" borderId="3" xfId="0" applyFont="1" applyFill="1" applyBorder="1" applyAlignment="1">
      <alignment vertical="top" wrapText="1"/>
    </xf>
    <xf numFmtId="0" fontId="1" fillId="0" borderId="3" xfId="0" applyFont="1" applyFill="1" applyBorder="1" applyAlignment="1">
      <alignment horizontal="left" vertical="top" wrapText="1"/>
    </xf>
    <xf numFmtId="0" fontId="1" fillId="0" borderId="2" xfId="0" applyFont="1" applyFill="1" applyBorder="1" applyAlignment="1">
      <alignment vertical="top" wrapText="1"/>
    </xf>
    <xf numFmtId="0" fontId="1" fillId="0" borderId="5" xfId="0" applyFont="1" applyFill="1" applyBorder="1" applyAlignment="1">
      <alignment vertical="top" wrapText="1"/>
    </xf>
    <xf numFmtId="49" fontId="4" fillId="0" borderId="3"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xf>
    <xf numFmtId="0" fontId="3" fillId="0" borderId="3" xfId="0" applyFont="1" applyFill="1" applyBorder="1" applyAlignment="1">
      <alignment vertical="top" wrapText="1"/>
    </xf>
    <xf numFmtId="0" fontId="3" fillId="0" borderId="0" xfId="0" applyFont="1" applyFill="1" applyBorder="1" applyAlignment="1">
      <alignment vertical="top"/>
    </xf>
    <xf numFmtId="0" fontId="1" fillId="0" borderId="4" xfId="0" applyFont="1" applyFill="1" applyBorder="1" applyAlignment="1">
      <alignment vertical="top" wrapText="1"/>
    </xf>
    <xf numFmtId="4" fontId="1" fillId="0" borderId="4" xfId="0" applyNumberFormat="1" applyFont="1" applyFill="1" applyBorder="1" applyAlignment="1">
      <alignment horizontal="right" vertical="top" wrapText="1"/>
    </xf>
    <xf numFmtId="4" fontId="2" fillId="0" borderId="4" xfId="0" applyNumberFormat="1" applyFont="1" applyFill="1" applyBorder="1" applyAlignment="1">
      <alignment horizontal="right" vertical="top" wrapText="1"/>
    </xf>
    <xf numFmtId="0" fontId="5" fillId="0" borderId="3" xfId="0" applyFont="1" applyFill="1" applyBorder="1" applyAlignment="1">
      <alignment vertical="top"/>
    </xf>
    <xf numFmtId="49" fontId="8"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3" fillId="0" borderId="3" xfId="0" applyFont="1" applyFill="1" applyBorder="1" applyAlignment="1">
      <alignment vertical="top"/>
    </xf>
    <xf numFmtId="0" fontId="1" fillId="0" borderId="3"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xf>
    <xf numFmtId="49" fontId="2"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4" fontId="3" fillId="0" borderId="7" xfId="0" applyNumberFormat="1" applyFont="1" applyFill="1" applyBorder="1" applyAlignment="1">
      <alignment vertical="top"/>
    </xf>
    <xf numFmtId="4" fontId="4" fillId="0" borderId="7" xfId="0" applyNumberFormat="1" applyFont="1" applyFill="1" applyBorder="1" applyAlignment="1">
      <alignment vertical="top"/>
    </xf>
    <xf numFmtId="0" fontId="1" fillId="0" borderId="5" xfId="0" applyFont="1" applyFill="1" applyBorder="1" applyAlignment="1">
      <alignment horizontal="left" vertical="top" wrapText="1"/>
    </xf>
    <xf numFmtId="4" fontId="1"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xf>
    <xf numFmtId="0" fontId="5" fillId="0" borderId="3" xfId="0" applyFont="1" applyFill="1" applyBorder="1" applyAlignment="1">
      <alignment horizontal="left" vertical="center" wrapText="1"/>
    </xf>
    <xf numFmtId="49" fontId="6"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3" fillId="0" borderId="3" xfId="0" applyFont="1" applyFill="1" applyBorder="1" applyAlignment="1">
      <alignment horizontal="left" vertical="center" wrapText="1"/>
    </xf>
    <xf numFmtId="49" fontId="3" fillId="0" borderId="4"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5" fillId="0" borderId="4" xfId="0" applyFont="1" applyFill="1" applyBorder="1" applyAlignment="1">
      <alignment vertical="top" wrapText="1"/>
    </xf>
    <xf numFmtId="4" fontId="3" fillId="0" borderId="3" xfId="0" applyNumberFormat="1" applyFont="1" applyFill="1" applyBorder="1" applyAlignment="1">
      <alignment horizontal="right" vertical="top" wrapText="1"/>
    </xf>
    <xf numFmtId="4" fontId="4" fillId="0" borderId="3" xfId="0" applyNumberFormat="1" applyFont="1" applyFill="1" applyBorder="1" applyAlignment="1">
      <alignment horizontal="right" vertical="top" wrapText="1"/>
    </xf>
    <xf numFmtId="49" fontId="2" fillId="0" borderId="8"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49" fontId="1" fillId="0" borderId="7" xfId="0" applyNumberFormat="1" applyFont="1" applyFill="1" applyBorder="1" applyAlignment="1">
      <alignment horizontal="center" vertical="top"/>
    </xf>
    <xf numFmtId="49" fontId="1" fillId="0" borderId="7" xfId="0" applyNumberFormat="1" applyFont="1" applyFill="1" applyBorder="1" applyAlignment="1">
      <alignment horizontal="center" vertical="top" wrapText="1"/>
    </xf>
    <xf numFmtId="0" fontId="9" fillId="0" borderId="0" xfId="0" applyFont="1" applyFill="1" applyAlignment="1">
      <alignment vertical="top"/>
    </xf>
    <xf numFmtId="0" fontId="3" fillId="0" borderId="5" xfId="0" applyFont="1" applyFill="1" applyBorder="1" applyAlignment="1">
      <alignment vertical="top" wrapText="1"/>
    </xf>
    <xf numFmtId="4" fontId="3" fillId="0" borderId="3" xfId="0" applyNumberFormat="1" applyFont="1" applyFill="1" applyBorder="1" applyAlignment="1">
      <alignment horizontal="right" vertical="top"/>
    </xf>
    <xf numFmtId="4" fontId="4" fillId="0" borderId="3" xfId="0" applyNumberFormat="1" applyFont="1" applyFill="1" applyBorder="1" applyAlignment="1">
      <alignment horizontal="right" vertical="top"/>
    </xf>
    <xf numFmtId="0" fontId="5" fillId="0" borderId="5" xfId="0" applyFont="1" applyFill="1" applyBorder="1" applyAlignment="1">
      <alignment vertical="top" wrapText="1"/>
    </xf>
    <xf numFmtId="0" fontId="10" fillId="0" borderId="0" xfId="0" applyFont="1" applyFill="1" applyAlignment="1">
      <alignment vertical="top"/>
    </xf>
    <xf numFmtId="0" fontId="5" fillId="0" borderId="3" xfId="0" applyFont="1" applyFill="1" applyBorder="1" applyAlignment="1">
      <alignment horizontal="center" vertical="top" wrapText="1"/>
    </xf>
    <xf numFmtId="49" fontId="1" fillId="0" borderId="9" xfId="0" applyNumberFormat="1" applyFont="1" applyFill="1" applyBorder="1" applyAlignment="1">
      <alignment horizontal="center" vertical="top" wrapText="1"/>
    </xf>
    <xf numFmtId="0" fontId="1" fillId="0" borderId="10" xfId="0" applyFont="1" applyFill="1" applyBorder="1" applyAlignment="1">
      <alignment horizontal="left" vertical="top" wrapText="1"/>
    </xf>
    <xf numFmtId="0" fontId="3" fillId="0" borderId="8" xfId="0" applyFont="1" applyFill="1" applyBorder="1" applyAlignment="1">
      <alignment horizontal="left" vertical="top" wrapText="1"/>
    </xf>
    <xf numFmtId="49" fontId="1" fillId="0" borderId="10"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49" fontId="4" fillId="0" borderId="3"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49" fontId="1" fillId="0" borderId="0" xfId="0" applyNumberFormat="1" applyFont="1" applyFill="1" applyAlignment="1">
      <alignment horizontal="center" vertical="top"/>
    </xf>
    <xf numFmtId="49" fontId="5" fillId="0" borderId="5" xfId="0" applyNumberFormat="1" applyFont="1" applyFill="1" applyBorder="1" applyAlignment="1">
      <alignment horizontal="center" vertical="top" wrapText="1"/>
    </xf>
    <xf numFmtId="4" fontId="5" fillId="0" borderId="3" xfId="0" applyNumberFormat="1" applyFont="1" applyFill="1" applyBorder="1" applyAlignment="1">
      <alignment vertical="top" wrapText="1"/>
    </xf>
    <xf numFmtId="4" fontId="6" fillId="0" borderId="3" xfId="0" applyNumberFormat="1" applyFont="1" applyFill="1" applyBorder="1" applyAlignment="1">
      <alignment vertical="top" wrapText="1"/>
    </xf>
    <xf numFmtId="0" fontId="3" fillId="0" borderId="3" xfId="0" applyFont="1" applyFill="1" applyBorder="1" applyAlignment="1">
      <alignment horizontal="left" vertical="top"/>
    </xf>
    <xf numFmtId="0" fontId="2" fillId="0" borderId="0" xfId="0" applyFont="1" applyFill="1" applyAlignment="1">
      <alignment vertical="top"/>
    </xf>
    <xf numFmtId="0" fontId="2" fillId="0" borderId="0" xfId="0" applyFont="1" applyFill="1" applyAlignment="1">
      <alignment vertical="top" wrapText="1"/>
    </xf>
    <xf numFmtId="49" fontId="2" fillId="0" borderId="0" xfId="0" applyNumberFormat="1" applyFont="1" applyFill="1" applyAlignment="1">
      <alignment horizontal="center" vertical="top"/>
    </xf>
    <xf numFmtId="49" fontId="1" fillId="0" borderId="0" xfId="0" applyNumberFormat="1" applyFont="1" applyFill="1" applyAlignment="1">
      <alignment horizontal="left" vertical="top" wrapText="1"/>
    </xf>
    <xf numFmtId="0" fontId="3" fillId="0" borderId="0" xfId="0" applyFont="1" applyFill="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T664"/>
  <sheetViews>
    <sheetView tabSelected="1" zoomScaleNormal="100" workbookViewId="0">
      <pane xSplit="9" ySplit="5" topLeftCell="J370" activePane="bottomRight" state="frozen"/>
      <selection activeCell="U74" sqref="U74"/>
      <selection pane="topRight" activeCell="U74" sqref="U74"/>
      <selection pane="bottomLeft" activeCell="U74" sqref="U74"/>
      <selection pane="bottomRight" activeCell="J374" sqref="J374"/>
    </sheetView>
  </sheetViews>
  <sheetFormatPr defaultRowHeight="15" x14ac:dyDescent="0.25"/>
  <cols>
    <col min="1" max="1" width="32.140625" style="113" customWidth="1"/>
    <col min="2" max="4" width="4" style="2" hidden="1" customWidth="1"/>
    <col min="5" max="5" width="5.42578125" style="114" customWidth="1"/>
    <col min="6" max="7" width="5" style="114" customWidth="1"/>
    <col min="8" max="8" width="14.42578125" style="7" customWidth="1"/>
    <col min="9" max="9" width="5.85546875" style="114" customWidth="1"/>
    <col min="10" max="10" width="14.85546875" style="114" customWidth="1"/>
    <col min="11" max="12" width="12.5703125" style="114" hidden="1" customWidth="1"/>
    <col min="13" max="13" width="11.7109375" style="114" hidden="1" customWidth="1"/>
    <col min="14" max="14" width="14.85546875" style="114" customWidth="1"/>
    <col min="15" max="16" width="13.7109375" style="114" hidden="1" customWidth="1"/>
    <col min="17" max="17" width="11.28515625" style="114" hidden="1" customWidth="1"/>
    <col min="18" max="18" width="14.85546875" style="114" customWidth="1"/>
    <col min="19" max="19" width="14.7109375" style="114" hidden="1" customWidth="1"/>
    <col min="20" max="20" width="13.85546875" style="114" hidden="1" customWidth="1"/>
    <col min="21" max="21" width="11.42578125" style="114" hidden="1" customWidth="1"/>
    <col min="22" max="22" width="16.42578125" style="114" hidden="1" customWidth="1"/>
    <col min="23" max="24" width="16.140625" style="114" hidden="1" customWidth="1"/>
    <col min="25" max="25" width="14.42578125" style="114" hidden="1" customWidth="1"/>
    <col min="26" max="26" width="17.28515625" style="114" hidden="1" customWidth="1"/>
    <col min="27" max="27" width="14.5703125" style="114" hidden="1" customWidth="1"/>
    <col min="28" max="28" width="16.5703125" style="114" hidden="1" customWidth="1"/>
    <col min="29" max="29" width="13.42578125" style="114" hidden="1" customWidth="1"/>
    <col min="30" max="32" width="16.140625" style="114" hidden="1" customWidth="1"/>
    <col min="33" max="33" width="13.7109375" style="114" hidden="1" customWidth="1"/>
    <col min="34" max="34" width="15.7109375" style="114" hidden="1" customWidth="1"/>
    <col min="35" max="36" width="16.85546875" style="114" hidden="1" customWidth="1"/>
    <col min="37" max="37" width="14.85546875" style="114" hidden="1" customWidth="1"/>
    <col min="38" max="39" width="14.5703125" style="114" hidden="1" customWidth="1"/>
    <col min="40" max="40" width="16.5703125" style="114" hidden="1" customWidth="1"/>
    <col min="41" max="41" width="13.42578125" style="114" hidden="1" customWidth="1"/>
    <col min="42" max="42" width="17.140625" style="114" hidden="1" customWidth="1"/>
    <col min="43" max="44" width="16.140625" style="114" hidden="1" customWidth="1"/>
    <col min="45" max="45" width="13.7109375" style="114" hidden="1" customWidth="1"/>
    <col min="46" max="157" width="9.140625" style="2"/>
    <col min="158" max="158" width="1.42578125" style="2" customWidth="1"/>
    <col min="159" max="159" width="59.5703125" style="2" customWidth="1"/>
    <col min="160" max="160" width="9.140625" style="2" customWidth="1"/>
    <col min="161" max="162" width="3.85546875" style="2" customWidth="1"/>
    <col min="163" max="163" width="10.5703125" style="2" customWidth="1"/>
    <col min="164" max="164" width="3.85546875" style="2" customWidth="1"/>
    <col min="165" max="167" width="14.42578125" style="2" customWidth="1"/>
    <col min="168" max="168" width="4.140625" style="2" customWidth="1"/>
    <col min="169" max="169" width="15" style="2" customWidth="1"/>
    <col min="170" max="171" width="9.140625" style="2" customWidth="1"/>
    <col min="172" max="172" width="11.5703125" style="2" customWidth="1"/>
    <col min="173" max="173" width="18.140625" style="2" customWidth="1"/>
    <col min="174" max="174" width="13.140625" style="2" customWidth="1"/>
    <col min="175" max="175" width="12.28515625" style="2" customWidth="1"/>
    <col min="176" max="413" width="9.140625" style="2"/>
    <col min="414" max="414" width="1.42578125" style="2" customWidth="1"/>
    <col min="415" max="415" width="59.5703125" style="2" customWidth="1"/>
    <col min="416" max="416" width="9.140625" style="2" customWidth="1"/>
    <col min="417" max="418" width="3.85546875" style="2" customWidth="1"/>
    <col min="419" max="419" width="10.5703125" style="2" customWidth="1"/>
    <col min="420" max="420" width="3.85546875" style="2" customWidth="1"/>
    <col min="421" max="423" width="14.42578125" style="2" customWidth="1"/>
    <col min="424" max="424" width="4.140625" style="2" customWidth="1"/>
    <col min="425" max="425" width="15" style="2" customWidth="1"/>
    <col min="426" max="427" width="9.140625" style="2" customWidth="1"/>
    <col min="428" max="428" width="11.5703125" style="2" customWidth="1"/>
    <col min="429" max="429" width="18.140625" style="2" customWidth="1"/>
    <col min="430" max="430" width="13.140625" style="2" customWidth="1"/>
    <col min="431" max="431" width="12.28515625" style="2" customWidth="1"/>
    <col min="432" max="669" width="9.140625" style="2"/>
    <col min="670" max="670" width="1.42578125" style="2" customWidth="1"/>
    <col min="671" max="671" width="59.5703125" style="2" customWidth="1"/>
    <col min="672" max="672" width="9.140625" style="2" customWidth="1"/>
    <col min="673" max="674" width="3.85546875" style="2" customWidth="1"/>
    <col min="675" max="675" width="10.5703125" style="2" customWidth="1"/>
    <col min="676" max="676" width="3.85546875" style="2" customWidth="1"/>
    <col min="677" max="679" width="14.42578125" style="2" customWidth="1"/>
    <col min="680" max="680" width="4.140625" style="2" customWidth="1"/>
    <col min="681" max="681" width="15" style="2" customWidth="1"/>
    <col min="682" max="683" width="9.140625" style="2" customWidth="1"/>
    <col min="684" max="684" width="11.5703125" style="2" customWidth="1"/>
    <col min="685" max="685" width="18.140625" style="2" customWidth="1"/>
    <col min="686" max="686" width="13.140625" style="2" customWidth="1"/>
    <col min="687" max="687" width="12.28515625" style="2" customWidth="1"/>
    <col min="688" max="925" width="9.140625" style="2"/>
    <col min="926" max="926" width="1.42578125" style="2" customWidth="1"/>
    <col min="927" max="927" width="59.5703125" style="2" customWidth="1"/>
    <col min="928" max="928" width="9.140625" style="2" customWidth="1"/>
    <col min="929" max="930" width="3.85546875" style="2" customWidth="1"/>
    <col min="931" max="931" width="10.5703125" style="2" customWidth="1"/>
    <col min="932" max="932" width="3.85546875" style="2" customWidth="1"/>
    <col min="933" max="935" width="14.42578125" style="2" customWidth="1"/>
    <col min="936" max="936" width="4.140625" style="2" customWidth="1"/>
    <col min="937" max="937" width="15" style="2" customWidth="1"/>
    <col min="938" max="939" width="9.140625" style="2" customWidth="1"/>
    <col min="940" max="940" width="11.5703125" style="2" customWidth="1"/>
    <col min="941" max="941" width="18.140625" style="2" customWidth="1"/>
    <col min="942" max="942" width="13.140625" style="2" customWidth="1"/>
    <col min="943" max="943" width="12.28515625" style="2" customWidth="1"/>
    <col min="944" max="1181" width="9.140625" style="2"/>
    <col min="1182" max="1182" width="1.42578125" style="2" customWidth="1"/>
    <col min="1183" max="1183" width="59.5703125" style="2" customWidth="1"/>
    <col min="1184" max="1184" width="9.140625" style="2" customWidth="1"/>
    <col min="1185" max="1186" width="3.85546875" style="2" customWidth="1"/>
    <col min="1187" max="1187" width="10.5703125" style="2" customWidth="1"/>
    <col min="1188" max="1188" width="3.85546875" style="2" customWidth="1"/>
    <col min="1189" max="1191" width="14.42578125" style="2" customWidth="1"/>
    <col min="1192" max="1192" width="4.140625" style="2" customWidth="1"/>
    <col min="1193" max="1193" width="15" style="2" customWidth="1"/>
    <col min="1194" max="1195" width="9.140625" style="2" customWidth="1"/>
    <col min="1196" max="1196" width="11.5703125" style="2" customWidth="1"/>
    <col min="1197" max="1197" width="18.140625" style="2" customWidth="1"/>
    <col min="1198" max="1198" width="13.140625" style="2" customWidth="1"/>
    <col min="1199" max="1199" width="12.28515625" style="2" customWidth="1"/>
    <col min="1200" max="1437" width="9.140625" style="2"/>
    <col min="1438" max="1438" width="1.42578125" style="2" customWidth="1"/>
    <col min="1439" max="1439" width="59.5703125" style="2" customWidth="1"/>
    <col min="1440" max="1440" width="9.140625" style="2" customWidth="1"/>
    <col min="1441" max="1442" width="3.85546875" style="2" customWidth="1"/>
    <col min="1443" max="1443" width="10.5703125" style="2" customWidth="1"/>
    <col min="1444" max="1444" width="3.85546875" style="2" customWidth="1"/>
    <col min="1445" max="1447" width="14.42578125" style="2" customWidth="1"/>
    <col min="1448" max="1448" width="4.140625" style="2" customWidth="1"/>
    <col min="1449" max="1449" width="15" style="2" customWidth="1"/>
    <col min="1450" max="1451" width="9.140625" style="2" customWidth="1"/>
    <col min="1452" max="1452" width="11.5703125" style="2" customWidth="1"/>
    <col min="1453" max="1453" width="18.140625" style="2" customWidth="1"/>
    <col min="1454" max="1454" width="13.140625" style="2" customWidth="1"/>
    <col min="1455" max="1455" width="12.28515625" style="2" customWidth="1"/>
    <col min="1456" max="1693" width="9.140625" style="2"/>
    <col min="1694" max="1694" width="1.42578125" style="2" customWidth="1"/>
    <col min="1695" max="1695" width="59.5703125" style="2" customWidth="1"/>
    <col min="1696" max="1696" width="9.140625" style="2" customWidth="1"/>
    <col min="1697" max="1698" width="3.85546875" style="2" customWidth="1"/>
    <col min="1699" max="1699" width="10.5703125" style="2" customWidth="1"/>
    <col min="1700" max="1700" width="3.85546875" style="2" customWidth="1"/>
    <col min="1701" max="1703" width="14.42578125" style="2" customWidth="1"/>
    <col min="1704" max="1704" width="4.140625" style="2" customWidth="1"/>
    <col min="1705" max="1705" width="15" style="2" customWidth="1"/>
    <col min="1706" max="1707" width="9.140625" style="2" customWidth="1"/>
    <col min="1708" max="1708" width="11.5703125" style="2" customWidth="1"/>
    <col min="1709" max="1709" width="18.140625" style="2" customWidth="1"/>
    <col min="1710" max="1710" width="13.140625" style="2" customWidth="1"/>
    <col min="1711" max="1711" width="12.28515625" style="2" customWidth="1"/>
    <col min="1712" max="1949" width="9.140625" style="2"/>
    <col min="1950" max="1950" width="1.42578125" style="2" customWidth="1"/>
    <col min="1951" max="1951" width="59.5703125" style="2" customWidth="1"/>
    <col min="1952" max="1952" width="9.140625" style="2" customWidth="1"/>
    <col min="1953" max="1954" width="3.85546875" style="2" customWidth="1"/>
    <col min="1955" max="1955" width="10.5703125" style="2" customWidth="1"/>
    <col min="1956" max="1956" width="3.85546875" style="2" customWidth="1"/>
    <col min="1957" max="1959" width="14.42578125" style="2" customWidth="1"/>
    <col min="1960" max="1960" width="4.140625" style="2" customWidth="1"/>
    <col min="1961" max="1961" width="15" style="2" customWidth="1"/>
    <col min="1962" max="1963" width="9.140625" style="2" customWidth="1"/>
    <col min="1964" max="1964" width="11.5703125" style="2" customWidth="1"/>
    <col min="1965" max="1965" width="18.140625" style="2" customWidth="1"/>
    <col min="1966" max="1966" width="13.140625" style="2" customWidth="1"/>
    <col min="1967" max="1967" width="12.28515625" style="2" customWidth="1"/>
    <col min="1968" max="2205" width="9.140625" style="2"/>
    <col min="2206" max="2206" width="1.42578125" style="2" customWidth="1"/>
    <col min="2207" max="2207" width="59.5703125" style="2" customWidth="1"/>
    <col min="2208" max="2208" width="9.140625" style="2" customWidth="1"/>
    <col min="2209" max="2210" width="3.85546875" style="2" customWidth="1"/>
    <col min="2211" max="2211" width="10.5703125" style="2" customWidth="1"/>
    <col min="2212" max="2212" width="3.85546875" style="2" customWidth="1"/>
    <col min="2213" max="2215" width="14.42578125" style="2" customWidth="1"/>
    <col min="2216" max="2216" width="4.140625" style="2" customWidth="1"/>
    <col min="2217" max="2217" width="15" style="2" customWidth="1"/>
    <col min="2218" max="2219" width="9.140625" style="2" customWidth="1"/>
    <col min="2220" max="2220" width="11.5703125" style="2" customWidth="1"/>
    <col min="2221" max="2221" width="18.140625" style="2" customWidth="1"/>
    <col min="2222" max="2222" width="13.140625" style="2" customWidth="1"/>
    <col min="2223" max="2223" width="12.28515625" style="2" customWidth="1"/>
    <col min="2224" max="2461" width="9.140625" style="2"/>
    <col min="2462" max="2462" width="1.42578125" style="2" customWidth="1"/>
    <col min="2463" max="2463" width="59.5703125" style="2" customWidth="1"/>
    <col min="2464" max="2464" width="9.140625" style="2" customWidth="1"/>
    <col min="2465" max="2466" width="3.85546875" style="2" customWidth="1"/>
    <col min="2467" max="2467" width="10.5703125" style="2" customWidth="1"/>
    <col min="2468" max="2468" width="3.85546875" style="2" customWidth="1"/>
    <col min="2469" max="2471" width="14.42578125" style="2" customWidth="1"/>
    <col min="2472" max="2472" width="4.140625" style="2" customWidth="1"/>
    <col min="2473" max="2473" width="15" style="2" customWidth="1"/>
    <col min="2474" max="2475" width="9.140625" style="2" customWidth="1"/>
    <col min="2476" max="2476" width="11.5703125" style="2" customWidth="1"/>
    <col min="2477" max="2477" width="18.140625" style="2" customWidth="1"/>
    <col min="2478" max="2478" width="13.140625" style="2" customWidth="1"/>
    <col min="2479" max="2479" width="12.28515625" style="2" customWidth="1"/>
    <col min="2480" max="2717" width="9.140625" style="2"/>
    <col min="2718" max="2718" width="1.42578125" style="2" customWidth="1"/>
    <col min="2719" max="2719" width="59.5703125" style="2" customWidth="1"/>
    <col min="2720" max="2720" width="9.140625" style="2" customWidth="1"/>
    <col min="2721" max="2722" width="3.85546875" style="2" customWidth="1"/>
    <col min="2723" max="2723" width="10.5703125" style="2" customWidth="1"/>
    <col min="2724" max="2724" width="3.85546875" style="2" customWidth="1"/>
    <col min="2725" max="2727" width="14.42578125" style="2" customWidth="1"/>
    <col min="2728" max="2728" width="4.140625" style="2" customWidth="1"/>
    <col min="2729" max="2729" width="15" style="2" customWidth="1"/>
    <col min="2730" max="2731" width="9.140625" style="2" customWidth="1"/>
    <col min="2732" max="2732" width="11.5703125" style="2" customWidth="1"/>
    <col min="2733" max="2733" width="18.140625" style="2" customWidth="1"/>
    <col min="2734" max="2734" width="13.140625" style="2" customWidth="1"/>
    <col min="2735" max="2735" width="12.28515625" style="2" customWidth="1"/>
    <col min="2736" max="2973" width="9.140625" style="2"/>
    <col min="2974" max="2974" width="1.42578125" style="2" customWidth="1"/>
    <col min="2975" max="2975" width="59.5703125" style="2" customWidth="1"/>
    <col min="2976" max="2976" width="9.140625" style="2" customWidth="1"/>
    <col min="2977" max="2978" width="3.85546875" style="2" customWidth="1"/>
    <col min="2979" max="2979" width="10.5703125" style="2" customWidth="1"/>
    <col min="2980" max="2980" width="3.85546875" style="2" customWidth="1"/>
    <col min="2981" max="2983" width="14.42578125" style="2" customWidth="1"/>
    <col min="2984" max="2984" width="4.140625" style="2" customWidth="1"/>
    <col min="2985" max="2985" width="15" style="2" customWidth="1"/>
    <col min="2986" max="2987" width="9.140625" style="2" customWidth="1"/>
    <col min="2988" max="2988" width="11.5703125" style="2" customWidth="1"/>
    <col min="2989" max="2989" width="18.140625" style="2" customWidth="1"/>
    <col min="2990" max="2990" width="13.140625" style="2" customWidth="1"/>
    <col min="2991" max="2991" width="12.28515625" style="2" customWidth="1"/>
    <col min="2992" max="3229" width="9.140625" style="2"/>
    <col min="3230" max="3230" width="1.42578125" style="2" customWidth="1"/>
    <col min="3231" max="3231" width="59.5703125" style="2" customWidth="1"/>
    <col min="3232" max="3232" width="9.140625" style="2" customWidth="1"/>
    <col min="3233" max="3234" width="3.85546875" style="2" customWidth="1"/>
    <col min="3235" max="3235" width="10.5703125" style="2" customWidth="1"/>
    <col min="3236" max="3236" width="3.85546875" style="2" customWidth="1"/>
    <col min="3237" max="3239" width="14.42578125" style="2" customWidth="1"/>
    <col min="3240" max="3240" width="4.140625" style="2" customWidth="1"/>
    <col min="3241" max="3241" width="15" style="2" customWidth="1"/>
    <col min="3242" max="3243" width="9.140625" style="2" customWidth="1"/>
    <col min="3244" max="3244" width="11.5703125" style="2" customWidth="1"/>
    <col min="3245" max="3245" width="18.140625" style="2" customWidth="1"/>
    <col min="3246" max="3246" width="13.140625" style="2" customWidth="1"/>
    <col min="3247" max="3247" width="12.28515625" style="2" customWidth="1"/>
    <col min="3248" max="3485" width="9.140625" style="2"/>
    <col min="3486" max="3486" width="1.42578125" style="2" customWidth="1"/>
    <col min="3487" max="3487" width="59.5703125" style="2" customWidth="1"/>
    <col min="3488" max="3488" width="9.140625" style="2" customWidth="1"/>
    <col min="3489" max="3490" width="3.85546875" style="2" customWidth="1"/>
    <col min="3491" max="3491" width="10.5703125" style="2" customWidth="1"/>
    <col min="3492" max="3492" width="3.85546875" style="2" customWidth="1"/>
    <col min="3493" max="3495" width="14.42578125" style="2" customWidth="1"/>
    <col min="3496" max="3496" width="4.140625" style="2" customWidth="1"/>
    <col min="3497" max="3497" width="15" style="2" customWidth="1"/>
    <col min="3498" max="3499" width="9.140625" style="2" customWidth="1"/>
    <col min="3500" max="3500" width="11.5703125" style="2" customWidth="1"/>
    <col min="3501" max="3501" width="18.140625" style="2" customWidth="1"/>
    <col min="3502" max="3502" width="13.140625" style="2" customWidth="1"/>
    <col min="3503" max="3503" width="12.28515625" style="2" customWidth="1"/>
    <col min="3504" max="3741" width="9.140625" style="2"/>
    <col min="3742" max="3742" width="1.42578125" style="2" customWidth="1"/>
    <col min="3743" max="3743" width="59.5703125" style="2" customWidth="1"/>
    <col min="3744" max="3744" width="9.140625" style="2" customWidth="1"/>
    <col min="3745" max="3746" width="3.85546875" style="2" customWidth="1"/>
    <col min="3747" max="3747" width="10.5703125" style="2" customWidth="1"/>
    <col min="3748" max="3748" width="3.85546875" style="2" customWidth="1"/>
    <col min="3749" max="3751" width="14.42578125" style="2" customWidth="1"/>
    <col min="3752" max="3752" width="4.140625" style="2" customWidth="1"/>
    <col min="3753" max="3753" width="15" style="2" customWidth="1"/>
    <col min="3754" max="3755" width="9.140625" style="2" customWidth="1"/>
    <col min="3756" max="3756" width="11.5703125" style="2" customWidth="1"/>
    <col min="3757" max="3757" width="18.140625" style="2" customWidth="1"/>
    <col min="3758" max="3758" width="13.140625" style="2" customWidth="1"/>
    <col min="3759" max="3759" width="12.28515625" style="2" customWidth="1"/>
    <col min="3760" max="3997" width="9.140625" style="2"/>
    <col min="3998" max="3998" width="1.42578125" style="2" customWidth="1"/>
    <col min="3999" max="3999" width="59.5703125" style="2" customWidth="1"/>
    <col min="4000" max="4000" width="9.140625" style="2" customWidth="1"/>
    <col min="4001" max="4002" width="3.85546875" style="2" customWidth="1"/>
    <col min="4003" max="4003" width="10.5703125" style="2" customWidth="1"/>
    <col min="4004" max="4004" width="3.85546875" style="2" customWidth="1"/>
    <col min="4005" max="4007" width="14.42578125" style="2" customWidth="1"/>
    <col min="4008" max="4008" width="4.140625" style="2" customWidth="1"/>
    <col min="4009" max="4009" width="15" style="2" customWidth="1"/>
    <col min="4010" max="4011" width="9.140625" style="2" customWidth="1"/>
    <col min="4012" max="4012" width="11.5703125" style="2" customWidth="1"/>
    <col min="4013" max="4013" width="18.140625" style="2" customWidth="1"/>
    <col min="4014" max="4014" width="13.140625" style="2" customWidth="1"/>
    <col min="4015" max="4015" width="12.28515625" style="2" customWidth="1"/>
    <col min="4016" max="4253" width="9.140625" style="2"/>
    <col min="4254" max="4254" width="1.42578125" style="2" customWidth="1"/>
    <col min="4255" max="4255" width="59.5703125" style="2" customWidth="1"/>
    <col min="4256" max="4256" width="9.140625" style="2" customWidth="1"/>
    <col min="4257" max="4258" width="3.85546875" style="2" customWidth="1"/>
    <col min="4259" max="4259" width="10.5703125" style="2" customWidth="1"/>
    <col min="4260" max="4260" width="3.85546875" style="2" customWidth="1"/>
    <col min="4261" max="4263" width="14.42578125" style="2" customWidth="1"/>
    <col min="4264" max="4264" width="4.140625" style="2" customWidth="1"/>
    <col min="4265" max="4265" width="15" style="2" customWidth="1"/>
    <col min="4266" max="4267" width="9.140625" style="2" customWidth="1"/>
    <col min="4268" max="4268" width="11.5703125" style="2" customWidth="1"/>
    <col min="4269" max="4269" width="18.140625" style="2" customWidth="1"/>
    <col min="4270" max="4270" width="13.140625" style="2" customWidth="1"/>
    <col min="4271" max="4271" width="12.28515625" style="2" customWidth="1"/>
    <col min="4272" max="4509" width="9.140625" style="2"/>
    <col min="4510" max="4510" width="1.42578125" style="2" customWidth="1"/>
    <col min="4511" max="4511" width="59.5703125" style="2" customWidth="1"/>
    <col min="4512" max="4512" width="9.140625" style="2" customWidth="1"/>
    <col min="4513" max="4514" width="3.85546875" style="2" customWidth="1"/>
    <col min="4515" max="4515" width="10.5703125" style="2" customWidth="1"/>
    <col min="4516" max="4516" width="3.85546875" style="2" customWidth="1"/>
    <col min="4517" max="4519" width="14.42578125" style="2" customWidth="1"/>
    <col min="4520" max="4520" width="4.140625" style="2" customWidth="1"/>
    <col min="4521" max="4521" width="15" style="2" customWidth="1"/>
    <col min="4522" max="4523" width="9.140625" style="2" customWidth="1"/>
    <col min="4524" max="4524" width="11.5703125" style="2" customWidth="1"/>
    <col min="4525" max="4525" width="18.140625" style="2" customWidth="1"/>
    <col min="4526" max="4526" width="13.140625" style="2" customWidth="1"/>
    <col min="4527" max="4527" width="12.28515625" style="2" customWidth="1"/>
    <col min="4528" max="4765" width="9.140625" style="2"/>
    <col min="4766" max="4766" width="1.42578125" style="2" customWidth="1"/>
    <col min="4767" max="4767" width="59.5703125" style="2" customWidth="1"/>
    <col min="4768" max="4768" width="9.140625" style="2" customWidth="1"/>
    <col min="4769" max="4770" width="3.85546875" style="2" customWidth="1"/>
    <col min="4771" max="4771" width="10.5703125" style="2" customWidth="1"/>
    <col min="4772" max="4772" width="3.85546875" style="2" customWidth="1"/>
    <col min="4773" max="4775" width="14.42578125" style="2" customWidth="1"/>
    <col min="4776" max="4776" width="4.140625" style="2" customWidth="1"/>
    <col min="4777" max="4777" width="15" style="2" customWidth="1"/>
    <col min="4778" max="4779" width="9.140625" style="2" customWidth="1"/>
    <col min="4780" max="4780" width="11.5703125" style="2" customWidth="1"/>
    <col min="4781" max="4781" width="18.140625" style="2" customWidth="1"/>
    <col min="4782" max="4782" width="13.140625" style="2" customWidth="1"/>
    <col min="4783" max="4783" width="12.28515625" style="2" customWidth="1"/>
    <col min="4784" max="5021" width="9.140625" style="2"/>
    <col min="5022" max="5022" width="1.42578125" style="2" customWidth="1"/>
    <col min="5023" max="5023" width="59.5703125" style="2" customWidth="1"/>
    <col min="5024" max="5024" width="9.140625" style="2" customWidth="1"/>
    <col min="5025" max="5026" width="3.85546875" style="2" customWidth="1"/>
    <col min="5027" max="5027" width="10.5703125" style="2" customWidth="1"/>
    <col min="5028" max="5028" width="3.85546875" style="2" customWidth="1"/>
    <col min="5029" max="5031" width="14.42578125" style="2" customWidth="1"/>
    <col min="5032" max="5032" width="4.140625" style="2" customWidth="1"/>
    <col min="5033" max="5033" width="15" style="2" customWidth="1"/>
    <col min="5034" max="5035" width="9.140625" style="2" customWidth="1"/>
    <col min="5036" max="5036" width="11.5703125" style="2" customWidth="1"/>
    <col min="5037" max="5037" width="18.140625" style="2" customWidth="1"/>
    <col min="5038" max="5038" width="13.140625" style="2" customWidth="1"/>
    <col min="5039" max="5039" width="12.28515625" style="2" customWidth="1"/>
    <col min="5040" max="5277" width="9.140625" style="2"/>
    <col min="5278" max="5278" width="1.42578125" style="2" customWidth="1"/>
    <col min="5279" max="5279" width="59.5703125" style="2" customWidth="1"/>
    <col min="5280" max="5280" width="9.140625" style="2" customWidth="1"/>
    <col min="5281" max="5282" width="3.85546875" style="2" customWidth="1"/>
    <col min="5283" max="5283" width="10.5703125" style="2" customWidth="1"/>
    <col min="5284" max="5284" width="3.85546875" style="2" customWidth="1"/>
    <col min="5285" max="5287" width="14.42578125" style="2" customWidth="1"/>
    <col min="5288" max="5288" width="4.140625" style="2" customWidth="1"/>
    <col min="5289" max="5289" width="15" style="2" customWidth="1"/>
    <col min="5290" max="5291" width="9.140625" style="2" customWidth="1"/>
    <col min="5292" max="5292" width="11.5703125" style="2" customWidth="1"/>
    <col min="5293" max="5293" width="18.140625" style="2" customWidth="1"/>
    <col min="5294" max="5294" width="13.140625" style="2" customWidth="1"/>
    <col min="5295" max="5295" width="12.28515625" style="2" customWidth="1"/>
    <col min="5296" max="5533" width="9.140625" style="2"/>
    <col min="5534" max="5534" width="1.42578125" style="2" customWidth="1"/>
    <col min="5535" max="5535" width="59.5703125" style="2" customWidth="1"/>
    <col min="5536" max="5536" width="9.140625" style="2" customWidth="1"/>
    <col min="5537" max="5538" width="3.85546875" style="2" customWidth="1"/>
    <col min="5539" max="5539" width="10.5703125" style="2" customWidth="1"/>
    <col min="5540" max="5540" width="3.85546875" style="2" customWidth="1"/>
    <col min="5541" max="5543" width="14.42578125" style="2" customWidth="1"/>
    <col min="5544" max="5544" width="4.140625" style="2" customWidth="1"/>
    <col min="5545" max="5545" width="15" style="2" customWidth="1"/>
    <col min="5546" max="5547" width="9.140625" style="2" customWidth="1"/>
    <col min="5548" max="5548" width="11.5703125" style="2" customWidth="1"/>
    <col min="5549" max="5549" width="18.140625" style="2" customWidth="1"/>
    <col min="5550" max="5550" width="13.140625" style="2" customWidth="1"/>
    <col min="5551" max="5551" width="12.28515625" style="2" customWidth="1"/>
    <col min="5552" max="5789" width="9.140625" style="2"/>
    <col min="5790" max="5790" width="1.42578125" style="2" customWidth="1"/>
    <col min="5791" max="5791" width="59.5703125" style="2" customWidth="1"/>
    <col min="5792" max="5792" width="9.140625" style="2" customWidth="1"/>
    <col min="5793" max="5794" width="3.85546875" style="2" customWidth="1"/>
    <col min="5795" max="5795" width="10.5703125" style="2" customWidth="1"/>
    <col min="5796" max="5796" width="3.85546875" style="2" customWidth="1"/>
    <col min="5797" max="5799" width="14.42578125" style="2" customWidth="1"/>
    <col min="5800" max="5800" width="4.140625" style="2" customWidth="1"/>
    <col min="5801" max="5801" width="15" style="2" customWidth="1"/>
    <col min="5802" max="5803" width="9.140625" style="2" customWidth="1"/>
    <col min="5804" max="5804" width="11.5703125" style="2" customWidth="1"/>
    <col min="5805" max="5805" width="18.140625" style="2" customWidth="1"/>
    <col min="5806" max="5806" width="13.140625" style="2" customWidth="1"/>
    <col min="5807" max="5807" width="12.28515625" style="2" customWidth="1"/>
    <col min="5808" max="6045" width="9.140625" style="2"/>
    <col min="6046" max="6046" width="1.42578125" style="2" customWidth="1"/>
    <col min="6047" max="6047" width="59.5703125" style="2" customWidth="1"/>
    <col min="6048" max="6048" width="9.140625" style="2" customWidth="1"/>
    <col min="6049" max="6050" width="3.85546875" style="2" customWidth="1"/>
    <col min="6051" max="6051" width="10.5703125" style="2" customWidth="1"/>
    <col min="6052" max="6052" width="3.85546875" style="2" customWidth="1"/>
    <col min="6053" max="6055" width="14.42578125" style="2" customWidth="1"/>
    <col min="6056" max="6056" width="4.140625" style="2" customWidth="1"/>
    <col min="6057" max="6057" width="15" style="2" customWidth="1"/>
    <col min="6058" max="6059" width="9.140625" style="2" customWidth="1"/>
    <col min="6060" max="6060" width="11.5703125" style="2" customWidth="1"/>
    <col min="6061" max="6061" width="18.140625" style="2" customWidth="1"/>
    <col min="6062" max="6062" width="13.140625" style="2" customWidth="1"/>
    <col min="6063" max="6063" width="12.28515625" style="2" customWidth="1"/>
    <col min="6064" max="6301" width="9.140625" style="2"/>
    <col min="6302" max="6302" width="1.42578125" style="2" customWidth="1"/>
    <col min="6303" max="6303" width="59.5703125" style="2" customWidth="1"/>
    <col min="6304" max="6304" width="9.140625" style="2" customWidth="1"/>
    <col min="6305" max="6306" width="3.85546875" style="2" customWidth="1"/>
    <col min="6307" max="6307" width="10.5703125" style="2" customWidth="1"/>
    <col min="6308" max="6308" width="3.85546875" style="2" customWidth="1"/>
    <col min="6309" max="6311" width="14.42578125" style="2" customWidth="1"/>
    <col min="6312" max="6312" width="4.140625" style="2" customWidth="1"/>
    <col min="6313" max="6313" width="15" style="2" customWidth="1"/>
    <col min="6314" max="6315" width="9.140625" style="2" customWidth="1"/>
    <col min="6316" max="6316" width="11.5703125" style="2" customWidth="1"/>
    <col min="6317" max="6317" width="18.140625" style="2" customWidth="1"/>
    <col min="6318" max="6318" width="13.140625" style="2" customWidth="1"/>
    <col min="6319" max="6319" width="12.28515625" style="2" customWidth="1"/>
    <col min="6320" max="6557" width="9.140625" style="2"/>
    <col min="6558" max="6558" width="1.42578125" style="2" customWidth="1"/>
    <col min="6559" max="6559" width="59.5703125" style="2" customWidth="1"/>
    <col min="6560" max="6560" width="9.140625" style="2" customWidth="1"/>
    <col min="6561" max="6562" width="3.85546875" style="2" customWidth="1"/>
    <col min="6563" max="6563" width="10.5703125" style="2" customWidth="1"/>
    <col min="6564" max="6564" width="3.85546875" style="2" customWidth="1"/>
    <col min="6565" max="6567" width="14.42578125" style="2" customWidth="1"/>
    <col min="6568" max="6568" width="4.140625" style="2" customWidth="1"/>
    <col min="6569" max="6569" width="15" style="2" customWidth="1"/>
    <col min="6570" max="6571" width="9.140625" style="2" customWidth="1"/>
    <col min="6572" max="6572" width="11.5703125" style="2" customWidth="1"/>
    <col min="6573" max="6573" width="18.140625" style="2" customWidth="1"/>
    <col min="6574" max="6574" width="13.140625" style="2" customWidth="1"/>
    <col min="6575" max="6575" width="12.28515625" style="2" customWidth="1"/>
    <col min="6576" max="6813" width="9.140625" style="2"/>
    <col min="6814" max="6814" width="1.42578125" style="2" customWidth="1"/>
    <col min="6815" max="6815" width="59.5703125" style="2" customWidth="1"/>
    <col min="6816" max="6816" width="9.140625" style="2" customWidth="1"/>
    <col min="6817" max="6818" width="3.85546875" style="2" customWidth="1"/>
    <col min="6819" max="6819" width="10.5703125" style="2" customWidth="1"/>
    <col min="6820" max="6820" width="3.85546875" style="2" customWidth="1"/>
    <col min="6821" max="6823" width="14.42578125" style="2" customWidth="1"/>
    <col min="6824" max="6824" width="4.140625" style="2" customWidth="1"/>
    <col min="6825" max="6825" width="15" style="2" customWidth="1"/>
    <col min="6826" max="6827" width="9.140625" style="2" customWidth="1"/>
    <col min="6828" max="6828" width="11.5703125" style="2" customWidth="1"/>
    <col min="6829" max="6829" width="18.140625" style="2" customWidth="1"/>
    <col min="6830" max="6830" width="13.140625" style="2" customWidth="1"/>
    <col min="6831" max="6831" width="12.28515625" style="2" customWidth="1"/>
    <col min="6832" max="7069" width="9.140625" style="2"/>
    <col min="7070" max="7070" width="1.42578125" style="2" customWidth="1"/>
    <col min="7071" max="7071" width="59.5703125" style="2" customWidth="1"/>
    <col min="7072" max="7072" width="9.140625" style="2" customWidth="1"/>
    <col min="7073" max="7074" width="3.85546875" style="2" customWidth="1"/>
    <col min="7075" max="7075" width="10.5703125" style="2" customWidth="1"/>
    <col min="7076" max="7076" width="3.85546875" style="2" customWidth="1"/>
    <col min="7077" max="7079" width="14.42578125" style="2" customWidth="1"/>
    <col min="7080" max="7080" width="4.140625" style="2" customWidth="1"/>
    <col min="7081" max="7081" width="15" style="2" customWidth="1"/>
    <col min="7082" max="7083" width="9.140625" style="2" customWidth="1"/>
    <col min="7084" max="7084" width="11.5703125" style="2" customWidth="1"/>
    <col min="7085" max="7085" width="18.140625" style="2" customWidth="1"/>
    <col min="7086" max="7086" width="13.140625" style="2" customWidth="1"/>
    <col min="7087" max="7087" width="12.28515625" style="2" customWidth="1"/>
    <col min="7088" max="7325" width="9.140625" style="2"/>
    <col min="7326" max="7326" width="1.42578125" style="2" customWidth="1"/>
    <col min="7327" max="7327" width="59.5703125" style="2" customWidth="1"/>
    <col min="7328" max="7328" width="9.140625" style="2" customWidth="1"/>
    <col min="7329" max="7330" width="3.85546875" style="2" customWidth="1"/>
    <col min="7331" max="7331" width="10.5703125" style="2" customWidth="1"/>
    <col min="7332" max="7332" width="3.85546875" style="2" customWidth="1"/>
    <col min="7333" max="7335" width="14.42578125" style="2" customWidth="1"/>
    <col min="7336" max="7336" width="4.140625" style="2" customWidth="1"/>
    <col min="7337" max="7337" width="15" style="2" customWidth="1"/>
    <col min="7338" max="7339" width="9.140625" style="2" customWidth="1"/>
    <col min="7340" max="7340" width="11.5703125" style="2" customWidth="1"/>
    <col min="7341" max="7341" width="18.140625" style="2" customWidth="1"/>
    <col min="7342" max="7342" width="13.140625" style="2" customWidth="1"/>
    <col min="7343" max="7343" width="12.28515625" style="2" customWidth="1"/>
    <col min="7344" max="7581" width="9.140625" style="2"/>
    <col min="7582" max="7582" width="1.42578125" style="2" customWidth="1"/>
    <col min="7583" max="7583" width="59.5703125" style="2" customWidth="1"/>
    <col min="7584" max="7584" width="9.140625" style="2" customWidth="1"/>
    <col min="7585" max="7586" width="3.85546875" style="2" customWidth="1"/>
    <col min="7587" max="7587" width="10.5703125" style="2" customWidth="1"/>
    <col min="7588" max="7588" width="3.85546875" style="2" customWidth="1"/>
    <col min="7589" max="7591" width="14.42578125" style="2" customWidth="1"/>
    <col min="7592" max="7592" width="4.140625" style="2" customWidth="1"/>
    <col min="7593" max="7593" width="15" style="2" customWidth="1"/>
    <col min="7594" max="7595" width="9.140625" style="2" customWidth="1"/>
    <col min="7596" max="7596" width="11.5703125" style="2" customWidth="1"/>
    <col min="7597" max="7597" width="18.140625" style="2" customWidth="1"/>
    <col min="7598" max="7598" width="13.140625" style="2" customWidth="1"/>
    <col min="7599" max="7599" width="12.28515625" style="2" customWidth="1"/>
    <col min="7600" max="7837" width="9.140625" style="2"/>
    <col min="7838" max="7838" width="1.42578125" style="2" customWidth="1"/>
    <col min="7839" max="7839" width="59.5703125" style="2" customWidth="1"/>
    <col min="7840" max="7840" width="9.140625" style="2" customWidth="1"/>
    <col min="7841" max="7842" width="3.85546875" style="2" customWidth="1"/>
    <col min="7843" max="7843" width="10.5703125" style="2" customWidth="1"/>
    <col min="7844" max="7844" width="3.85546875" style="2" customWidth="1"/>
    <col min="7845" max="7847" width="14.42578125" style="2" customWidth="1"/>
    <col min="7848" max="7848" width="4.140625" style="2" customWidth="1"/>
    <col min="7849" max="7849" width="15" style="2" customWidth="1"/>
    <col min="7850" max="7851" width="9.140625" style="2" customWidth="1"/>
    <col min="7852" max="7852" width="11.5703125" style="2" customWidth="1"/>
    <col min="7853" max="7853" width="18.140625" style="2" customWidth="1"/>
    <col min="7854" max="7854" width="13.140625" style="2" customWidth="1"/>
    <col min="7855" max="7855" width="12.28515625" style="2" customWidth="1"/>
    <col min="7856" max="8093" width="9.140625" style="2"/>
    <col min="8094" max="8094" width="1.42578125" style="2" customWidth="1"/>
    <col min="8095" max="8095" width="59.5703125" style="2" customWidth="1"/>
    <col min="8096" max="8096" width="9.140625" style="2" customWidth="1"/>
    <col min="8097" max="8098" width="3.85546875" style="2" customWidth="1"/>
    <col min="8099" max="8099" width="10.5703125" style="2" customWidth="1"/>
    <col min="8100" max="8100" width="3.85546875" style="2" customWidth="1"/>
    <col min="8101" max="8103" width="14.42578125" style="2" customWidth="1"/>
    <col min="8104" max="8104" width="4.140625" style="2" customWidth="1"/>
    <col min="8105" max="8105" width="15" style="2" customWidth="1"/>
    <col min="8106" max="8107" width="9.140625" style="2" customWidth="1"/>
    <col min="8108" max="8108" width="11.5703125" style="2" customWidth="1"/>
    <col min="8109" max="8109" width="18.140625" style="2" customWidth="1"/>
    <col min="8110" max="8110" width="13.140625" style="2" customWidth="1"/>
    <col min="8111" max="8111" width="12.28515625" style="2" customWidth="1"/>
    <col min="8112" max="8349" width="9.140625" style="2"/>
    <col min="8350" max="8350" width="1.42578125" style="2" customWidth="1"/>
    <col min="8351" max="8351" width="59.5703125" style="2" customWidth="1"/>
    <col min="8352" max="8352" width="9.140625" style="2" customWidth="1"/>
    <col min="8353" max="8354" width="3.85546875" style="2" customWidth="1"/>
    <col min="8355" max="8355" width="10.5703125" style="2" customWidth="1"/>
    <col min="8356" max="8356" width="3.85546875" style="2" customWidth="1"/>
    <col min="8357" max="8359" width="14.42578125" style="2" customWidth="1"/>
    <col min="8360" max="8360" width="4.140625" style="2" customWidth="1"/>
    <col min="8361" max="8361" width="15" style="2" customWidth="1"/>
    <col min="8362" max="8363" width="9.140625" style="2" customWidth="1"/>
    <col min="8364" max="8364" width="11.5703125" style="2" customWidth="1"/>
    <col min="8365" max="8365" width="18.140625" style="2" customWidth="1"/>
    <col min="8366" max="8366" width="13.140625" style="2" customWidth="1"/>
    <col min="8367" max="8367" width="12.28515625" style="2" customWidth="1"/>
    <col min="8368" max="8605" width="9.140625" style="2"/>
    <col min="8606" max="8606" width="1.42578125" style="2" customWidth="1"/>
    <col min="8607" max="8607" width="59.5703125" style="2" customWidth="1"/>
    <col min="8608" max="8608" width="9.140625" style="2" customWidth="1"/>
    <col min="8609" max="8610" width="3.85546875" style="2" customWidth="1"/>
    <col min="8611" max="8611" width="10.5703125" style="2" customWidth="1"/>
    <col min="8612" max="8612" width="3.85546875" style="2" customWidth="1"/>
    <col min="8613" max="8615" width="14.42578125" style="2" customWidth="1"/>
    <col min="8616" max="8616" width="4.140625" style="2" customWidth="1"/>
    <col min="8617" max="8617" width="15" style="2" customWidth="1"/>
    <col min="8618" max="8619" width="9.140625" style="2" customWidth="1"/>
    <col min="8620" max="8620" width="11.5703125" style="2" customWidth="1"/>
    <col min="8621" max="8621" width="18.140625" style="2" customWidth="1"/>
    <col min="8622" max="8622" width="13.140625" style="2" customWidth="1"/>
    <col min="8623" max="8623" width="12.28515625" style="2" customWidth="1"/>
    <col min="8624" max="8861" width="9.140625" style="2"/>
    <col min="8862" max="8862" width="1.42578125" style="2" customWidth="1"/>
    <col min="8863" max="8863" width="59.5703125" style="2" customWidth="1"/>
    <col min="8864" max="8864" width="9.140625" style="2" customWidth="1"/>
    <col min="8865" max="8866" width="3.85546875" style="2" customWidth="1"/>
    <col min="8867" max="8867" width="10.5703125" style="2" customWidth="1"/>
    <col min="8868" max="8868" width="3.85546875" style="2" customWidth="1"/>
    <col min="8869" max="8871" width="14.42578125" style="2" customWidth="1"/>
    <col min="8872" max="8872" width="4.140625" style="2" customWidth="1"/>
    <col min="8873" max="8873" width="15" style="2" customWidth="1"/>
    <col min="8874" max="8875" width="9.140625" style="2" customWidth="1"/>
    <col min="8876" max="8876" width="11.5703125" style="2" customWidth="1"/>
    <col min="8877" max="8877" width="18.140625" style="2" customWidth="1"/>
    <col min="8878" max="8878" width="13.140625" style="2" customWidth="1"/>
    <col min="8879" max="8879" width="12.28515625" style="2" customWidth="1"/>
    <col min="8880" max="9117" width="9.140625" style="2"/>
    <col min="9118" max="9118" width="1.42578125" style="2" customWidth="1"/>
    <col min="9119" max="9119" width="59.5703125" style="2" customWidth="1"/>
    <col min="9120" max="9120" width="9.140625" style="2" customWidth="1"/>
    <col min="9121" max="9122" width="3.85546875" style="2" customWidth="1"/>
    <col min="9123" max="9123" width="10.5703125" style="2" customWidth="1"/>
    <col min="9124" max="9124" width="3.85546875" style="2" customWidth="1"/>
    <col min="9125" max="9127" width="14.42578125" style="2" customWidth="1"/>
    <col min="9128" max="9128" width="4.140625" style="2" customWidth="1"/>
    <col min="9129" max="9129" width="15" style="2" customWidth="1"/>
    <col min="9130" max="9131" width="9.140625" style="2" customWidth="1"/>
    <col min="9132" max="9132" width="11.5703125" style="2" customWidth="1"/>
    <col min="9133" max="9133" width="18.140625" style="2" customWidth="1"/>
    <col min="9134" max="9134" width="13.140625" style="2" customWidth="1"/>
    <col min="9135" max="9135" width="12.28515625" style="2" customWidth="1"/>
    <col min="9136" max="9373" width="9.140625" style="2"/>
    <col min="9374" max="9374" width="1.42578125" style="2" customWidth="1"/>
    <col min="9375" max="9375" width="59.5703125" style="2" customWidth="1"/>
    <col min="9376" max="9376" width="9.140625" style="2" customWidth="1"/>
    <col min="9377" max="9378" width="3.85546875" style="2" customWidth="1"/>
    <col min="9379" max="9379" width="10.5703125" style="2" customWidth="1"/>
    <col min="9380" max="9380" width="3.85546875" style="2" customWidth="1"/>
    <col min="9381" max="9383" width="14.42578125" style="2" customWidth="1"/>
    <col min="9384" max="9384" width="4.140625" style="2" customWidth="1"/>
    <col min="9385" max="9385" width="15" style="2" customWidth="1"/>
    <col min="9386" max="9387" width="9.140625" style="2" customWidth="1"/>
    <col min="9388" max="9388" width="11.5703125" style="2" customWidth="1"/>
    <col min="9389" max="9389" width="18.140625" style="2" customWidth="1"/>
    <col min="9390" max="9390" width="13.140625" style="2" customWidth="1"/>
    <col min="9391" max="9391" width="12.28515625" style="2" customWidth="1"/>
    <col min="9392" max="9629" width="9.140625" style="2"/>
    <col min="9630" max="9630" width="1.42578125" style="2" customWidth="1"/>
    <col min="9631" max="9631" width="59.5703125" style="2" customWidth="1"/>
    <col min="9632" max="9632" width="9.140625" style="2" customWidth="1"/>
    <col min="9633" max="9634" width="3.85546875" style="2" customWidth="1"/>
    <col min="9635" max="9635" width="10.5703125" style="2" customWidth="1"/>
    <col min="9636" max="9636" width="3.85546875" style="2" customWidth="1"/>
    <col min="9637" max="9639" width="14.42578125" style="2" customWidth="1"/>
    <col min="9640" max="9640" width="4.140625" style="2" customWidth="1"/>
    <col min="9641" max="9641" width="15" style="2" customWidth="1"/>
    <col min="9642" max="9643" width="9.140625" style="2" customWidth="1"/>
    <col min="9644" max="9644" width="11.5703125" style="2" customWidth="1"/>
    <col min="9645" max="9645" width="18.140625" style="2" customWidth="1"/>
    <col min="9646" max="9646" width="13.140625" style="2" customWidth="1"/>
    <col min="9647" max="9647" width="12.28515625" style="2" customWidth="1"/>
    <col min="9648" max="9885" width="9.140625" style="2"/>
    <col min="9886" max="9886" width="1.42578125" style="2" customWidth="1"/>
    <col min="9887" max="9887" width="59.5703125" style="2" customWidth="1"/>
    <col min="9888" max="9888" width="9.140625" style="2" customWidth="1"/>
    <col min="9889" max="9890" width="3.85546875" style="2" customWidth="1"/>
    <col min="9891" max="9891" width="10.5703125" style="2" customWidth="1"/>
    <col min="9892" max="9892" width="3.85546875" style="2" customWidth="1"/>
    <col min="9893" max="9895" width="14.42578125" style="2" customWidth="1"/>
    <col min="9896" max="9896" width="4.140625" style="2" customWidth="1"/>
    <col min="9897" max="9897" width="15" style="2" customWidth="1"/>
    <col min="9898" max="9899" width="9.140625" style="2" customWidth="1"/>
    <col min="9900" max="9900" width="11.5703125" style="2" customWidth="1"/>
    <col min="9901" max="9901" width="18.140625" style="2" customWidth="1"/>
    <col min="9902" max="9902" width="13.140625" style="2" customWidth="1"/>
    <col min="9903" max="9903" width="12.28515625" style="2" customWidth="1"/>
    <col min="9904" max="10141" width="9.140625" style="2"/>
    <col min="10142" max="10142" width="1.42578125" style="2" customWidth="1"/>
    <col min="10143" max="10143" width="59.5703125" style="2" customWidth="1"/>
    <col min="10144" max="10144" width="9.140625" style="2" customWidth="1"/>
    <col min="10145" max="10146" width="3.85546875" style="2" customWidth="1"/>
    <col min="10147" max="10147" width="10.5703125" style="2" customWidth="1"/>
    <col min="10148" max="10148" width="3.85546875" style="2" customWidth="1"/>
    <col min="10149" max="10151" width="14.42578125" style="2" customWidth="1"/>
    <col min="10152" max="10152" width="4.140625" style="2" customWidth="1"/>
    <col min="10153" max="10153" width="15" style="2" customWidth="1"/>
    <col min="10154" max="10155" width="9.140625" style="2" customWidth="1"/>
    <col min="10156" max="10156" width="11.5703125" style="2" customWidth="1"/>
    <col min="10157" max="10157" width="18.140625" style="2" customWidth="1"/>
    <col min="10158" max="10158" width="13.140625" style="2" customWidth="1"/>
    <col min="10159" max="10159" width="12.28515625" style="2" customWidth="1"/>
    <col min="10160" max="10397" width="9.140625" style="2"/>
    <col min="10398" max="10398" width="1.42578125" style="2" customWidth="1"/>
    <col min="10399" max="10399" width="59.5703125" style="2" customWidth="1"/>
    <col min="10400" max="10400" width="9.140625" style="2" customWidth="1"/>
    <col min="10401" max="10402" width="3.85546875" style="2" customWidth="1"/>
    <col min="10403" max="10403" width="10.5703125" style="2" customWidth="1"/>
    <col min="10404" max="10404" width="3.85546875" style="2" customWidth="1"/>
    <col min="10405" max="10407" width="14.42578125" style="2" customWidth="1"/>
    <col min="10408" max="10408" width="4.140625" style="2" customWidth="1"/>
    <col min="10409" max="10409" width="15" style="2" customWidth="1"/>
    <col min="10410" max="10411" width="9.140625" style="2" customWidth="1"/>
    <col min="10412" max="10412" width="11.5703125" style="2" customWidth="1"/>
    <col min="10413" max="10413" width="18.140625" style="2" customWidth="1"/>
    <col min="10414" max="10414" width="13.140625" style="2" customWidth="1"/>
    <col min="10415" max="10415" width="12.28515625" style="2" customWidth="1"/>
    <col min="10416" max="10653" width="9.140625" style="2"/>
    <col min="10654" max="10654" width="1.42578125" style="2" customWidth="1"/>
    <col min="10655" max="10655" width="59.5703125" style="2" customWidth="1"/>
    <col min="10656" max="10656" width="9.140625" style="2" customWidth="1"/>
    <col min="10657" max="10658" width="3.85546875" style="2" customWidth="1"/>
    <col min="10659" max="10659" width="10.5703125" style="2" customWidth="1"/>
    <col min="10660" max="10660" width="3.85546875" style="2" customWidth="1"/>
    <col min="10661" max="10663" width="14.42578125" style="2" customWidth="1"/>
    <col min="10664" max="10664" width="4.140625" style="2" customWidth="1"/>
    <col min="10665" max="10665" width="15" style="2" customWidth="1"/>
    <col min="10666" max="10667" width="9.140625" style="2" customWidth="1"/>
    <col min="10668" max="10668" width="11.5703125" style="2" customWidth="1"/>
    <col min="10669" max="10669" width="18.140625" style="2" customWidth="1"/>
    <col min="10670" max="10670" width="13.140625" style="2" customWidth="1"/>
    <col min="10671" max="10671" width="12.28515625" style="2" customWidth="1"/>
    <col min="10672" max="10909" width="9.140625" style="2"/>
    <col min="10910" max="10910" width="1.42578125" style="2" customWidth="1"/>
    <col min="10911" max="10911" width="59.5703125" style="2" customWidth="1"/>
    <col min="10912" max="10912" width="9.140625" style="2" customWidth="1"/>
    <col min="10913" max="10914" width="3.85546875" style="2" customWidth="1"/>
    <col min="10915" max="10915" width="10.5703125" style="2" customWidth="1"/>
    <col min="10916" max="10916" width="3.85546875" style="2" customWidth="1"/>
    <col min="10917" max="10919" width="14.42578125" style="2" customWidth="1"/>
    <col min="10920" max="10920" width="4.140625" style="2" customWidth="1"/>
    <col min="10921" max="10921" width="15" style="2" customWidth="1"/>
    <col min="10922" max="10923" width="9.140625" style="2" customWidth="1"/>
    <col min="10924" max="10924" width="11.5703125" style="2" customWidth="1"/>
    <col min="10925" max="10925" width="18.140625" style="2" customWidth="1"/>
    <col min="10926" max="10926" width="13.140625" style="2" customWidth="1"/>
    <col min="10927" max="10927" width="12.28515625" style="2" customWidth="1"/>
    <col min="10928" max="11165" width="9.140625" style="2"/>
    <col min="11166" max="11166" width="1.42578125" style="2" customWidth="1"/>
    <col min="11167" max="11167" width="59.5703125" style="2" customWidth="1"/>
    <col min="11168" max="11168" width="9.140625" style="2" customWidth="1"/>
    <col min="11169" max="11170" width="3.85546875" style="2" customWidth="1"/>
    <col min="11171" max="11171" width="10.5703125" style="2" customWidth="1"/>
    <col min="11172" max="11172" width="3.85546875" style="2" customWidth="1"/>
    <col min="11173" max="11175" width="14.42578125" style="2" customWidth="1"/>
    <col min="11176" max="11176" width="4.140625" style="2" customWidth="1"/>
    <col min="11177" max="11177" width="15" style="2" customWidth="1"/>
    <col min="11178" max="11179" width="9.140625" style="2" customWidth="1"/>
    <col min="11180" max="11180" width="11.5703125" style="2" customWidth="1"/>
    <col min="11181" max="11181" width="18.140625" style="2" customWidth="1"/>
    <col min="11182" max="11182" width="13.140625" style="2" customWidth="1"/>
    <col min="11183" max="11183" width="12.28515625" style="2" customWidth="1"/>
    <col min="11184" max="11421" width="9.140625" style="2"/>
    <col min="11422" max="11422" width="1.42578125" style="2" customWidth="1"/>
    <col min="11423" max="11423" width="59.5703125" style="2" customWidth="1"/>
    <col min="11424" max="11424" width="9.140625" style="2" customWidth="1"/>
    <col min="11425" max="11426" width="3.85546875" style="2" customWidth="1"/>
    <col min="11427" max="11427" width="10.5703125" style="2" customWidth="1"/>
    <col min="11428" max="11428" width="3.85546875" style="2" customWidth="1"/>
    <col min="11429" max="11431" width="14.42578125" style="2" customWidth="1"/>
    <col min="11432" max="11432" width="4.140625" style="2" customWidth="1"/>
    <col min="11433" max="11433" width="15" style="2" customWidth="1"/>
    <col min="11434" max="11435" width="9.140625" style="2" customWidth="1"/>
    <col min="11436" max="11436" width="11.5703125" style="2" customWidth="1"/>
    <col min="11437" max="11437" width="18.140625" style="2" customWidth="1"/>
    <col min="11438" max="11438" width="13.140625" style="2" customWidth="1"/>
    <col min="11439" max="11439" width="12.28515625" style="2" customWidth="1"/>
    <col min="11440" max="11677" width="9.140625" style="2"/>
    <col min="11678" max="11678" width="1.42578125" style="2" customWidth="1"/>
    <col min="11679" max="11679" width="59.5703125" style="2" customWidth="1"/>
    <col min="11680" max="11680" width="9.140625" style="2" customWidth="1"/>
    <col min="11681" max="11682" width="3.85546875" style="2" customWidth="1"/>
    <col min="11683" max="11683" width="10.5703125" style="2" customWidth="1"/>
    <col min="11684" max="11684" width="3.85546875" style="2" customWidth="1"/>
    <col min="11685" max="11687" width="14.42578125" style="2" customWidth="1"/>
    <col min="11688" max="11688" width="4.140625" style="2" customWidth="1"/>
    <col min="11689" max="11689" width="15" style="2" customWidth="1"/>
    <col min="11690" max="11691" width="9.140625" style="2" customWidth="1"/>
    <col min="11692" max="11692" width="11.5703125" style="2" customWidth="1"/>
    <col min="11693" max="11693" width="18.140625" style="2" customWidth="1"/>
    <col min="11694" max="11694" width="13.140625" style="2" customWidth="1"/>
    <col min="11695" max="11695" width="12.28515625" style="2" customWidth="1"/>
    <col min="11696" max="11933" width="9.140625" style="2"/>
    <col min="11934" max="11934" width="1.42578125" style="2" customWidth="1"/>
    <col min="11935" max="11935" width="59.5703125" style="2" customWidth="1"/>
    <col min="11936" max="11936" width="9.140625" style="2" customWidth="1"/>
    <col min="11937" max="11938" width="3.85546875" style="2" customWidth="1"/>
    <col min="11939" max="11939" width="10.5703125" style="2" customWidth="1"/>
    <col min="11940" max="11940" width="3.85546875" style="2" customWidth="1"/>
    <col min="11941" max="11943" width="14.42578125" style="2" customWidth="1"/>
    <col min="11944" max="11944" width="4.140625" style="2" customWidth="1"/>
    <col min="11945" max="11945" width="15" style="2" customWidth="1"/>
    <col min="11946" max="11947" width="9.140625" style="2" customWidth="1"/>
    <col min="11948" max="11948" width="11.5703125" style="2" customWidth="1"/>
    <col min="11949" max="11949" width="18.140625" style="2" customWidth="1"/>
    <col min="11950" max="11950" width="13.140625" style="2" customWidth="1"/>
    <col min="11951" max="11951" width="12.28515625" style="2" customWidth="1"/>
    <col min="11952" max="12189" width="9.140625" style="2"/>
    <col min="12190" max="12190" width="1.42578125" style="2" customWidth="1"/>
    <col min="12191" max="12191" width="59.5703125" style="2" customWidth="1"/>
    <col min="12192" max="12192" width="9.140625" style="2" customWidth="1"/>
    <col min="12193" max="12194" width="3.85546875" style="2" customWidth="1"/>
    <col min="12195" max="12195" width="10.5703125" style="2" customWidth="1"/>
    <col min="12196" max="12196" width="3.85546875" style="2" customWidth="1"/>
    <col min="12197" max="12199" width="14.42578125" style="2" customWidth="1"/>
    <col min="12200" max="12200" width="4.140625" style="2" customWidth="1"/>
    <col min="12201" max="12201" width="15" style="2" customWidth="1"/>
    <col min="12202" max="12203" width="9.140625" style="2" customWidth="1"/>
    <col min="12204" max="12204" width="11.5703125" style="2" customWidth="1"/>
    <col min="12205" max="12205" width="18.140625" style="2" customWidth="1"/>
    <col min="12206" max="12206" width="13.140625" style="2" customWidth="1"/>
    <col min="12207" max="12207" width="12.28515625" style="2" customWidth="1"/>
    <col min="12208" max="12445" width="9.140625" style="2"/>
    <col min="12446" max="12446" width="1.42578125" style="2" customWidth="1"/>
    <col min="12447" max="12447" width="59.5703125" style="2" customWidth="1"/>
    <col min="12448" max="12448" width="9.140625" style="2" customWidth="1"/>
    <col min="12449" max="12450" width="3.85546875" style="2" customWidth="1"/>
    <col min="12451" max="12451" width="10.5703125" style="2" customWidth="1"/>
    <col min="12452" max="12452" width="3.85546875" style="2" customWidth="1"/>
    <col min="12453" max="12455" width="14.42578125" style="2" customWidth="1"/>
    <col min="12456" max="12456" width="4.140625" style="2" customWidth="1"/>
    <col min="12457" max="12457" width="15" style="2" customWidth="1"/>
    <col min="12458" max="12459" width="9.140625" style="2" customWidth="1"/>
    <col min="12460" max="12460" width="11.5703125" style="2" customWidth="1"/>
    <col min="12461" max="12461" width="18.140625" style="2" customWidth="1"/>
    <col min="12462" max="12462" width="13.140625" style="2" customWidth="1"/>
    <col min="12463" max="12463" width="12.28515625" style="2" customWidth="1"/>
    <col min="12464" max="12701" width="9.140625" style="2"/>
    <col min="12702" max="12702" width="1.42578125" style="2" customWidth="1"/>
    <col min="12703" max="12703" width="59.5703125" style="2" customWidth="1"/>
    <col min="12704" max="12704" width="9.140625" style="2" customWidth="1"/>
    <col min="12705" max="12706" width="3.85546875" style="2" customWidth="1"/>
    <col min="12707" max="12707" width="10.5703125" style="2" customWidth="1"/>
    <col min="12708" max="12708" width="3.85546875" style="2" customWidth="1"/>
    <col min="12709" max="12711" width="14.42578125" style="2" customWidth="1"/>
    <col min="12712" max="12712" width="4.140625" style="2" customWidth="1"/>
    <col min="12713" max="12713" width="15" style="2" customWidth="1"/>
    <col min="12714" max="12715" width="9.140625" style="2" customWidth="1"/>
    <col min="12716" max="12716" width="11.5703125" style="2" customWidth="1"/>
    <col min="12717" max="12717" width="18.140625" style="2" customWidth="1"/>
    <col min="12718" max="12718" width="13.140625" style="2" customWidth="1"/>
    <col min="12719" max="12719" width="12.28515625" style="2" customWidth="1"/>
    <col min="12720" max="12957" width="9.140625" style="2"/>
    <col min="12958" max="12958" width="1.42578125" style="2" customWidth="1"/>
    <col min="12959" max="12959" width="59.5703125" style="2" customWidth="1"/>
    <col min="12960" max="12960" width="9.140625" style="2" customWidth="1"/>
    <col min="12961" max="12962" width="3.85546875" style="2" customWidth="1"/>
    <col min="12963" max="12963" width="10.5703125" style="2" customWidth="1"/>
    <col min="12964" max="12964" width="3.85546875" style="2" customWidth="1"/>
    <col min="12965" max="12967" width="14.42578125" style="2" customWidth="1"/>
    <col min="12968" max="12968" width="4.140625" style="2" customWidth="1"/>
    <col min="12969" max="12969" width="15" style="2" customWidth="1"/>
    <col min="12970" max="12971" width="9.140625" style="2" customWidth="1"/>
    <col min="12972" max="12972" width="11.5703125" style="2" customWidth="1"/>
    <col min="12973" max="12973" width="18.140625" style="2" customWidth="1"/>
    <col min="12974" max="12974" width="13.140625" style="2" customWidth="1"/>
    <col min="12975" max="12975" width="12.28515625" style="2" customWidth="1"/>
    <col min="12976" max="13213" width="9.140625" style="2"/>
    <col min="13214" max="13214" width="1.42578125" style="2" customWidth="1"/>
    <col min="13215" max="13215" width="59.5703125" style="2" customWidth="1"/>
    <col min="13216" max="13216" width="9.140625" style="2" customWidth="1"/>
    <col min="13217" max="13218" width="3.85546875" style="2" customWidth="1"/>
    <col min="13219" max="13219" width="10.5703125" style="2" customWidth="1"/>
    <col min="13220" max="13220" width="3.85546875" style="2" customWidth="1"/>
    <col min="13221" max="13223" width="14.42578125" style="2" customWidth="1"/>
    <col min="13224" max="13224" width="4.140625" style="2" customWidth="1"/>
    <col min="13225" max="13225" width="15" style="2" customWidth="1"/>
    <col min="13226" max="13227" width="9.140625" style="2" customWidth="1"/>
    <col min="13228" max="13228" width="11.5703125" style="2" customWidth="1"/>
    <col min="13229" max="13229" width="18.140625" style="2" customWidth="1"/>
    <col min="13230" max="13230" width="13.140625" style="2" customWidth="1"/>
    <col min="13231" max="13231" width="12.28515625" style="2" customWidth="1"/>
    <col min="13232" max="13469" width="9.140625" style="2"/>
    <col min="13470" max="13470" width="1.42578125" style="2" customWidth="1"/>
    <col min="13471" max="13471" width="59.5703125" style="2" customWidth="1"/>
    <col min="13472" max="13472" width="9.140625" style="2" customWidth="1"/>
    <col min="13473" max="13474" width="3.85546875" style="2" customWidth="1"/>
    <col min="13475" max="13475" width="10.5703125" style="2" customWidth="1"/>
    <col min="13476" max="13476" width="3.85546875" style="2" customWidth="1"/>
    <col min="13477" max="13479" width="14.42578125" style="2" customWidth="1"/>
    <col min="13480" max="13480" width="4.140625" style="2" customWidth="1"/>
    <col min="13481" max="13481" width="15" style="2" customWidth="1"/>
    <col min="13482" max="13483" width="9.140625" style="2" customWidth="1"/>
    <col min="13484" max="13484" width="11.5703125" style="2" customWidth="1"/>
    <col min="13485" max="13485" width="18.140625" style="2" customWidth="1"/>
    <col min="13486" max="13486" width="13.140625" style="2" customWidth="1"/>
    <col min="13487" max="13487" width="12.28515625" style="2" customWidth="1"/>
    <col min="13488" max="13725" width="9.140625" style="2"/>
    <col min="13726" max="13726" width="1.42578125" style="2" customWidth="1"/>
    <col min="13727" max="13727" width="59.5703125" style="2" customWidth="1"/>
    <col min="13728" max="13728" width="9.140625" style="2" customWidth="1"/>
    <col min="13729" max="13730" width="3.85546875" style="2" customWidth="1"/>
    <col min="13731" max="13731" width="10.5703125" style="2" customWidth="1"/>
    <col min="13732" max="13732" width="3.85546875" style="2" customWidth="1"/>
    <col min="13733" max="13735" width="14.42578125" style="2" customWidth="1"/>
    <col min="13736" max="13736" width="4.140625" style="2" customWidth="1"/>
    <col min="13737" max="13737" width="15" style="2" customWidth="1"/>
    <col min="13738" max="13739" width="9.140625" style="2" customWidth="1"/>
    <col min="13740" max="13740" width="11.5703125" style="2" customWidth="1"/>
    <col min="13741" max="13741" width="18.140625" style="2" customWidth="1"/>
    <col min="13742" max="13742" width="13.140625" style="2" customWidth="1"/>
    <col min="13743" max="13743" width="12.28515625" style="2" customWidth="1"/>
    <col min="13744" max="13981" width="9.140625" style="2"/>
    <col min="13982" max="13982" width="1.42578125" style="2" customWidth="1"/>
    <col min="13983" max="13983" width="59.5703125" style="2" customWidth="1"/>
    <col min="13984" max="13984" width="9.140625" style="2" customWidth="1"/>
    <col min="13985" max="13986" width="3.85546875" style="2" customWidth="1"/>
    <col min="13987" max="13987" width="10.5703125" style="2" customWidth="1"/>
    <col min="13988" max="13988" width="3.85546875" style="2" customWidth="1"/>
    <col min="13989" max="13991" width="14.42578125" style="2" customWidth="1"/>
    <col min="13992" max="13992" width="4.140625" style="2" customWidth="1"/>
    <col min="13993" max="13993" width="15" style="2" customWidth="1"/>
    <col min="13994" max="13995" width="9.140625" style="2" customWidth="1"/>
    <col min="13996" max="13996" width="11.5703125" style="2" customWidth="1"/>
    <col min="13997" max="13997" width="18.140625" style="2" customWidth="1"/>
    <col min="13998" max="13998" width="13.140625" style="2" customWidth="1"/>
    <col min="13999" max="13999" width="12.28515625" style="2" customWidth="1"/>
    <col min="14000" max="14237" width="9.140625" style="2"/>
    <col min="14238" max="14238" width="1.42578125" style="2" customWidth="1"/>
    <col min="14239" max="14239" width="59.5703125" style="2" customWidth="1"/>
    <col min="14240" max="14240" width="9.140625" style="2" customWidth="1"/>
    <col min="14241" max="14242" width="3.85546875" style="2" customWidth="1"/>
    <col min="14243" max="14243" width="10.5703125" style="2" customWidth="1"/>
    <col min="14244" max="14244" width="3.85546875" style="2" customWidth="1"/>
    <col min="14245" max="14247" width="14.42578125" style="2" customWidth="1"/>
    <col min="14248" max="14248" width="4.140625" style="2" customWidth="1"/>
    <col min="14249" max="14249" width="15" style="2" customWidth="1"/>
    <col min="14250" max="14251" width="9.140625" style="2" customWidth="1"/>
    <col min="14252" max="14252" width="11.5703125" style="2" customWidth="1"/>
    <col min="14253" max="14253" width="18.140625" style="2" customWidth="1"/>
    <col min="14254" max="14254" width="13.140625" style="2" customWidth="1"/>
    <col min="14255" max="14255" width="12.28515625" style="2" customWidth="1"/>
    <col min="14256" max="14493" width="9.140625" style="2"/>
    <col min="14494" max="14494" width="1.42578125" style="2" customWidth="1"/>
    <col min="14495" max="14495" width="59.5703125" style="2" customWidth="1"/>
    <col min="14496" max="14496" width="9.140625" style="2" customWidth="1"/>
    <col min="14497" max="14498" width="3.85546875" style="2" customWidth="1"/>
    <col min="14499" max="14499" width="10.5703125" style="2" customWidth="1"/>
    <col min="14500" max="14500" width="3.85546875" style="2" customWidth="1"/>
    <col min="14501" max="14503" width="14.42578125" style="2" customWidth="1"/>
    <col min="14504" max="14504" width="4.140625" style="2" customWidth="1"/>
    <col min="14505" max="14505" width="15" style="2" customWidth="1"/>
    <col min="14506" max="14507" width="9.140625" style="2" customWidth="1"/>
    <col min="14508" max="14508" width="11.5703125" style="2" customWidth="1"/>
    <col min="14509" max="14509" width="18.140625" style="2" customWidth="1"/>
    <col min="14510" max="14510" width="13.140625" style="2" customWidth="1"/>
    <col min="14511" max="14511" width="12.28515625" style="2" customWidth="1"/>
    <col min="14512" max="14749" width="9.140625" style="2"/>
    <col min="14750" max="14750" width="1.42578125" style="2" customWidth="1"/>
    <col min="14751" max="14751" width="59.5703125" style="2" customWidth="1"/>
    <col min="14752" max="14752" width="9.140625" style="2" customWidth="1"/>
    <col min="14753" max="14754" width="3.85546875" style="2" customWidth="1"/>
    <col min="14755" max="14755" width="10.5703125" style="2" customWidth="1"/>
    <col min="14756" max="14756" width="3.85546875" style="2" customWidth="1"/>
    <col min="14757" max="14759" width="14.42578125" style="2" customWidth="1"/>
    <col min="14760" max="14760" width="4.140625" style="2" customWidth="1"/>
    <col min="14761" max="14761" width="15" style="2" customWidth="1"/>
    <col min="14762" max="14763" width="9.140625" style="2" customWidth="1"/>
    <col min="14764" max="14764" width="11.5703125" style="2" customWidth="1"/>
    <col min="14765" max="14765" width="18.140625" style="2" customWidth="1"/>
    <col min="14766" max="14766" width="13.140625" style="2" customWidth="1"/>
    <col min="14767" max="14767" width="12.28515625" style="2" customWidth="1"/>
    <col min="14768" max="15005" width="9.140625" style="2"/>
    <col min="15006" max="15006" width="1.42578125" style="2" customWidth="1"/>
    <col min="15007" max="15007" width="59.5703125" style="2" customWidth="1"/>
    <col min="15008" max="15008" width="9.140625" style="2" customWidth="1"/>
    <col min="15009" max="15010" width="3.85546875" style="2" customWidth="1"/>
    <col min="15011" max="15011" width="10.5703125" style="2" customWidth="1"/>
    <col min="15012" max="15012" width="3.85546875" style="2" customWidth="1"/>
    <col min="15013" max="15015" width="14.42578125" style="2" customWidth="1"/>
    <col min="15016" max="15016" width="4.140625" style="2" customWidth="1"/>
    <col min="15017" max="15017" width="15" style="2" customWidth="1"/>
    <col min="15018" max="15019" width="9.140625" style="2" customWidth="1"/>
    <col min="15020" max="15020" width="11.5703125" style="2" customWidth="1"/>
    <col min="15021" max="15021" width="18.140625" style="2" customWidth="1"/>
    <col min="15022" max="15022" width="13.140625" style="2" customWidth="1"/>
    <col min="15023" max="15023" width="12.28515625" style="2" customWidth="1"/>
    <col min="15024" max="15261" width="9.140625" style="2"/>
    <col min="15262" max="15262" width="1.42578125" style="2" customWidth="1"/>
    <col min="15263" max="15263" width="59.5703125" style="2" customWidth="1"/>
    <col min="15264" max="15264" width="9.140625" style="2" customWidth="1"/>
    <col min="15265" max="15266" width="3.85546875" style="2" customWidth="1"/>
    <col min="15267" max="15267" width="10.5703125" style="2" customWidth="1"/>
    <col min="15268" max="15268" width="3.85546875" style="2" customWidth="1"/>
    <col min="15269" max="15271" width="14.42578125" style="2" customWidth="1"/>
    <col min="15272" max="15272" width="4.140625" style="2" customWidth="1"/>
    <col min="15273" max="15273" width="15" style="2" customWidth="1"/>
    <col min="15274" max="15275" width="9.140625" style="2" customWidth="1"/>
    <col min="15276" max="15276" width="11.5703125" style="2" customWidth="1"/>
    <col min="15277" max="15277" width="18.140625" style="2" customWidth="1"/>
    <col min="15278" max="15278" width="13.140625" style="2" customWidth="1"/>
    <col min="15279" max="15279" width="12.28515625" style="2" customWidth="1"/>
    <col min="15280" max="15517" width="9.140625" style="2"/>
    <col min="15518" max="15518" width="1.42578125" style="2" customWidth="1"/>
    <col min="15519" max="15519" width="59.5703125" style="2" customWidth="1"/>
    <col min="15520" max="15520" width="9.140625" style="2" customWidth="1"/>
    <col min="15521" max="15522" width="3.85546875" style="2" customWidth="1"/>
    <col min="15523" max="15523" width="10.5703125" style="2" customWidth="1"/>
    <col min="15524" max="15524" width="3.85546875" style="2" customWidth="1"/>
    <col min="15525" max="15527" width="14.42578125" style="2" customWidth="1"/>
    <col min="15528" max="15528" width="4.140625" style="2" customWidth="1"/>
    <col min="15529" max="15529" width="15" style="2" customWidth="1"/>
    <col min="15530" max="15531" width="9.140625" style="2" customWidth="1"/>
    <col min="15532" max="15532" width="11.5703125" style="2" customWidth="1"/>
    <col min="15533" max="15533" width="18.140625" style="2" customWidth="1"/>
    <col min="15534" max="15534" width="13.140625" style="2" customWidth="1"/>
    <col min="15535" max="15535" width="12.28515625" style="2" customWidth="1"/>
    <col min="15536" max="15773" width="9.140625" style="2"/>
    <col min="15774" max="15774" width="1.42578125" style="2" customWidth="1"/>
    <col min="15775" max="15775" width="59.5703125" style="2" customWidth="1"/>
    <col min="15776" max="15776" width="9.140625" style="2" customWidth="1"/>
    <col min="15777" max="15778" width="3.85546875" style="2" customWidth="1"/>
    <col min="15779" max="15779" width="10.5703125" style="2" customWidth="1"/>
    <col min="15780" max="15780" width="3.85546875" style="2" customWidth="1"/>
    <col min="15781" max="15783" width="14.42578125" style="2" customWidth="1"/>
    <col min="15784" max="15784" width="4.140625" style="2" customWidth="1"/>
    <col min="15785" max="15785" width="15" style="2" customWidth="1"/>
    <col min="15786" max="15787" width="9.140625" style="2" customWidth="1"/>
    <col min="15788" max="15788" width="11.5703125" style="2" customWidth="1"/>
    <col min="15789" max="15789" width="18.140625" style="2" customWidth="1"/>
    <col min="15790" max="15790" width="13.140625" style="2" customWidth="1"/>
    <col min="15791" max="15791" width="12.28515625" style="2" customWidth="1"/>
    <col min="15792" max="16029" width="9.140625" style="2"/>
    <col min="16030" max="16030" width="1.42578125" style="2" customWidth="1"/>
    <col min="16031" max="16031" width="59.5703125" style="2" customWidth="1"/>
    <col min="16032" max="16032" width="9.140625" style="2" customWidth="1"/>
    <col min="16033" max="16034" width="3.85546875" style="2" customWidth="1"/>
    <col min="16035" max="16035" width="10.5703125" style="2" customWidth="1"/>
    <col min="16036" max="16036" width="3.85546875" style="2" customWidth="1"/>
    <col min="16037" max="16039" width="14.42578125" style="2" customWidth="1"/>
    <col min="16040" max="16040" width="4.140625" style="2" customWidth="1"/>
    <col min="16041" max="16041" width="15" style="2" customWidth="1"/>
    <col min="16042" max="16043" width="9.140625" style="2" customWidth="1"/>
    <col min="16044" max="16044" width="11.5703125" style="2" customWidth="1"/>
    <col min="16045" max="16045" width="18.140625" style="2" customWidth="1"/>
    <col min="16046" max="16046" width="13.140625" style="2" customWidth="1"/>
    <col min="16047" max="16047" width="12.28515625" style="2" customWidth="1"/>
    <col min="16048" max="16384" width="9.140625" style="2"/>
  </cols>
  <sheetData>
    <row r="1" spans="1:45" ht="18.75" customHeight="1" x14ac:dyDescent="0.25">
      <c r="A1" s="1"/>
      <c r="E1" s="3"/>
      <c r="F1" s="4"/>
      <c r="G1" s="4"/>
      <c r="H1" s="115" t="s">
        <v>0</v>
      </c>
      <c r="I1" s="115"/>
      <c r="J1" s="115"/>
      <c r="K1" s="115"/>
      <c r="L1" s="115"/>
      <c r="M1" s="115"/>
      <c r="N1" s="115"/>
      <c r="O1" s="115"/>
      <c r="P1" s="115"/>
      <c r="Q1" s="115"/>
      <c r="R1" s="115"/>
      <c r="S1" s="3"/>
      <c r="T1" s="3"/>
      <c r="U1" s="3"/>
      <c r="V1" s="4"/>
      <c r="W1" s="4"/>
      <c r="X1" s="4"/>
      <c r="Y1" s="4"/>
      <c r="Z1" s="4"/>
      <c r="AA1" s="4"/>
      <c r="AB1" s="4"/>
      <c r="AC1" s="4"/>
      <c r="AD1" s="4"/>
      <c r="AE1" s="4"/>
      <c r="AF1" s="4"/>
      <c r="AG1" s="4"/>
      <c r="AH1" s="4"/>
      <c r="AI1" s="4"/>
      <c r="AJ1" s="4"/>
      <c r="AK1" s="4"/>
      <c r="AL1" s="4"/>
      <c r="AM1" s="4"/>
      <c r="AN1" s="4"/>
      <c r="AO1" s="4"/>
      <c r="AP1" s="4"/>
      <c r="AQ1" s="4"/>
      <c r="AR1" s="4"/>
      <c r="AS1" s="4"/>
    </row>
    <row r="2" spans="1:45" ht="54" customHeight="1" x14ac:dyDescent="0.25">
      <c r="A2" s="5"/>
      <c r="E2" s="3"/>
      <c r="F2" s="6"/>
      <c r="G2" s="6"/>
      <c r="H2" s="115" t="s">
        <v>1</v>
      </c>
      <c r="I2" s="115"/>
      <c r="J2" s="115"/>
      <c r="K2" s="115"/>
      <c r="L2" s="115"/>
      <c r="M2" s="115"/>
      <c r="N2" s="115"/>
      <c r="O2" s="115"/>
      <c r="P2" s="115"/>
      <c r="Q2" s="115"/>
      <c r="R2" s="115"/>
      <c r="S2" s="7"/>
      <c r="T2" s="7"/>
      <c r="U2" s="7"/>
      <c r="V2" s="6"/>
      <c r="W2" s="6"/>
      <c r="X2" s="6"/>
      <c r="Y2" s="6"/>
      <c r="Z2" s="6"/>
      <c r="AA2" s="6"/>
      <c r="AB2" s="6"/>
      <c r="AC2" s="6"/>
      <c r="AD2" s="6"/>
      <c r="AE2" s="6"/>
      <c r="AF2" s="6"/>
      <c r="AG2" s="6"/>
      <c r="AH2" s="6"/>
      <c r="AI2" s="6"/>
      <c r="AJ2" s="6"/>
      <c r="AK2" s="6"/>
      <c r="AL2" s="6"/>
      <c r="AM2" s="6"/>
      <c r="AN2" s="6"/>
      <c r="AO2" s="6"/>
      <c r="AP2" s="6"/>
      <c r="AQ2" s="6"/>
      <c r="AR2" s="6"/>
      <c r="AS2" s="6"/>
    </row>
    <row r="3" spans="1:45" ht="37.5" customHeight="1" x14ac:dyDescent="0.25">
      <c r="A3" s="116" t="s">
        <v>2</v>
      </c>
      <c r="B3" s="116"/>
      <c r="C3" s="116"/>
      <c r="D3" s="116"/>
      <c r="E3" s="116"/>
      <c r="F3" s="116"/>
      <c r="G3" s="116"/>
      <c r="H3" s="116"/>
      <c r="I3" s="116"/>
      <c r="J3" s="116"/>
      <c r="K3" s="116"/>
      <c r="L3" s="116"/>
      <c r="M3" s="116"/>
      <c r="N3" s="116"/>
      <c r="O3" s="116"/>
      <c r="P3" s="116"/>
      <c r="Q3" s="116"/>
      <c r="R3" s="116"/>
      <c r="S3" s="8"/>
      <c r="T3" s="8"/>
      <c r="U3" s="8"/>
      <c r="V3" s="9"/>
      <c r="W3" s="9"/>
      <c r="X3" s="9"/>
      <c r="Y3" s="9"/>
      <c r="Z3" s="9"/>
      <c r="AA3" s="9"/>
      <c r="AB3" s="9"/>
      <c r="AC3" s="9"/>
      <c r="AD3" s="9"/>
      <c r="AE3" s="9"/>
      <c r="AF3" s="9"/>
      <c r="AG3" s="9"/>
      <c r="AH3" s="9"/>
      <c r="AI3" s="9"/>
      <c r="AJ3" s="9"/>
      <c r="AK3" s="9"/>
      <c r="AL3" s="9"/>
      <c r="AM3" s="9"/>
      <c r="AN3" s="9"/>
      <c r="AO3" s="9"/>
      <c r="AP3" s="9"/>
      <c r="AQ3" s="9"/>
      <c r="AR3" s="9"/>
      <c r="AS3" s="9"/>
    </row>
    <row r="4" spans="1:45" s="4" customFormat="1" ht="18" customHeight="1" x14ac:dyDescent="0.25">
      <c r="A4" s="10"/>
      <c r="B4" s="11"/>
      <c r="C4" s="11"/>
      <c r="D4" s="11"/>
      <c r="E4" s="12"/>
      <c r="F4" s="13"/>
      <c r="G4" s="13"/>
      <c r="H4" s="10"/>
      <c r="I4" s="13"/>
      <c r="J4" s="14"/>
      <c r="K4" s="15"/>
      <c r="L4" s="15"/>
      <c r="M4" s="15"/>
      <c r="N4" s="16"/>
      <c r="O4" s="15"/>
      <c r="P4" s="15"/>
      <c r="Q4" s="15"/>
      <c r="R4" s="16" t="s">
        <v>3</v>
      </c>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row>
    <row r="5" spans="1:45" s="5" customFormat="1" ht="18.75" customHeight="1" x14ac:dyDescent="0.25">
      <c r="A5" s="17" t="s">
        <v>4</v>
      </c>
      <c r="B5" s="18"/>
      <c r="C5" s="18"/>
      <c r="D5" s="18"/>
      <c r="E5" s="19" t="s">
        <v>5</v>
      </c>
      <c r="F5" s="20" t="s">
        <v>6</v>
      </c>
      <c r="G5" s="20" t="s">
        <v>7</v>
      </c>
      <c r="H5" s="20" t="s">
        <v>8</v>
      </c>
      <c r="I5" s="20" t="s">
        <v>9</v>
      </c>
      <c r="J5" s="22" t="s">
        <v>10</v>
      </c>
      <c r="K5" s="21" t="s">
        <v>11</v>
      </c>
      <c r="L5" s="21" t="s">
        <v>12</v>
      </c>
      <c r="M5" s="21" t="s">
        <v>13</v>
      </c>
      <c r="N5" s="22" t="s">
        <v>14</v>
      </c>
      <c r="O5" s="21" t="s">
        <v>11</v>
      </c>
      <c r="P5" s="21" t="s">
        <v>12</v>
      </c>
      <c r="Q5" s="21" t="s">
        <v>13</v>
      </c>
      <c r="R5" s="22" t="s">
        <v>15</v>
      </c>
      <c r="S5" s="21" t="s">
        <v>11</v>
      </c>
      <c r="T5" s="21" t="s">
        <v>12</v>
      </c>
      <c r="U5" s="21" t="s">
        <v>13</v>
      </c>
      <c r="V5" s="22" t="s">
        <v>16</v>
      </c>
      <c r="W5" s="18" t="s">
        <v>11</v>
      </c>
      <c r="X5" s="18" t="s">
        <v>12</v>
      </c>
      <c r="Y5" s="18" t="s">
        <v>13</v>
      </c>
      <c r="Z5" s="22" t="s">
        <v>17</v>
      </c>
      <c r="AA5" s="18" t="s">
        <v>11</v>
      </c>
      <c r="AB5" s="18" t="s">
        <v>12</v>
      </c>
      <c r="AC5" s="18" t="s">
        <v>13</v>
      </c>
      <c r="AD5" s="22" t="s">
        <v>18</v>
      </c>
      <c r="AE5" s="18" t="s">
        <v>11</v>
      </c>
      <c r="AF5" s="18" t="s">
        <v>12</v>
      </c>
      <c r="AG5" s="18" t="s">
        <v>13</v>
      </c>
      <c r="AH5" s="22" t="s">
        <v>19</v>
      </c>
      <c r="AI5" s="18" t="s">
        <v>11</v>
      </c>
      <c r="AJ5" s="18" t="s">
        <v>12</v>
      </c>
      <c r="AK5" s="18" t="s">
        <v>13</v>
      </c>
      <c r="AL5" s="22" t="s">
        <v>20</v>
      </c>
      <c r="AM5" s="18" t="s">
        <v>11</v>
      </c>
      <c r="AN5" s="18" t="s">
        <v>12</v>
      </c>
      <c r="AO5" s="18" t="s">
        <v>13</v>
      </c>
      <c r="AP5" s="22" t="s">
        <v>21</v>
      </c>
      <c r="AQ5" s="18" t="s">
        <v>11</v>
      </c>
      <c r="AR5" s="18" t="s">
        <v>12</v>
      </c>
      <c r="AS5" s="18" t="s">
        <v>13</v>
      </c>
    </row>
    <row r="6" spans="1:45" ht="15" customHeight="1" x14ac:dyDescent="0.25">
      <c r="A6" s="23"/>
      <c r="B6" s="18"/>
      <c r="C6" s="18"/>
      <c r="D6" s="18"/>
      <c r="E6" s="19"/>
      <c r="F6" s="24"/>
      <c r="G6" s="24"/>
      <c r="H6" s="25"/>
      <c r="I6" s="24"/>
      <c r="J6" s="26"/>
      <c r="K6" s="27"/>
      <c r="L6" s="27"/>
      <c r="M6" s="27"/>
      <c r="N6" s="26"/>
      <c r="O6" s="27"/>
      <c r="P6" s="27"/>
      <c r="Q6" s="27"/>
      <c r="R6" s="26"/>
      <c r="S6" s="27"/>
      <c r="T6" s="27"/>
      <c r="U6" s="27"/>
      <c r="V6" s="26"/>
      <c r="W6" s="26"/>
      <c r="X6" s="26"/>
      <c r="Y6" s="26"/>
      <c r="Z6" s="26"/>
      <c r="AA6" s="26"/>
      <c r="AB6" s="26"/>
      <c r="AC6" s="26"/>
      <c r="AD6" s="26"/>
      <c r="AE6" s="26"/>
      <c r="AF6" s="26"/>
      <c r="AG6" s="26"/>
      <c r="AH6" s="26"/>
      <c r="AI6" s="26"/>
      <c r="AJ6" s="26"/>
      <c r="AK6" s="26"/>
      <c r="AL6" s="26"/>
      <c r="AM6" s="26"/>
      <c r="AN6" s="26"/>
      <c r="AO6" s="26"/>
      <c r="AP6" s="26"/>
      <c r="AQ6" s="26"/>
      <c r="AR6" s="26"/>
      <c r="AS6" s="26"/>
    </row>
    <row r="7" spans="1:45" ht="28.5" x14ac:dyDescent="0.25">
      <c r="A7" s="28" t="s">
        <v>22</v>
      </c>
      <c r="B7" s="29"/>
      <c r="C7" s="29"/>
      <c r="D7" s="29"/>
      <c r="E7" s="30">
        <v>851</v>
      </c>
      <c r="F7" s="24"/>
      <c r="G7" s="24"/>
      <c r="H7" s="31" t="s">
        <v>23</v>
      </c>
      <c r="I7" s="24"/>
      <c r="J7" s="32">
        <f t="shared" ref="J7:AP7" si="0">J8+J71+J80+J92+J112+J132+J137+J151+J188+J200</f>
        <v>108947880.99000001</v>
      </c>
      <c r="K7" s="33">
        <f t="shared" si="0"/>
        <v>21719548.57</v>
      </c>
      <c r="L7" s="33">
        <f t="shared" si="0"/>
        <v>80495515.219999999</v>
      </c>
      <c r="M7" s="33">
        <f t="shared" si="0"/>
        <v>6732817.2000000002</v>
      </c>
      <c r="N7" s="32">
        <f t="shared" si="0"/>
        <v>117071965.84999999</v>
      </c>
      <c r="O7" s="33">
        <f t="shared" si="0"/>
        <v>44176425.460000001</v>
      </c>
      <c r="P7" s="33">
        <f t="shared" si="0"/>
        <v>66123880.989999995</v>
      </c>
      <c r="Q7" s="33">
        <f t="shared" si="0"/>
        <v>6771659.4000000004</v>
      </c>
      <c r="R7" s="32">
        <f t="shared" si="0"/>
        <v>90787862.020000011</v>
      </c>
      <c r="S7" s="33" t="e">
        <f t="shared" si="0"/>
        <v>#REF!</v>
      </c>
      <c r="T7" s="33" t="e">
        <f t="shared" si="0"/>
        <v>#REF!</v>
      </c>
      <c r="U7" s="33" t="e">
        <f t="shared" si="0"/>
        <v>#REF!</v>
      </c>
      <c r="V7" s="32" t="e">
        <f t="shared" si="0"/>
        <v>#REF!</v>
      </c>
      <c r="W7" s="32" t="e">
        <f t="shared" si="0"/>
        <v>#REF!</v>
      </c>
      <c r="X7" s="32" t="e">
        <f t="shared" si="0"/>
        <v>#REF!</v>
      </c>
      <c r="Y7" s="32" t="e">
        <f t="shared" si="0"/>
        <v>#REF!</v>
      </c>
      <c r="Z7" s="32" t="e">
        <f t="shared" si="0"/>
        <v>#REF!</v>
      </c>
      <c r="AA7" s="32" t="e">
        <f t="shared" si="0"/>
        <v>#REF!</v>
      </c>
      <c r="AB7" s="32" t="e">
        <f t="shared" si="0"/>
        <v>#REF!</v>
      </c>
      <c r="AC7" s="32" t="e">
        <f t="shared" si="0"/>
        <v>#REF!</v>
      </c>
      <c r="AD7" s="32" t="e">
        <f t="shared" si="0"/>
        <v>#REF!</v>
      </c>
      <c r="AE7" s="32" t="e">
        <f t="shared" si="0"/>
        <v>#REF!</v>
      </c>
      <c r="AF7" s="32" t="e">
        <f t="shared" si="0"/>
        <v>#REF!</v>
      </c>
      <c r="AG7" s="32" t="e">
        <f t="shared" si="0"/>
        <v>#REF!</v>
      </c>
      <c r="AH7" s="32" t="e">
        <f t="shared" si="0"/>
        <v>#REF!</v>
      </c>
      <c r="AI7" s="32" t="e">
        <f t="shared" si="0"/>
        <v>#REF!</v>
      </c>
      <c r="AJ7" s="32" t="e">
        <f t="shared" si="0"/>
        <v>#REF!</v>
      </c>
      <c r="AK7" s="32" t="e">
        <f t="shared" si="0"/>
        <v>#REF!</v>
      </c>
      <c r="AL7" s="32" t="e">
        <f t="shared" si="0"/>
        <v>#REF!</v>
      </c>
      <c r="AM7" s="32" t="e">
        <f t="shared" si="0"/>
        <v>#REF!</v>
      </c>
      <c r="AN7" s="32" t="e">
        <f t="shared" si="0"/>
        <v>#REF!</v>
      </c>
      <c r="AO7" s="32" t="e">
        <f t="shared" si="0"/>
        <v>#REF!</v>
      </c>
      <c r="AP7" s="32" t="e">
        <f t="shared" si="0"/>
        <v>#REF!</v>
      </c>
      <c r="AQ7" s="32" t="e">
        <f>AQ8+AQ71+AQ80+AQ92+AQ112+AQ137+AQ151+AQ188+AQ200</f>
        <v>#REF!</v>
      </c>
      <c r="AR7" s="32" t="e">
        <f>AR8+AR71+AR80+AR92+AR112+AR137+AR151+AR188+AR200</f>
        <v>#REF!</v>
      </c>
      <c r="AS7" s="32" t="e">
        <f>AS8+AS71+AS80+AS92+AS112+AS137+AS151+AS188+AS200</f>
        <v>#REF!</v>
      </c>
    </row>
    <row r="8" spans="1:45" s="40" customFormat="1" ht="28.5" x14ac:dyDescent="0.25">
      <c r="A8" s="34" t="s">
        <v>24</v>
      </c>
      <c r="B8" s="35"/>
      <c r="C8" s="35"/>
      <c r="D8" s="35"/>
      <c r="E8" s="19">
        <v>851</v>
      </c>
      <c r="F8" s="36" t="s">
        <v>25</v>
      </c>
      <c r="G8" s="36"/>
      <c r="H8" s="37" t="s">
        <v>23</v>
      </c>
      <c r="I8" s="36"/>
      <c r="J8" s="38">
        <f t="shared" ref="J8:AS8" si="1">J9+J57+J61</f>
        <v>31919084</v>
      </c>
      <c r="K8" s="39">
        <f t="shared" si="1"/>
        <v>1742884</v>
      </c>
      <c r="L8" s="39">
        <f t="shared" si="1"/>
        <v>30173500</v>
      </c>
      <c r="M8" s="39">
        <f t="shared" si="1"/>
        <v>2700</v>
      </c>
      <c r="N8" s="38">
        <f t="shared" si="1"/>
        <v>27595847</v>
      </c>
      <c r="O8" s="39">
        <f t="shared" si="1"/>
        <v>1742947</v>
      </c>
      <c r="P8" s="39">
        <f t="shared" si="1"/>
        <v>25850200</v>
      </c>
      <c r="Q8" s="39">
        <f t="shared" si="1"/>
        <v>2700</v>
      </c>
      <c r="R8" s="38">
        <f t="shared" si="1"/>
        <v>27595689</v>
      </c>
      <c r="S8" s="39" t="e">
        <f t="shared" si="1"/>
        <v>#REF!</v>
      </c>
      <c r="T8" s="39" t="e">
        <f t="shared" si="1"/>
        <v>#REF!</v>
      </c>
      <c r="U8" s="39" t="e">
        <f t="shared" si="1"/>
        <v>#REF!</v>
      </c>
      <c r="V8" s="38" t="e">
        <f t="shared" si="1"/>
        <v>#REF!</v>
      </c>
      <c r="W8" s="38" t="e">
        <f t="shared" si="1"/>
        <v>#REF!</v>
      </c>
      <c r="X8" s="38" t="e">
        <f t="shared" si="1"/>
        <v>#REF!</v>
      </c>
      <c r="Y8" s="38" t="e">
        <f t="shared" si="1"/>
        <v>#REF!</v>
      </c>
      <c r="Z8" s="38" t="e">
        <f t="shared" si="1"/>
        <v>#REF!</v>
      </c>
      <c r="AA8" s="38" t="e">
        <f t="shared" si="1"/>
        <v>#REF!</v>
      </c>
      <c r="AB8" s="38" t="e">
        <f t="shared" si="1"/>
        <v>#REF!</v>
      </c>
      <c r="AC8" s="38" t="e">
        <f t="shared" si="1"/>
        <v>#REF!</v>
      </c>
      <c r="AD8" s="38" t="e">
        <f t="shared" si="1"/>
        <v>#REF!</v>
      </c>
      <c r="AE8" s="38" t="e">
        <f t="shared" si="1"/>
        <v>#REF!</v>
      </c>
      <c r="AF8" s="38" t="e">
        <f t="shared" si="1"/>
        <v>#REF!</v>
      </c>
      <c r="AG8" s="38" t="e">
        <f t="shared" si="1"/>
        <v>#REF!</v>
      </c>
      <c r="AH8" s="38" t="e">
        <f t="shared" si="1"/>
        <v>#REF!</v>
      </c>
      <c r="AI8" s="38" t="e">
        <f t="shared" si="1"/>
        <v>#REF!</v>
      </c>
      <c r="AJ8" s="38" t="e">
        <f t="shared" si="1"/>
        <v>#REF!</v>
      </c>
      <c r="AK8" s="38" t="e">
        <f t="shared" si="1"/>
        <v>#REF!</v>
      </c>
      <c r="AL8" s="38" t="e">
        <f t="shared" si="1"/>
        <v>#REF!</v>
      </c>
      <c r="AM8" s="38" t="e">
        <f t="shared" si="1"/>
        <v>#REF!</v>
      </c>
      <c r="AN8" s="38" t="e">
        <f t="shared" si="1"/>
        <v>#REF!</v>
      </c>
      <c r="AO8" s="38" t="e">
        <f t="shared" si="1"/>
        <v>#REF!</v>
      </c>
      <c r="AP8" s="38" t="e">
        <f t="shared" si="1"/>
        <v>#REF!</v>
      </c>
      <c r="AQ8" s="38">
        <f t="shared" si="1"/>
        <v>1569723</v>
      </c>
      <c r="AR8" s="38">
        <f t="shared" si="1"/>
        <v>21471200</v>
      </c>
      <c r="AS8" s="38">
        <f t="shared" si="1"/>
        <v>2700</v>
      </c>
    </row>
    <row r="9" spans="1:45" s="45" customFormat="1" ht="101.25" customHeight="1" x14ac:dyDescent="0.25">
      <c r="A9" s="34" t="s">
        <v>26</v>
      </c>
      <c r="B9" s="41"/>
      <c r="C9" s="41"/>
      <c r="D9" s="41"/>
      <c r="E9" s="19">
        <v>851</v>
      </c>
      <c r="F9" s="42" t="s">
        <v>25</v>
      </c>
      <c r="G9" s="42" t="s">
        <v>27</v>
      </c>
      <c r="H9" s="37" t="s">
        <v>23</v>
      </c>
      <c r="I9" s="42"/>
      <c r="J9" s="43">
        <f>J10+J15+J20+J25+J30+J35+J38+J54+J45+J48+J51</f>
        <v>28096525</v>
      </c>
      <c r="K9" s="43">
        <f t="shared" ref="K9:R9" si="2">K10+K15+K20+K25+K30+K35+K38+K54+K45+K48+K51</f>
        <v>1741525</v>
      </c>
      <c r="L9" s="43">
        <f t="shared" si="2"/>
        <v>26352300</v>
      </c>
      <c r="M9" s="43">
        <f t="shared" si="2"/>
        <v>2700</v>
      </c>
      <c r="N9" s="43">
        <f t="shared" si="2"/>
        <v>24598025</v>
      </c>
      <c r="O9" s="43">
        <f t="shared" si="2"/>
        <v>1741525</v>
      </c>
      <c r="P9" s="43">
        <f t="shared" si="2"/>
        <v>22853800</v>
      </c>
      <c r="Q9" s="43">
        <f t="shared" si="2"/>
        <v>2700</v>
      </c>
      <c r="R9" s="43">
        <f t="shared" si="2"/>
        <v>24598025</v>
      </c>
      <c r="S9" s="44" t="e">
        <f>S10+S15+S20+S25+S30+S35+S38+S54+S45+S48+S51+#REF!</f>
        <v>#REF!</v>
      </c>
      <c r="T9" s="44" t="e">
        <f>T10+T15+T20+T25+T30+T35+T38+T54+T45+T48+T51+#REF!</f>
        <v>#REF!</v>
      </c>
      <c r="U9" s="44" t="e">
        <f>U10+U15+U20+U25+U30+U35+U38+U54+U45+U48+U51+#REF!</f>
        <v>#REF!</v>
      </c>
      <c r="V9" s="43" t="e">
        <f>V10+V15+V20+V25+V30+V35+V38+V54+V45+V48+V51+#REF!</f>
        <v>#REF!</v>
      </c>
      <c r="W9" s="43" t="e">
        <f>W10+W15+W20+W25+W30+W35+W38+W54+W45+W48+W51+#REF!</f>
        <v>#REF!</v>
      </c>
      <c r="X9" s="43" t="e">
        <f>X10+X15+X20+X25+X30+X35+X38+X54+X45+X48+X51+#REF!</f>
        <v>#REF!</v>
      </c>
      <c r="Y9" s="43" t="e">
        <f>Y10+Y15+Y20+Y25+Y30+Y35+Y38+Y54+Y45+Y48+Y51+#REF!</f>
        <v>#REF!</v>
      </c>
      <c r="Z9" s="43" t="e">
        <f>Z10+Z15+Z20+Z25+Z30+Z35+Z38+Z54+Z45+Z48+Z51+#REF!</f>
        <v>#REF!</v>
      </c>
      <c r="AA9" s="43" t="e">
        <f>AA10+AA15+AA20+AA25+AA30+AA35+AA38+AA54+AA45+AA48+AA51+#REF!</f>
        <v>#REF!</v>
      </c>
      <c r="AB9" s="43" t="e">
        <f>AB10+AB15+AB20+AB25+AB30+AB35+AB38+AB54+AB45+AB48+AB51+#REF!</f>
        <v>#REF!</v>
      </c>
      <c r="AC9" s="43" t="e">
        <f>AC10+AC15+AC20+AC25+AC30+AC35+AC38+AC54+AC45+AC48+AC51+#REF!</f>
        <v>#REF!</v>
      </c>
      <c r="AD9" s="43" t="e">
        <f>AD10+AD15+AD20+AD25+AD30+AD35+AD38+AD54+AD45+AD48+AD51+#REF!</f>
        <v>#REF!</v>
      </c>
      <c r="AE9" s="43" t="e">
        <f>AE10+AE15+AE20+AE25+AE30+AE35+AE38+AE54+AE45+AE48+AE51+#REF!</f>
        <v>#REF!</v>
      </c>
      <c r="AF9" s="43" t="e">
        <f>AF10+AF15+AF20+AF25+AF30+AF35+AF38+AF54+AF45+AF48+AF51+#REF!</f>
        <v>#REF!</v>
      </c>
      <c r="AG9" s="43" t="e">
        <f>AG10+AG15+AG20+AG25+AG30+AG35+AG38+AG54+AG45+AG48+AG51+#REF!</f>
        <v>#REF!</v>
      </c>
      <c r="AH9" s="43" t="e">
        <f>AH10+AH15+AH20+AH25+AH30+AH35+AH38+AH54+AH45+AH48+AH51+#REF!</f>
        <v>#REF!</v>
      </c>
      <c r="AI9" s="43" t="e">
        <f>AI10+AI15+AI20+AI25+AI30+AI35+AI38+AI54+AI45+AI48+AI51+#REF!</f>
        <v>#REF!</v>
      </c>
      <c r="AJ9" s="43" t="e">
        <f>AJ10+AJ15+AJ20+AJ25+AJ30+AJ35+AJ38+AJ54+AJ45+AJ48+AJ51+#REF!</f>
        <v>#REF!</v>
      </c>
      <c r="AK9" s="43" t="e">
        <f>AK10+AK15+AK20+AK25+AK30+AK35+AK38+AK54+AK45+AK48+AK51+#REF!</f>
        <v>#REF!</v>
      </c>
      <c r="AL9" s="43" t="e">
        <f>AL10+AL15+AL20+AL25+AL30+AL35+AL38+AL54+AL45+AL48+AL51+#REF!</f>
        <v>#REF!</v>
      </c>
      <c r="AM9" s="43" t="e">
        <f>AM10+AM15+AM20+AM25+AM30+AM35+AM38+AM54+AM45+AM48+AM51+#REF!</f>
        <v>#REF!</v>
      </c>
      <c r="AN9" s="43" t="e">
        <f>AN10+AN15+AN20+AN25+AN30+AN35+AN38+AN54+AN45+AN48+AN51+#REF!</f>
        <v>#REF!</v>
      </c>
      <c r="AO9" s="43" t="e">
        <f>AO10+AO15+AO20+AO25+AO30+AO35+AO38+AO54+AO45+AO48+AO51+#REF!</f>
        <v>#REF!</v>
      </c>
      <c r="AP9" s="43" t="e">
        <f>AP10+AP15+AP20+AP25+AP30+AP35+AP38+AP54+AP45+AP48+AP51+#REF!</f>
        <v>#REF!</v>
      </c>
      <c r="AQ9" s="43">
        <f t="shared" ref="AQ9:AS9" si="3">AQ10+AQ15+AQ20+AQ30+AQ35+AQ38+AQ54+AQ45+AQ48+AQ51</f>
        <v>1566940</v>
      </c>
      <c r="AR9" s="43">
        <f t="shared" si="3"/>
        <v>18721800</v>
      </c>
      <c r="AS9" s="43">
        <f t="shared" si="3"/>
        <v>2700</v>
      </c>
    </row>
    <row r="10" spans="1:45" ht="259.5" customHeight="1" x14ac:dyDescent="0.25">
      <c r="A10" s="46" t="s">
        <v>28</v>
      </c>
      <c r="B10" s="18"/>
      <c r="C10" s="18"/>
      <c r="D10" s="18"/>
      <c r="E10" s="19">
        <v>851</v>
      </c>
      <c r="F10" s="24" t="s">
        <v>25</v>
      </c>
      <c r="G10" s="24" t="s">
        <v>27</v>
      </c>
      <c r="H10" s="37" t="s">
        <v>29</v>
      </c>
      <c r="I10" s="24"/>
      <c r="J10" s="47">
        <f t="shared" ref="J10:U10" si="4">J11+J13</f>
        <v>842480</v>
      </c>
      <c r="K10" s="48">
        <f t="shared" si="4"/>
        <v>842480</v>
      </c>
      <c r="L10" s="48">
        <f t="shared" si="4"/>
        <v>0</v>
      </c>
      <c r="M10" s="48">
        <f t="shared" si="4"/>
        <v>0</v>
      </c>
      <c r="N10" s="47">
        <f t="shared" si="4"/>
        <v>842480</v>
      </c>
      <c r="O10" s="48">
        <f t="shared" si="4"/>
        <v>842480</v>
      </c>
      <c r="P10" s="48">
        <f t="shared" si="4"/>
        <v>0</v>
      </c>
      <c r="Q10" s="48">
        <f t="shared" si="4"/>
        <v>0</v>
      </c>
      <c r="R10" s="47">
        <f t="shared" si="4"/>
        <v>842480</v>
      </c>
      <c r="S10" s="48">
        <f t="shared" si="4"/>
        <v>842480</v>
      </c>
      <c r="T10" s="48">
        <f t="shared" si="4"/>
        <v>0</v>
      </c>
      <c r="U10" s="48">
        <f t="shared" si="4"/>
        <v>0</v>
      </c>
      <c r="V10" s="47">
        <f t="shared" ref="V10:AS10" si="5">V11+V13</f>
        <v>783270</v>
      </c>
      <c r="W10" s="47">
        <f t="shared" si="5"/>
        <v>783270</v>
      </c>
      <c r="X10" s="47">
        <f t="shared" si="5"/>
        <v>0</v>
      </c>
      <c r="Y10" s="47">
        <f t="shared" si="5"/>
        <v>0</v>
      </c>
      <c r="Z10" s="47">
        <f t="shared" si="5"/>
        <v>0</v>
      </c>
      <c r="AA10" s="47">
        <f t="shared" si="5"/>
        <v>0</v>
      </c>
      <c r="AB10" s="47">
        <f t="shared" si="5"/>
        <v>0</v>
      </c>
      <c r="AC10" s="47">
        <f t="shared" si="5"/>
        <v>0</v>
      </c>
      <c r="AD10" s="47">
        <f t="shared" si="5"/>
        <v>783270</v>
      </c>
      <c r="AE10" s="47">
        <f t="shared" si="5"/>
        <v>783270</v>
      </c>
      <c r="AF10" s="47">
        <f t="shared" si="5"/>
        <v>0</v>
      </c>
      <c r="AG10" s="47">
        <f t="shared" si="5"/>
        <v>0</v>
      </c>
      <c r="AH10" s="47">
        <f t="shared" si="5"/>
        <v>783270</v>
      </c>
      <c r="AI10" s="47">
        <f t="shared" si="5"/>
        <v>783270</v>
      </c>
      <c r="AJ10" s="47">
        <f t="shared" si="5"/>
        <v>0</v>
      </c>
      <c r="AK10" s="47">
        <f t="shared" si="5"/>
        <v>0</v>
      </c>
      <c r="AL10" s="47">
        <f t="shared" si="5"/>
        <v>0</v>
      </c>
      <c r="AM10" s="47">
        <f t="shared" si="5"/>
        <v>0</v>
      </c>
      <c r="AN10" s="47">
        <f t="shared" si="5"/>
        <v>0</v>
      </c>
      <c r="AO10" s="47">
        <f t="shared" si="5"/>
        <v>0</v>
      </c>
      <c r="AP10" s="47">
        <f t="shared" si="5"/>
        <v>783270</v>
      </c>
      <c r="AQ10" s="47">
        <f t="shared" si="5"/>
        <v>783270</v>
      </c>
      <c r="AR10" s="47">
        <f t="shared" si="5"/>
        <v>0</v>
      </c>
      <c r="AS10" s="47">
        <f t="shared" si="5"/>
        <v>0</v>
      </c>
    </row>
    <row r="11" spans="1:45" ht="120" x14ac:dyDescent="0.25">
      <c r="A11" s="46" t="s">
        <v>30</v>
      </c>
      <c r="B11" s="18"/>
      <c r="C11" s="18"/>
      <c r="D11" s="18"/>
      <c r="E11" s="19">
        <v>851</v>
      </c>
      <c r="F11" s="24" t="s">
        <v>25</v>
      </c>
      <c r="G11" s="24" t="s">
        <v>27</v>
      </c>
      <c r="H11" s="37" t="s">
        <v>29</v>
      </c>
      <c r="I11" s="24" t="s">
        <v>31</v>
      </c>
      <c r="J11" s="47">
        <f t="shared" ref="J11:U11" si="6">J12</f>
        <v>566400</v>
      </c>
      <c r="K11" s="48">
        <f t="shared" si="6"/>
        <v>566400</v>
      </c>
      <c r="L11" s="48">
        <f t="shared" si="6"/>
        <v>0</v>
      </c>
      <c r="M11" s="48">
        <f t="shared" si="6"/>
        <v>0</v>
      </c>
      <c r="N11" s="47">
        <f t="shared" si="6"/>
        <v>566400</v>
      </c>
      <c r="O11" s="48">
        <f t="shared" si="6"/>
        <v>566400</v>
      </c>
      <c r="P11" s="48">
        <f t="shared" si="6"/>
        <v>0</v>
      </c>
      <c r="Q11" s="48">
        <f t="shared" si="6"/>
        <v>0</v>
      </c>
      <c r="R11" s="47">
        <f t="shared" si="6"/>
        <v>566400</v>
      </c>
      <c r="S11" s="48">
        <f t="shared" si="6"/>
        <v>566400</v>
      </c>
      <c r="T11" s="48">
        <f t="shared" si="6"/>
        <v>0</v>
      </c>
      <c r="U11" s="48">
        <f t="shared" si="6"/>
        <v>0</v>
      </c>
      <c r="V11" s="47">
        <f t="shared" ref="V11:AS11" si="7">V12</f>
        <v>430300</v>
      </c>
      <c r="W11" s="47">
        <f t="shared" si="7"/>
        <v>430300</v>
      </c>
      <c r="X11" s="47">
        <f t="shared" si="7"/>
        <v>0</v>
      </c>
      <c r="Y11" s="47">
        <f t="shared" si="7"/>
        <v>0</v>
      </c>
      <c r="Z11" s="47">
        <f t="shared" si="7"/>
        <v>0</v>
      </c>
      <c r="AA11" s="47">
        <f t="shared" si="7"/>
        <v>0</v>
      </c>
      <c r="AB11" s="47">
        <f t="shared" si="7"/>
        <v>0</v>
      </c>
      <c r="AC11" s="47">
        <f t="shared" si="7"/>
        <v>0</v>
      </c>
      <c r="AD11" s="47">
        <f t="shared" si="7"/>
        <v>430300</v>
      </c>
      <c r="AE11" s="47">
        <f t="shared" si="7"/>
        <v>430300</v>
      </c>
      <c r="AF11" s="47">
        <f t="shared" si="7"/>
        <v>0</v>
      </c>
      <c r="AG11" s="47">
        <f t="shared" si="7"/>
        <v>0</v>
      </c>
      <c r="AH11" s="47">
        <f t="shared" si="7"/>
        <v>430300</v>
      </c>
      <c r="AI11" s="47">
        <f t="shared" si="7"/>
        <v>430300</v>
      </c>
      <c r="AJ11" s="47">
        <f t="shared" si="7"/>
        <v>0</v>
      </c>
      <c r="AK11" s="47">
        <f t="shared" si="7"/>
        <v>0</v>
      </c>
      <c r="AL11" s="47">
        <f t="shared" si="7"/>
        <v>0</v>
      </c>
      <c r="AM11" s="47">
        <f t="shared" si="7"/>
        <v>0</v>
      </c>
      <c r="AN11" s="47">
        <f t="shared" si="7"/>
        <v>0</v>
      </c>
      <c r="AO11" s="47">
        <f t="shared" si="7"/>
        <v>0</v>
      </c>
      <c r="AP11" s="47">
        <f t="shared" si="7"/>
        <v>430300</v>
      </c>
      <c r="AQ11" s="47">
        <f t="shared" si="7"/>
        <v>430300</v>
      </c>
      <c r="AR11" s="47">
        <f t="shared" si="7"/>
        <v>0</v>
      </c>
      <c r="AS11" s="47">
        <f t="shared" si="7"/>
        <v>0</v>
      </c>
    </row>
    <row r="12" spans="1:45" ht="45" x14ac:dyDescent="0.25">
      <c r="A12" s="46" t="s">
        <v>32</v>
      </c>
      <c r="B12" s="18"/>
      <c r="C12" s="18"/>
      <c r="D12" s="18"/>
      <c r="E12" s="19">
        <v>851</v>
      </c>
      <c r="F12" s="24" t="s">
        <v>25</v>
      </c>
      <c r="G12" s="24" t="s">
        <v>27</v>
      </c>
      <c r="H12" s="37" t="s">
        <v>29</v>
      </c>
      <c r="I12" s="24" t="s">
        <v>33</v>
      </c>
      <c r="J12" s="47">
        <v>566400</v>
      </c>
      <c r="K12" s="48">
        <f>J12</f>
        <v>566400</v>
      </c>
      <c r="L12" s="48"/>
      <c r="M12" s="48"/>
      <c r="N12" s="47">
        <v>566400</v>
      </c>
      <c r="O12" s="48">
        <f>N12</f>
        <v>566400</v>
      </c>
      <c r="P12" s="48"/>
      <c r="Q12" s="48"/>
      <c r="R12" s="47">
        <v>566400</v>
      </c>
      <c r="S12" s="48">
        <f>R12</f>
        <v>566400</v>
      </c>
      <c r="T12" s="48"/>
      <c r="U12" s="48"/>
      <c r="V12" s="47">
        <v>430300</v>
      </c>
      <c r="W12" s="47">
        <f>V12</f>
        <v>430300</v>
      </c>
      <c r="X12" s="47"/>
      <c r="Y12" s="47"/>
      <c r="Z12" s="47"/>
      <c r="AA12" s="47">
        <f>Z12</f>
        <v>0</v>
      </c>
      <c r="AB12" s="47"/>
      <c r="AC12" s="47"/>
      <c r="AD12" s="47">
        <f>V12+Z12</f>
        <v>430300</v>
      </c>
      <c r="AE12" s="47">
        <f>W12+AA12</f>
        <v>430300</v>
      </c>
      <c r="AF12" s="47">
        <f>X12+AB12</f>
        <v>0</v>
      </c>
      <c r="AG12" s="47">
        <f>Y12+AC12</f>
        <v>0</v>
      </c>
      <c r="AH12" s="47">
        <v>430300</v>
      </c>
      <c r="AI12" s="47">
        <f>AH12</f>
        <v>430300</v>
      </c>
      <c r="AJ12" s="47"/>
      <c r="AK12" s="47"/>
      <c r="AL12" s="47"/>
      <c r="AM12" s="47">
        <f>AL12</f>
        <v>0</v>
      </c>
      <c r="AN12" s="47"/>
      <c r="AO12" s="47"/>
      <c r="AP12" s="47">
        <f>AH12+AL12</f>
        <v>430300</v>
      </c>
      <c r="AQ12" s="47">
        <f>AI12+AM12</f>
        <v>430300</v>
      </c>
      <c r="AR12" s="47">
        <f>AJ12+AN12</f>
        <v>0</v>
      </c>
      <c r="AS12" s="47">
        <f>AK12+AO12</f>
        <v>0</v>
      </c>
    </row>
    <row r="13" spans="1:45" ht="60" x14ac:dyDescent="0.25">
      <c r="A13" s="46" t="s">
        <v>34</v>
      </c>
      <c r="B13" s="18"/>
      <c r="C13" s="18"/>
      <c r="D13" s="18"/>
      <c r="E13" s="19">
        <v>851</v>
      </c>
      <c r="F13" s="24" t="s">
        <v>25</v>
      </c>
      <c r="G13" s="24" t="s">
        <v>27</v>
      </c>
      <c r="H13" s="37" t="s">
        <v>29</v>
      </c>
      <c r="I13" s="24" t="s">
        <v>35</v>
      </c>
      <c r="J13" s="47">
        <f t="shared" ref="J13:U13" si="8">J14</f>
        <v>276080</v>
      </c>
      <c r="K13" s="48">
        <f t="shared" si="8"/>
        <v>276080</v>
      </c>
      <c r="L13" s="48">
        <f t="shared" si="8"/>
        <v>0</v>
      </c>
      <c r="M13" s="48">
        <f t="shared" si="8"/>
        <v>0</v>
      </c>
      <c r="N13" s="47">
        <f t="shared" si="8"/>
        <v>276080</v>
      </c>
      <c r="O13" s="48">
        <f t="shared" si="8"/>
        <v>276080</v>
      </c>
      <c r="P13" s="48">
        <f t="shared" si="8"/>
        <v>0</v>
      </c>
      <c r="Q13" s="48">
        <f t="shared" si="8"/>
        <v>0</v>
      </c>
      <c r="R13" s="47">
        <f t="shared" si="8"/>
        <v>276080</v>
      </c>
      <c r="S13" s="48">
        <f t="shared" si="8"/>
        <v>276080</v>
      </c>
      <c r="T13" s="48">
        <f t="shared" si="8"/>
        <v>0</v>
      </c>
      <c r="U13" s="48">
        <f t="shared" si="8"/>
        <v>0</v>
      </c>
      <c r="V13" s="47">
        <f t="shared" ref="V13:AS13" si="9">V14</f>
        <v>352970</v>
      </c>
      <c r="W13" s="47">
        <f t="shared" si="9"/>
        <v>352970</v>
      </c>
      <c r="X13" s="47">
        <f t="shared" si="9"/>
        <v>0</v>
      </c>
      <c r="Y13" s="47">
        <f t="shared" si="9"/>
        <v>0</v>
      </c>
      <c r="Z13" s="47">
        <f t="shared" si="9"/>
        <v>0</v>
      </c>
      <c r="AA13" s="47">
        <f t="shared" si="9"/>
        <v>0</v>
      </c>
      <c r="AB13" s="47">
        <f t="shared" si="9"/>
        <v>0</v>
      </c>
      <c r="AC13" s="47">
        <f t="shared" si="9"/>
        <v>0</v>
      </c>
      <c r="AD13" s="47">
        <f t="shared" si="9"/>
        <v>352970</v>
      </c>
      <c r="AE13" s="47">
        <f t="shared" si="9"/>
        <v>352970</v>
      </c>
      <c r="AF13" s="47">
        <f t="shared" si="9"/>
        <v>0</v>
      </c>
      <c r="AG13" s="47">
        <f t="shared" si="9"/>
        <v>0</v>
      </c>
      <c r="AH13" s="47">
        <f t="shared" si="9"/>
        <v>352970</v>
      </c>
      <c r="AI13" s="47">
        <f t="shared" si="9"/>
        <v>352970</v>
      </c>
      <c r="AJ13" s="47">
        <f t="shared" si="9"/>
        <v>0</v>
      </c>
      <c r="AK13" s="47">
        <f t="shared" si="9"/>
        <v>0</v>
      </c>
      <c r="AL13" s="47">
        <f t="shared" si="9"/>
        <v>0</v>
      </c>
      <c r="AM13" s="47">
        <f t="shared" si="9"/>
        <v>0</v>
      </c>
      <c r="AN13" s="47">
        <f t="shared" si="9"/>
        <v>0</v>
      </c>
      <c r="AO13" s="47">
        <f t="shared" si="9"/>
        <v>0</v>
      </c>
      <c r="AP13" s="47">
        <f t="shared" si="9"/>
        <v>352970</v>
      </c>
      <c r="AQ13" s="47">
        <f t="shared" si="9"/>
        <v>352970</v>
      </c>
      <c r="AR13" s="47">
        <f t="shared" si="9"/>
        <v>0</v>
      </c>
      <c r="AS13" s="47">
        <f t="shared" si="9"/>
        <v>0</v>
      </c>
    </row>
    <row r="14" spans="1:45" ht="60" x14ac:dyDescent="0.25">
      <c r="A14" s="46" t="s">
        <v>36</v>
      </c>
      <c r="B14" s="18"/>
      <c r="C14" s="18"/>
      <c r="D14" s="18"/>
      <c r="E14" s="19">
        <v>851</v>
      </c>
      <c r="F14" s="24" t="s">
        <v>25</v>
      </c>
      <c r="G14" s="24" t="s">
        <v>27</v>
      </c>
      <c r="H14" s="37" t="s">
        <v>29</v>
      </c>
      <c r="I14" s="24" t="s">
        <v>37</v>
      </c>
      <c r="J14" s="47">
        <v>276080</v>
      </c>
      <c r="K14" s="48">
        <f>J14</f>
        <v>276080</v>
      </c>
      <c r="L14" s="48"/>
      <c r="M14" s="48"/>
      <c r="N14" s="47">
        <v>276080</v>
      </c>
      <c r="O14" s="48">
        <f>N14</f>
        <v>276080</v>
      </c>
      <c r="P14" s="48"/>
      <c r="Q14" s="48"/>
      <c r="R14" s="47">
        <v>276080</v>
      </c>
      <c r="S14" s="48">
        <f>R14</f>
        <v>276080</v>
      </c>
      <c r="T14" s="48"/>
      <c r="U14" s="48"/>
      <c r="V14" s="47">
        <v>352970</v>
      </c>
      <c r="W14" s="47">
        <f>V14</f>
        <v>352970</v>
      </c>
      <c r="X14" s="47"/>
      <c r="Y14" s="47"/>
      <c r="Z14" s="47"/>
      <c r="AA14" s="47">
        <f>Z14</f>
        <v>0</v>
      </c>
      <c r="AB14" s="47"/>
      <c r="AC14" s="47"/>
      <c r="AD14" s="47">
        <f>V14+Z14</f>
        <v>352970</v>
      </c>
      <c r="AE14" s="47">
        <f>W14+AA14</f>
        <v>352970</v>
      </c>
      <c r="AF14" s="47">
        <f>X14+AB14</f>
        <v>0</v>
      </c>
      <c r="AG14" s="47">
        <f>Y14+AC14</f>
        <v>0</v>
      </c>
      <c r="AH14" s="47">
        <v>352970</v>
      </c>
      <c r="AI14" s="47">
        <f>AH14</f>
        <v>352970</v>
      </c>
      <c r="AJ14" s="47"/>
      <c r="AK14" s="47"/>
      <c r="AL14" s="47"/>
      <c r="AM14" s="47">
        <f>AL14</f>
        <v>0</v>
      </c>
      <c r="AN14" s="47"/>
      <c r="AO14" s="47"/>
      <c r="AP14" s="47">
        <f>AH14+AL14</f>
        <v>352970</v>
      </c>
      <c r="AQ14" s="47">
        <f>AI14+AM14</f>
        <v>352970</v>
      </c>
      <c r="AR14" s="47">
        <f>AJ14+AN14</f>
        <v>0</v>
      </c>
      <c r="AS14" s="47">
        <f>AK14+AO14</f>
        <v>0</v>
      </c>
    </row>
    <row r="15" spans="1:45" ht="245.25" customHeight="1" x14ac:dyDescent="0.25">
      <c r="A15" s="46" t="s">
        <v>38</v>
      </c>
      <c r="B15" s="18"/>
      <c r="C15" s="18"/>
      <c r="D15" s="18"/>
      <c r="E15" s="19">
        <v>851</v>
      </c>
      <c r="F15" s="24" t="s">
        <v>25</v>
      </c>
      <c r="G15" s="24" t="s">
        <v>27</v>
      </c>
      <c r="H15" s="37" t="s">
        <v>39</v>
      </c>
      <c r="I15" s="24"/>
      <c r="J15" s="47">
        <f t="shared" ref="J15:U15" si="10">J16+J18</f>
        <v>561853</v>
      </c>
      <c r="K15" s="48">
        <f t="shared" si="10"/>
        <v>561853</v>
      </c>
      <c r="L15" s="48">
        <f t="shared" si="10"/>
        <v>0</v>
      </c>
      <c r="M15" s="48">
        <f t="shared" si="10"/>
        <v>0</v>
      </c>
      <c r="N15" s="47">
        <f t="shared" si="10"/>
        <v>561853</v>
      </c>
      <c r="O15" s="48">
        <f t="shared" si="10"/>
        <v>561853</v>
      </c>
      <c r="P15" s="48">
        <f t="shared" si="10"/>
        <v>0</v>
      </c>
      <c r="Q15" s="48">
        <f t="shared" si="10"/>
        <v>0</v>
      </c>
      <c r="R15" s="47">
        <f t="shared" si="10"/>
        <v>561853</v>
      </c>
      <c r="S15" s="48">
        <f t="shared" si="10"/>
        <v>561853</v>
      </c>
      <c r="T15" s="48">
        <f t="shared" si="10"/>
        <v>0</v>
      </c>
      <c r="U15" s="48">
        <f t="shared" si="10"/>
        <v>0</v>
      </c>
      <c r="V15" s="47">
        <f t="shared" ref="V15:AS15" si="11">V16+V18</f>
        <v>522380</v>
      </c>
      <c r="W15" s="47">
        <f t="shared" si="11"/>
        <v>522380</v>
      </c>
      <c r="X15" s="47">
        <f t="shared" si="11"/>
        <v>0</v>
      </c>
      <c r="Y15" s="47">
        <f t="shared" si="11"/>
        <v>0</v>
      </c>
      <c r="Z15" s="47">
        <f t="shared" si="11"/>
        <v>0</v>
      </c>
      <c r="AA15" s="47">
        <f t="shared" si="11"/>
        <v>0</v>
      </c>
      <c r="AB15" s="47">
        <f t="shared" si="11"/>
        <v>0</v>
      </c>
      <c r="AC15" s="47">
        <f t="shared" si="11"/>
        <v>0</v>
      </c>
      <c r="AD15" s="47">
        <f t="shared" si="11"/>
        <v>522380</v>
      </c>
      <c r="AE15" s="47">
        <f t="shared" si="11"/>
        <v>522380</v>
      </c>
      <c r="AF15" s="47">
        <f t="shared" si="11"/>
        <v>0</v>
      </c>
      <c r="AG15" s="47">
        <f t="shared" si="11"/>
        <v>0</v>
      </c>
      <c r="AH15" s="47">
        <f t="shared" si="11"/>
        <v>522380</v>
      </c>
      <c r="AI15" s="47">
        <f t="shared" si="11"/>
        <v>522380</v>
      </c>
      <c r="AJ15" s="47">
        <f t="shared" si="11"/>
        <v>0</v>
      </c>
      <c r="AK15" s="47">
        <f t="shared" si="11"/>
        <v>0</v>
      </c>
      <c r="AL15" s="47">
        <f t="shared" si="11"/>
        <v>0</v>
      </c>
      <c r="AM15" s="47">
        <f t="shared" si="11"/>
        <v>0</v>
      </c>
      <c r="AN15" s="47">
        <f t="shared" si="11"/>
        <v>0</v>
      </c>
      <c r="AO15" s="47">
        <f t="shared" si="11"/>
        <v>0</v>
      </c>
      <c r="AP15" s="47">
        <f t="shared" si="11"/>
        <v>522380</v>
      </c>
      <c r="AQ15" s="47">
        <f t="shared" si="11"/>
        <v>522380</v>
      </c>
      <c r="AR15" s="47">
        <f t="shared" si="11"/>
        <v>0</v>
      </c>
      <c r="AS15" s="47">
        <f t="shared" si="11"/>
        <v>0</v>
      </c>
    </row>
    <row r="16" spans="1:45" ht="120" x14ac:dyDescent="0.25">
      <c r="A16" s="46" t="s">
        <v>30</v>
      </c>
      <c r="B16" s="18"/>
      <c r="C16" s="18"/>
      <c r="D16" s="18"/>
      <c r="E16" s="19">
        <v>851</v>
      </c>
      <c r="F16" s="24" t="s">
        <v>25</v>
      </c>
      <c r="G16" s="24" t="s">
        <v>27</v>
      </c>
      <c r="H16" s="37" t="s">
        <v>39</v>
      </c>
      <c r="I16" s="24" t="s">
        <v>31</v>
      </c>
      <c r="J16" s="47">
        <f t="shared" ref="J16:U16" si="12">J17</f>
        <v>380300</v>
      </c>
      <c r="K16" s="48">
        <f t="shared" si="12"/>
        <v>380300</v>
      </c>
      <c r="L16" s="48">
        <f t="shared" si="12"/>
        <v>0</v>
      </c>
      <c r="M16" s="48">
        <f t="shared" si="12"/>
        <v>0</v>
      </c>
      <c r="N16" s="47">
        <f t="shared" si="12"/>
        <v>380300</v>
      </c>
      <c r="O16" s="48">
        <f t="shared" si="12"/>
        <v>380300</v>
      </c>
      <c r="P16" s="48">
        <f t="shared" si="12"/>
        <v>0</v>
      </c>
      <c r="Q16" s="48">
        <f t="shared" si="12"/>
        <v>0</v>
      </c>
      <c r="R16" s="47">
        <f t="shared" si="12"/>
        <v>380300</v>
      </c>
      <c r="S16" s="48">
        <f t="shared" si="12"/>
        <v>380300</v>
      </c>
      <c r="T16" s="48">
        <f t="shared" si="12"/>
        <v>0</v>
      </c>
      <c r="U16" s="48">
        <f t="shared" si="12"/>
        <v>0</v>
      </c>
      <c r="V16" s="47">
        <f t="shared" ref="V16:AS16" si="13">V17</f>
        <v>286300</v>
      </c>
      <c r="W16" s="47">
        <f t="shared" si="13"/>
        <v>286300</v>
      </c>
      <c r="X16" s="47">
        <f t="shared" si="13"/>
        <v>0</v>
      </c>
      <c r="Y16" s="47">
        <f t="shared" si="13"/>
        <v>0</v>
      </c>
      <c r="Z16" s="47">
        <f t="shared" si="13"/>
        <v>0</v>
      </c>
      <c r="AA16" s="47">
        <f t="shared" si="13"/>
        <v>0</v>
      </c>
      <c r="AB16" s="47">
        <f t="shared" si="13"/>
        <v>0</v>
      </c>
      <c r="AC16" s="47">
        <f t="shared" si="13"/>
        <v>0</v>
      </c>
      <c r="AD16" s="47">
        <f t="shared" si="13"/>
        <v>286300</v>
      </c>
      <c r="AE16" s="47">
        <f t="shared" si="13"/>
        <v>286300</v>
      </c>
      <c r="AF16" s="47">
        <f t="shared" si="13"/>
        <v>0</v>
      </c>
      <c r="AG16" s="47">
        <f t="shared" si="13"/>
        <v>0</v>
      </c>
      <c r="AH16" s="47">
        <f t="shared" si="13"/>
        <v>286300</v>
      </c>
      <c r="AI16" s="47">
        <f t="shared" si="13"/>
        <v>286300</v>
      </c>
      <c r="AJ16" s="47">
        <f t="shared" si="13"/>
        <v>0</v>
      </c>
      <c r="AK16" s="47">
        <f t="shared" si="13"/>
        <v>0</v>
      </c>
      <c r="AL16" s="47">
        <f t="shared" si="13"/>
        <v>0</v>
      </c>
      <c r="AM16" s="47">
        <f t="shared" si="13"/>
        <v>0</v>
      </c>
      <c r="AN16" s="47">
        <f t="shared" si="13"/>
        <v>0</v>
      </c>
      <c r="AO16" s="47">
        <f t="shared" si="13"/>
        <v>0</v>
      </c>
      <c r="AP16" s="47">
        <f t="shared" si="13"/>
        <v>286300</v>
      </c>
      <c r="AQ16" s="47">
        <f t="shared" si="13"/>
        <v>286300</v>
      </c>
      <c r="AR16" s="47">
        <f t="shared" si="13"/>
        <v>0</v>
      </c>
      <c r="AS16" s="47">
        <f t="shared" si="13"/>
        <v>0</v>
      </c>
    </row>
    <row r="17" spans="1:45" ht="45" x14ac:dyDescent="0.25">
      <c r="A17" s="46" t="s">
        <v>32</v>
      </c>
      <c r="B17" s="18"/>
      <c r="C17" s="18"/>
      <c r="D17" s="18"/>
      <c r="E17" s="19">
        <v>851</v>
      </c>
      <c r="F17" s="24" t="s">
        <v>25</v>
      </c>
      <c r="G17" s="24" t="s">
        <v>27</v>
      </c>
      <c r="H17" s="37" t="s">
        <v>39</v>
      </c>
      <c r="I17" s="24" t="s">
        <v>33</v>
      </c>
      <c r="J17" s="47">
        <v>380300</v>
      </c>
      <c r="K17" s="48">
        <f>J17</f>
        <v>380300</v>
      </c>
      <c r="L17" s="48"/>
      <c r="M17" s="48"/>
      <c r="N17" s="47">
        <v>380300</v>
      </c>
      <c r="O17" s="48">
        <f>N17</f>
        <v>380300</v>
      </c>
      <c r="P17" s="48"/>
      <c r="Q17" s="48"/>
      <c r="R17" s="47">
        <v>380300</v>
      </c>
      <c r="S17" s="48">
        <f>R17</f>
        <v>380300</v>
      </c>
      <c r="T17" s="48"/>
      <c r="U17" s="48"/>
      <c r="V17" s="47">
        <f>286300</f>
        <v>286300</v>
      </c>
      <c r="W17" s="47">
        <f>V17</f>
        <v>286300</v>
      </c>
      <c r="X17" s="47"/>
      <c r="Y17" s="47"/>
      <c r="Z17" s="47"/>
      <c r="AA17" s="47">
        <f>Z17</f>
        <v>0</v>
      </c>
      <c r="AB17" s="47"/>
      <c r="AC17" s="47"/>
      <c r="AD17" s="47">
        <f>V17+Z17</f>
        <v>286300</v>
      </c>
      <c r="AE17" s="47">
        <f>W17+AA17</f>
        <v>286300</v>
      </c>
      <c r="AF17" s="47">
        <f>X17+AB17</f>
        <v>0</v>
      </c>
      <c r="AG17" s="47">
        <f>Y17+AC17</f>
        <v>0</v>
      </c>
      <c r="AH17" s="47">
        <f>286300</f>
        <v>286300</v>
      </c>
      <c r="AI17" s="47">
        <f>AH17</f>
        <v>286300</v>
      </c>
      <c r="AJ17" s="47"/>
      <c r="AK17" s="47"/>
      <c r="AL17" s="47"/>
      <c r="AM17" s="47">
        <f>AL17</f>
        <v>0</v>
      </c>
      <c r="AN17" s="47"/>
      <c r="AO17" s="47"/>
      <c r="AP17" s="47">
        <f>AH17+AL17</f>
        <v>286300</v>
      </c>
      <c r="AQ17" s="47">
        <f>AI17+AM17</f>
        <v>286300</v>
      </c>
      <c r="AR17" s="47">
        <f>AJ17+AN17</f>
        <v>0</v>
      </c>
      <c r="AS17" s="47">
        <f>AK17+AO17</f>
        <v>0</v>
      </c>
    </row>
    <row r="18" spans="1:45" ht="60" x14ac:dyDescent="0.25">
      <c r="A18" s="46" t="s">
        <v>34</v>
      </c>
      <c r="B18" s="18"/>
      <c r="C18" s="18"/>
      <c r="D18" s="18"/>
      <c r="E18" s="19">
        <v>851</v>
      </c>
      <c r="F18" s="24" t="s">
        <v>25</v>
      </c>
      <c r="G18" s="24" t="s">
        <v>27</v>
      </c>
      <c r="H18" s="37" t="s">
        <v>39</v>
      </c>
      <c r="I18" s="24" t="s">
        <v>35</v>
      </c>
      <c r="J18" s="47">
        <f t="shared" ref="J18:U18" si="14">J19</f>
        <v>181553</v>
      </c>
      <c r="K18" s="48">
        <f t="shared" si="14"/>
        <v>181553</v>
      </c>
      <c r="L18" s="48">
        <f t="shared" si="14"/>
        <v>0</v>
      </c>
      <c r="M18" s="48">
        <f t="shared" si="14"/>
        <v>0</v>
      </c>
      <c r="N18" s="47">
        <f t="shared" si="14"/>
        <v>181553</v>
      </c>
      <c r="O18" s="48">
        <f t="shared" si="14"/>
        <v>181553</v>
      </c>
      <c r="P18" s="48">
        <f t="shared" si="14"/>
        <v>0</v>
      </c>
      <c r="Q18" s="48">
        <f t="shared" si="14"/>
        <v>0</v>
      </c>
      <c r="R18" s="47">
        <f t="shared" si="14"/>
        <v>181553</v>
      </c>
      <c r="S18" s="48">
        <f t="shared" si="14"/>
        <v>181553</v>
      </c>
      <c r="T18" s="48">
        <f t="shared" si="14"/>
        <v>0</v>
      </c>
      <c r="U18" s="48">
        <f t="shared" si="14"/>
        <v>0</v>
      </c>
      <c r="V18" s="47">
        <f t="shared" ref="V18:AS18" si="15">V19</f>
        <v>236080</v>
      </c>
      <c r="W18" s="47">
        <f t="shared" si="15"/>
        <v>236080</v>
      </c>
      <c r="X18" s="47">
        <f t="shared" si="15"/>
        <v>0</v>
      </c>
      <c r="Y18" s="47">
        <f t="shared" si="15"/>
        <v>0</v>
      </c>
      <c r="Z18" s="47">
        <f t="shared" si="15"/>
        <v>0</v>
      </c>
      <c r="AA18" s="47">
        <f t="shared" si="15"/>
        <v>0</v>
      </c>
      <c r="AB18" s="47">
        <f t="shared" si="15"/>
        <v>0</v>
      </c>
      <c r="AC18" s="47">
        <f t="shared" si="15"/>
        <v>0</v>
      </c>
      <c r="AD18" s="47">
        <f t="shared" si="15"/>
        <v>236080</v>
      </c>
      <c r="AE18" s="47">
        <f t="shared" si="15"/>
        <v>236080</v>
      </c>
      <c r="AF18" s="47">
        <f t="shared" si="15"/>
        <v>0</v>
      </c>
      <c r="AG18" s="47">
        <f t="shared" si="15"/>
        <v>0</v>
      </c>
      <c r="AH18" s="47">
        <f t="shared" si="15"/>
        <v>236080</v>
      </c>
      <c r="AI18" s="47">
        <f t="shared" si="15"/>
        <v>236080</v>
      </c>
      <c r="AJ18" s="47">
        <f t="shared" si="15"/>
        <v>0</v>
      </c>
      <c r="AK18" s="47">
        <f t="shared" si="15"/>
        <v>0</v>
      </c>
      <c r="AL18" s="47">
        <f t="shared" si="15"/>
        <v>0</v>
      </c>
      <c r="AM18" s="47">
        <f t="shared" si="15"/>
        <v>0</v>
      </c>
      <c r="AN18" s="47">
        <f t="shared" si="15"/>
        <v>0</v>
      </c>
      <c r="AO18" s="47">
        <f t="shared" si="15"/>
        <v>0</v>
      </c>
      <c r="AP18" s="47">
        <f t="shared" si="15"/>
        <v>236080</v>
      </c>
      <c r="AQ18" s="47">
        <f t="shared" si="15"/>
        <v>236080</v>
      </c>
      <c r="AR18" s="47">
        <f t="shared" si="15"/>
        <v>0</v>
      </c>
      <c r="AS18" s="47">
        <f t="shared" si="15"/>
        <v>0</v>
      </c>
    </row>
    <row r="19" spans="1:45" ht="60" x14ac:dyDescent="0.25">
      <c r="A19" s="46" t="s">
        <v>36</v>
      </c>
      <c r="B19" s="18"/>
      <c r="C19" s="18"/>
      <c r="D19" s="18"/>
      <c r="E19" s="19">
        <v>851</v>
      </c>
      <c r="F19" s="24" t="s">
        <v>25</v>
      </c>
      <c r="G19" s="24" t="s">
        <v>27</v>
      </c>
      <c r="H19" s="37" t="s">
        <v>39</v>
      </c>
      <c r="I19" s="24" t="s">
        <v>37</v>
      </c>
      <c r="J19" s="47">
        <v>181553</v>
      </c>
      <c r="K19" s="48">
        <f>J19</f>
        <v>181553</v>
      </c>
      <c r="L19" s="48"/>
      <c r="M19" s="48"/>
      <c r="N19" s="47">
        <v>181553</v>
      </c>
      <c r="O19" s="48">
        <f>N19</f>
        <v>181553</v>
      </c>
      <c r="P19" s="48"/>
      <c r="Q19" s="48"/>
      <c r="R19" s="47">
        <v>181553</v>
      </c>
      <c r="S19" s="48">
        <f>R19</f>
        <v>181553</v>
      </c>
      <c r="T19" s="48"/>
      <c r="U19" s="48"/>
      <c r="V19" s="47">
        <f>236080</f>
        <v>236080</v>
      </c>
      <c r="W19" s="47">
        <f>V19</f>
        <v>236080</v>
      </c>
      <c r="X19" s="47"/>
      <c r="Y19" s="47"/>
      <c r="Z19" s="47"/>
      <c r="AA19" s="47">
        <f>Z19</f>
        <v>0</v>
      </c>
      <c r="AB19" s="47"/>
      <c r="AC19" s="47"/>
      <c r="AD19" s="47">
        <f>V19+Z19</f>
        <v>236080</v>
      </c>
      <c r="AE19" s="47">
        <f>W19+AA19</f>
        <v>236080</v>
      </c>
      <c r="AF19" s="47">
        <f>X19+AB19</f>
        <v>0</v>
      </c>
      <c r="AG19" s="47">
        <f>Y19+AC19</f>
        <v>0</v>
      </c>
      <c r="AH19" s="47">
        <f>236080</f>
        <v>236080</v>
      </c>
      <c r="AI19" s="47">
        <f>AH19</f>
        <v>236080</v>
      </c>
      <c r="AJ19" s="47"/>
      <c r="AK19" s="47"/>
      <c r="AL19" s="47"/>
      <c r="AM19" s="47">
        <f>AL19</f>
        <v>0</v>
      </c>
      <c r="AN19" s="47"/>
      <c r="AO19" s="47"/>
      <c r="AP19" s="47">
        <f>AH19+AL19</f>
        <v>236080</v>
      </c>
      <c r="AQ19" s="47">
        <f>AI19+AM19</f>
        <v>236080</v>
      </c>
      <c r="AR19" s="47">
        <f>AJ19+AN19</f>
        <v>0</v>
      </c>
      <c r="AS19" s="47">
        <f>AK19+AO19</f>
        <v>0</v>
      </c>
    </row>
    <row r="20" spans="1:45" ht="330" x14ac:dyDescent="0.25">
      <c r="A20" s="46" t="s">
        <v>40</v>
      </c>
      <c r="B20" s="18"/>
      <c r="C20" s="18"/>
      <c r="D20" s="18"/>
      <c r="E20" s="19">
        <v>851</v>
      </c>
      <c r="F20" s="24" t="s">
        <v>25</v>
      </c>
      <c r="G20" s="24" t="s">
        <v>27</v>
      </c>
      <c r="H20" s="37" t="s">
        <v>41</v>
      </c>
      <c r="I20" s="24"/>
      <c r="J20" s="47">
        <f t="shared" ref="J20:U20" si="16">J21+J23</f>
        <v>400</v>
      </c>
      <c r="K20" s="48">
        <f t="shared" si="16"/>
        <v>200</v>
      </c>
      <c r="L20" s="48">
        <f t="shared" si="16"/>
        <v>0</v>
      </c>
      <c r="M20" s="48">
        <f t="shared" si="16"/>
        <v>200</v>
      </c>
      <c r="N20" s="47">
        <f t="shared" si="16"/>
        <v>400</v>
      </c>
      <c r="O20" s="48">
        <f t="shared" si="16"/>
        <v>200</v>
      </c>
      <c r="P20" s="48">
        <f t="shared" si="16"/>
        <v>0</v>
      </c>
      <c r="Q20" s="48">
        <f t="shared" si="16"/>
        <v>200</v>
      </c>
      <c r="R20" s="47">
        <f t="shared" si="16"/>
        <v>400</v>
      </c>
      <c r="S20" s="48">
        <f t="shared" si="16"/>
        <v>200</v>
      </c>
      <c r="T20" s="48">
        <f t="shared" si="16"/>
        <v>0</v>
      </c>
      <c r="U20" s="48">
        <f t="shared" si="16"/>
        <v>200</v>
      </c>
      <c r="V20" s="47">
        <f t="shared" ref="V20:AS20" si="17">V21+V23</f>
        <v>400</v>
      </c>
      <c r="W20" s="47">
        <f t="shared" si="17"/>
        <v>200</v>
      </c>
      <c r="X20" s="47">
        <f t="shared" si="17"/>
        <v>0</v>
      </c>
      <c r="Y20" s="47">
        <f t="shared" si="17"/>
        <v>200</v>
      </c>
      <c r="Z20" s="47">
        <f t="shared" si="17"/>
        <v>0</v>
      </c>
      <c r="AA20" s="47">
        <f t="shared" si="17"/>
        <v>0</v>
      </c>
      <c r="AB20" s="47">
        <f t="shared" si="17"/>
        <v>0</v>
      </c>
      <c r="AC20" s="47">
        <f t="shared" si="17"/>
        <v>0</v>
      </c>
      <c r="AD20" s="47">
        <f t="shared" si="17"/>
        <v>400</v>
      </c>
      <c r="AE20" s="47">
        <f t="shared" si="17"/>
        <v>200</v>
      </c>
      <c r="AF20" s="47">
        <f t="shared" si="17"/>
        <v>0</v>
      </c>
      <c r="AG20" s="47">
        <f t="shared" si="17"/>
        <v>200</v>
      </c>
      <c r="AH20" s="47">
        <f t="shared" si="17"/>
        <v>400</v>
      </c>
      <c r="AI20" s="47">
        <f t="shared" si="17"/>
        <v>200</v>
      </c>
      <c r="AJ20" s="47">
        <f t="shared" si="17"/>
        <v>0</v>
      </c>
      <c r="AK20" s="47">
        <f t="shared" si="17"/>
        <v>200</v>
      </c>
      <c r="AL20" s="47">
        <f t="shared" si="17"/>
        <v>0</v>
      </c>
      <c r="AM20" s="47">
        <f t="shared" si="17"/>
        <v>0</v>
      </c>
      <c r="AN20" s="47">
        <f t="shared" si="17"/>
        <v>0</v>
      </c>
      <c r="AO20" s="47">
        <f t="shared" si="17"/>
        <v>0</v>
      </c>
      <c r="AP20" s="47">
        <f t="shared" si="17"/>
        <v>400</v>
      </c>
      <c r="AQ20" s="47">
        <f t="shared" si="17"/>
        <v>200</v>
      </c>
      <c r="AR20" s="47">
        <f t="shared" si="17"/>
        <v>0</v>
      </c>
      <c r="AS20" s="47">
        <f t="shared" si="17"/>
        <v>200</v>
      </c>
    </row>
    <row r="21" spans="1:45" ht="60" x14ac:dyDescent="0.25">
      <c r="A21" s="46" t="s">
        <v>34</v>
      </c>
      <c r="B21" s="18"/>
      <c r="C21" s="18"/>
      <c r="D21" s="18"/>
      <c r="E21" s="19">
        <v>851</v>
      </c>
      <c r="F21" s="24" t="s">
        <v>25</v>
      </c>
      <c r="G21" s="24" t="s">
        <v>27</v>
      </c>
      <c r="H21" s="37" t="s">
        <v>41</v>
      </c>
      <c r="I21" s="24" t="s">
        <v>35</v>
      </c>
      <c r="J21" s="47">
        <f t="shared" ref="J21:U21" si="18">J22</f>
        <v>200</v>
      </c>
      <c r="K21" s="48">
        <f t="shared" si="18"/>
        <v>0</v>
      </c>
      <c r="L21" s="48">
        <f t="shared" si="18"/>
        <v>0</v>
      </c>
      <c r="M21" s="48">
        <f t="shared" si="18"/>
        <v>200</v>
      </c>
      <c r="N21" s="47">
        <f t="shared" si="18"/>
        <v>200</v>
      </c>
      <c r="O21" s="48">
        <f t="shared" si="18"/>
        <v>0</v>
      </c>
      <c r="P21" s="48">
        <f t="shared" si="18"/>
        <v>0</v>
      </c>
      <c r="Q21" s="48">
        <f t="shared" si="18"/>
        <v>200</v>
      </c>
      <c r="R21" s="47">
        <f t="shared" si="18"/>
        <v>200</v>
      </c>
      <c r="S21" s="48">
        <f t="shared" si="18"/>
        <v>0</v>
      </c>
      <c r="T21" s="48">
        <f t="shared" si="18"/>
        <v>0</v>
      </c>
      <c r="U21" s="48">
        <f t="shared" si="18"/>
        <v>200</v>
      </c>
      <c r="V21" s="47">
        <f t="shared" ref="V21:AS21" si="19">V22</f>
        <v>200</v>
      </c>
      <c r="W21" s="47">
        <f t="shared" si="19"/>
        <v>0</v>
      </c>
      <c r="X21" s="47">
        <f t="shared" si="19"/>
        <v>0</v>
      </c>
      <c r="Y21" s="47">
        <f t="shared" si="19"/>
        <v>200</v>
      </c>
      <c r="Z21" s="47">
        <f t="shared" si="19"/>
        <v>0</v>
      </c>
      <c r="AA21" s="47">
        <f t="shared" si="19"/>
        <v>0</v>
      </c>
      <c r="AB21" s="47">
        <f t="shared" si="19"/>
        <v>0</v>
      </c>
      <c r="AC21" s="47">
        <f t="shared" si="19"/>
        <v>0</v>
      </c>
      <c r="AD21" s="47">
        <f t="shared" si="19"/>
        <v>200</v>
      </c>
      <c r="AE21" s="47">
        <f t="shared" si="19"/>
        <v>0</v>
      </c>
      <c r="AF21" s="47">
        <f t="shared" si="19"/>
        <v>0</v>
      </c>
      <c r="AG21" s="47">
        <f t="shared" si="19"/>
        <v>200</v>
      </c>
      <c r="AH21" s="47">
        <f t="shared" si="19"/>
        <v>200</v>
      </c>
      <c r="AI21" s="47">
        <f t="shared" si="19"/>
        <v>0</v>
      </c>
      <c r="AJ21" s="47">
        <f t="shared" si="19"/>
        <v>0</v>
      </c>
      <c r="AK21" s="47">
        <f t="shared" si="19"/>
        <v>200</v>
      </c>
      <c r="AL21" s="47">
        <f t="shared" si="19"/>
        <v>0</v>
      </c>
      <c r="AM21" s="47">
        <f t="shared" si="19"/>
        <v>0</v>
      </c>
      <c r="AN21" s="47">
        <f t="shared" si="19"/>
        <v>0</v>
      </c>
      <c r="AO21" s="47">
        <f t="shared" si="19"/>
        <v>0</v>
      </c>
      <c r="AP21" s="47">
        <f t="shared" si="19"/>
        <v>200</v>
      </c>
      <c r="AQ21" s="47">
        <f t="shared" si="19"/>
        <v>0</v>
      </c>
      <c r="AR21" s="47">
        <f t="shared" si="19"/>
        <v>0</v>
      </c>
      <c r="AS21" s="47">
        <f t="shared" si="19"/>
        <v>200</v>
      </c>
    </row>
    <row r="22" spans="1:45" ht="60" x14ac:dyDescent="0.25">
      <c r="A22" s="46" t="s">
        <v>36</v>
      </c>
      <c r="B22" s="18"/>
      <c r="C22" s="18"/>
      <c r="D22" s="18"/>
      <c r="E22" s="19">
        <v>851</v>
      </c>
      <c r="F22" s="24" t="s">
        <v>25</v>
      </c>
      <c r="G22" s="24" t="s">
        <v>27</v>
      </c>
      <c r="H22" s="37" t="s">
        <v>41</v>
      </c>
      <c r="I22" s="24" t="s">
        <v>37</v>
      </c>
      <c r="J22" s="47">
        <v>200</v>
      </c>
      <c r="K22" s="48"/>
      <c r="L22" s="48"/>
      <c r="M22" s="48">
        <f>J22</f>
        <v>200</v>
      </c>
      <c r="N22" s="47">
        <v>200</v>
      </c>
      <c r="O22" s="48"/>
      <c r="P22" s="48"/>
      <c r="Q22" s="48">
        <f>N22</f>
        <v>200</v>
      </c>
      <c r="R22" s="47">
        <v>200</v>
      </c>
      <c r="S22" s="48"/>
      <c r="T22" s="48"/>
      <c r="U22" s="48">
        <f>R22</f>
        <v>200</v>
      </c>
      <c r="V22" s="47">
        <v>200</v>
      </c>
      <c r="W22" s="47"/>
      <c r="X22" s="47"/>
      <c r="Y22" s="47">
        <f>V22</f>
        <v>200</v>
      </c>
      <c r="Z22" s="47"/>
      <c r="AA22" s="47"/>
      <c r="AB22" s="47"/>
      <c r="AC22" s="47">
        <f>Z22</f>
        <v>0</v>
      </c>
      <c r="AD22" s="47">
        <f>V22+Z22</f>
        <v>200</v>
      </c>
      <c r="AE22" s="47">
        <f>W22+AA22</f>
        <v>0</v>
      </c>
      <c r="AF22" s="47">
        <f>X22+AB22</f>
        <v>0</v>
      </c>
      <c r="AG22" s="47">
        <f>Y22+AC22</f>
        <v>200</v>
      </c>
      <c r="AH22" s="47">
        <v>200</v>
      </c>
      <c r="AI22" s="47"/>
      <c r="AJ22" s="47"/>
      <c r="AK22" s="47">
        <f>AH22</f>
        <v>200</v>
      </c>
      <c r="AL22" s="47"/>
      <c r="AM22" s="47"/>
      <c r="AN22" s="47"/>
      <c r="AO22" s="47">
        <f>AL22</f>
        <v>0</v>
      </c>
      <c r="AP22" s="47">
        <f>AH22+AL22</f>
        <v>200</v>
      </c>
      <c r="AQ22" s="47">
        <f>AI22+AM22</f>
        <v>0</v>
      </c>
      <c r="AR22" s="47">
        <f>AJ22+AN22</f>
        <v>0</v>
      </c>
      <c r="AS22" s="47">
        <f>AK22+AO22</f>
        <v>200</v>
      </c>
    </row>
    <row r="23" spans="1:45" x14ac:dyDescent="0.25">
      <c r="A23" s="46" t="s">
        <v>42</v>
      </c>
      <c r="B23" s="49"/>
      <c r="C23" s="49"/>
      <c r="D23" s="49"/>
      <c r="E23" s="19">
        <v>851</v>
      </c>
      <c r="F23" s="24" t="s">
        <v>25</v>
      </c>
      <c r="G23" s="24" t="s">
        <v>27</v>
      </c>
      <c r="H23" s="37" t="s">
        <v>41</v>
      </c>
      <c r="I23" s="24" t="s">
        <v>43</v>
      </c>
      <c r="J23" s="47">
        <f t="shared" ref="J23:U23" si="20">J24</f>
        <v>200</v>
      </c>
      <c r="K23" s="48">
        <f t="shared" si="20"/>
        <v>200</v>
      </c>
      <c r="L23" s="48">
        <f t="shared" si="20"/>
        <v>0</v>
      </c>
      <c r="M23" s="48">
        <f t="shared" si="20"/>
        <v>0</v>
      </c>
      <c r="N23" s="47">
        <f t="shared" si="20"/>
        <v>200</v>
      </c>
      <c r="O23" s="48">
        <f t="shared" si="20"/>
        <v>200</v>
      </c>
      <c r="P23" s="48">
        <f t="shared" si="20"/>
        <v>0</v>
      </c>
      <c r="Q23" s="48">
        <f t="shared" si="20"/>
        <v>0</v>
      </c>
      <c r="R23" s="47">
        <f t="shared" si="20"/>
        <v>200</v>
      </c>
      <c r="S23" s="48">
        <f t="shared" si="20"/>
        <v>200</v>
      </c>
      <c r="T23" s="48">
        <f t="shared" si="20"/>
        <v>0</v>
      </c>
      <c r="U23" s="48">
        <f t="shared" si="20"/>
        <v>0</v>
      </c>
      <c r="V23" s="47">
        <f t="shared" ref="V23:AS23" si="21">V24</f>
        <v>200</v>
      </c>
      <c r="W23" s="47">
        <f t="shared" si="21"/>
        <v>200</v>
      </c>
      <c r="X23" s="47">
        <f t="shared" si="21"/>
        <v>0</v>
      </c>
      <c r="Y23" s="47">
        <f t="shared" si="21"/>
        <v>0</v>
      </c>
      <c r="Z23" s="47">
        <f t="shared" si="21"/>
        <v>0</v>
      </c>
      <c r="AA23" s="47">
        <f t="shared" si="21"/>
        <v>0</v>
      </c>
      <c r="AB23" s="47">
        <f t="shared" si="21"/>
        <v>0</v>
      </c>
      <c r="AC23" s="47">
        <f t="shared" si="21"/>
        <v>0</v>
      </c>
      <c r="AD23" s="47">
        <f t="shared" si="21"/>
        <v>200</v>
      </c>
      <c r="AE23" s="47">
        <f t="shared" si="21"/>
        <v>200</v>
      </c>
      <c r="AF23" s="47">
        <f t="shared" si="21"/>
        <v>0</v>
      </c>
      <c r="AG23" s="47">
        <f t="shared" si="21"/>
        <v>0</v>
      </c>
      <c r="AH23" s="47">
        <f t="shared" si="21"/>
        <v>200</v>
      </c>
      <c r="AI23" s="47">
        <f t="shared" si="21"/>
        <v>200</v>
      </c>
      <c r="AJ23" s="47">
        <f t="shared" si="21"/>
        <v>0</v>
      </c>
      <c r="AK23" s="47">
        <f t="shared" si="21"/>
        <v>0</v>
      </c>
      <c r="AL23" s="47">
        <f t="shared" si="21"/>
        <v>0</v>
      </c>
      <c r="AM23" s="47">
        <f t="shared" si="21"/>
        <v>0</v>
      </c>
      <c r="AN23" s="47">
        <f t="shared" si="21"/>
        <v>0</v>
      </c>
      <c r="AO23" s="47">
        <f t="shared" si="21"/>
        <v>0</v>
      </c>
      <c r="AP23" s="47">
        <f t="shared" si="21"/>
        <v>200</v>
      </c>
      <c r="AQ23" s="47">
        <f t="shared" si="21"/>
        <v>200</v>
      </c>
      <c r="AR23" s="47">
        <f t="shared" si="21"/>
        <v>0</v>
      </c>
      <c r="AS23" s="47">
        <f t="shared" si="21"/>
        <v>0</v>
      </c>
    </row>
    <row r="24" spans="1:45" x14ac:dyDescent="0.25">
      <c r="A24" s="46" t="s">
        <v>44</v>
      </c>
      <c r="B24" s="49"/>
      <c r="C24" s="49"/>
      <c r="D24" s="49"/>
      <c r="E24" s="19">
        <v>851</v>
      </c>
      <c r="F24" s="24" t="s">
        <v>25</v>
      </c>
      <c r="G24" s="24" t="s">
        <v>27</v>
      </c>
      <c r="H24" s="37" t="s">
        <v>41</v>
      </c>
      <c r="I24" s="24" t="s">
        <v>45</v>
      </c>
      <c r="J24" s="47">
        <v>200</v>
      </c>
      <c r="K24" s="48">
        <f>J24</f>
        <v>200</v>
      </c>
      <c r="L24" s="48"/>
      <c r="M24" s="48"/>
      <c r="N24" s="47">
        <v>200</v>
      </c>
      <c r="O24" s="48">
        <f>N24</f>
        <v>200</v>
      </c>
      <c r="P24" s="48"/>
      <c r="Q24" s="48"/>
      <c r="R24" s="47">
        <v>200</v>
      </c>
      <c r="S24" s="48">
        <f>R24</f>
        <v>200</v>
      </c>
      <c r="T24" s="48"/>
      <c r="U24" s="48"/>
      <c r="V24" s="47">
        <v>200</v>
      </c>
      <c r="W24" s="47">
        <f>V24</f>
        <v>200</v>
      </c>
      <c r="X24" s="47"/>
      <c r="Y24" s="47"/>
      <c r="Z24" s="47"/>
      <c r="AA24" s="47">
        <f>Z24</f>
        <v>0</v>
      </c>
      <c r="AB24" s="47"/>
      <c r="AC24" s="47"/>
      <c r="AD24" s="47">
        <f>V24+Z24</f>
        <v>200</v>
      </c>
      <c r="AE24" s="47">
        <f>W24+AA24</f>
        <v>200</v>
      </c>
      <c r="AF24" s="47">
        <f>X24+AB24</f>
        <v>0</v>
      </c>
      <c r="AG24" s="47">
        <f>Y24+AC24</f>
        <v>0</v>
      </c>
      <c r="AH24" s="47">
        <v>200</v>
      </c>
      <c r="AI24" s="47">
        <f>AH24</f>
        <v>200</v>
      </c>
      <c r="AJ24" s="47"/>
      <c r="AK24" s="47"/>
      <c r="AL24" s="47"/>
      <c r="AM24" s="47">
        <f>AL24</f>
        <v>0</v>
      </c>
      <c r="AN24" s="47"/>
      <c r="AO24" s="47"/>
      <c r="AP24" s="47">
        <f>AH24+AL24</f>
        <v>200</v>
      </c>
      <c r="AQ24" s="47">
        <f>AI24+AM24</f>
        <v>200</v>
      </c>
      <c r="AR24" s="47">
        <f>AJ24+AN24</f>
        <v>0</v>
      </c>
      <c r="AS24" s="47">
        <f>AK24+AO24</f>
        <v>0</v>
      </c>
    </row>
    <row r="25" spans="1:45" ht="120" x14ac:dyDescent="0.25">
      <c r="A25" s="46" t="s">
        <v>46</v>
      </c>
      <c r="B25" s="50"/>
      <c r="C25" s="50"/>
      <c r="D25" s="50"/>
      <c r="E25" s="19">
        <v>851</v>
      </c>
      <c r="F25" s="24" t="s">
        <v>25</v>
      </c>
      <c r="G25" s="24" t="s">
        <v>27</v>
      </c>
      <c r="H25" s="37" t="s">
        <v>47</v>
      </c>
      <c r="I25" s="20"/>
      <c r="J25" s="47">
        <f t="shared" ref="J25:U25" si="22">J26+J28</f>
        <v>56165</v>
      </c>
      <c r="K25" s="48">
        <f t="shared" si="22"/>
        <v>56165</v>
      </c>
      <c r="L25" s="48">
        <f t="shared" si="22"/>
        <v>0</v>
      </c>
      <c r="M25" s="48">
        <f t="shared" si="22"/>
        <v>0</v>
      </c>
      <c r="N25" s="47">
        <f t="shared" si="22"/>
        <v>56165</v>
      </c>
      <c r="O25" s="48">
        <f t="shared" si="22"/>
        <v>56165</v>
      </c>
      <c r="P25" s="48">
        <f t="shared" si="22"/>
        <v>0</v>
      </c>
      <c r="Q25" s="48">
        <f t="shared" si="22"/>
        <v>0</v>
      </c>
      <c r="R25" s="47">
        <f t="shared" si="22"/>
        <v>56165</v>
      </c>
      <c r="S25" s="48">
        <f t="shared" si="22"/>
        <v>56165</v>
      </c>
      <c r="T25" s="48">
        <f t="shared" si="22"/>
        <v>0</v>
      </c>
      <c r="U25" s="48">
        <f t="shared" si="22"/>
        <v>0</v>
      </c>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row>
    <row r="26" spans="1:45" ht="120" x14ac:dyDescent="0.25">
      <c r="A26" s="46" t="s">
        <v>30</v>
      </c>
      <c r="B26" s="50"/>
      <c r="C26" s="50"/>
      <c r="D26" s="50"/>
      <c r="E26" s="19">
        <v>851</v>
      </c>
      <c r="F26" s="24" t="s">
        <v>25</v>
      </c>
      <c r="G26" s="24" t="s">
        <v>27</v>
      </c>
      <c r="H26" s="37" t="s">
        <v>47</v>
      </c>
      <c r="I26" s="24" t="s">
        <v>31</v>
      </c>
      <c r="J26" s="47">
        <f t="shared" ref="J26:U26" si="23">J27</f>
        <v>33200</v>
      </c>
      <c r="K26" s="48">
        <f t="shared" si="23"/>
        <v>33200</v>
      </c>
      <c r="L26" s="48">
        <f t="shared" si="23"/>
        <v>0</v>
      </c>
      <c r="M26" s="48">
        <f t="shared" si="23"/>
        <v>0</v>
      </c>
      <c r="N26" s="47">
        <f t="shared" si="23"/>
        <v>33200</v>
      </c>
      <c r="O26" s="48">
        <f t="shared" si="23"/>
        <v>33200</v>
      </c>
      <c r="P26" s="48">
        <f t="shared" si="23"/>
        <v>0</v>
      </c>
      <c r="Q26" s="48">
        <f t="shared" si="23"/>
        <v>0</v>
      </c>
      <c r="R26" s="47">
        <f t="shared" si="23"/>
        <v>33200</v>
      </c>
      <c r="S26" s="48">
        <f t="shared" si="23"/>
        <v>33200</v>
      </c>
      <c r="T26" s="48">
        <f t="shared" si="23"/>
        <v>0</v>
      </c>
      <c r="U26" s="48">
        <f t="shared" si="23"/>
        <v>0</v>
      </c>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row>
    <row r="27" spans="1:45" ht="45" x14ac:dyDescent="0.25">
      <c r="A27" s="46" t="s">
        <v>32</v>
      </c>
      <c r="B27" s="49"/>
      <c r="C27" s="49"/>
      <c r="D27" s="49"/>
      <c r="E27" s="19">
        <v>851</v>
      </c>
      <c r="F27" s="24" t="s">
        <v>25</v>
      </c>
      <c r="G27" s="24" t="s">
        <v>27</v>
      </c>
      <c r="H27" s="37" t="s">
        <v>47</v>
      </c>
      <c r="I27" s="24" t="s">
        <v>33</v>
      </c>
      <c r="J27" s="47">
        <v>33200</v>
      </c>
      <c r="K27" s="48">
        <f>J27</f>
        <v>33200</v>
      </c>
      <c r="L27" s="48"/>
      <c r="M27" s="48"/>
      <c r="N27" s="47">
        <v>33200</v>
      </c>
      <c r="O27" s="48">
        <f>N27</f>
        <v>33200</v>
      </c>
      <c r="P27" s="48"/>
      <c r="Q27" s="48"/>
      <c r="R27" s="47">
        <v>33200</v>
      </c>
      <c r="S27" s="48">
        <f>R27</f>
        <v>33200</v>
      </c>
      <c r="T27" s="48"/>
      <c r="U27" s="48"/>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row>
    <row r="28" spans="1:45" ht="60" x14ac:dyDescent="0.25">
      <c r="A28" s="46" t="s">
        <v>34</v>
      </c>
      <c r="B28" s="49"/>
      <c r="C28" s="49"/>
      <c r="D28" s="49"/>
      <c r="E28" s="19">
        <v>851</v>
      </c>
      <c r="F28" s="24" t="s">
        <v>25</v>
      </c>
      <c r="G28" s="24" t="s">
        <v>27</v>
      </c>
      <c r="H28" s="37" t="s">
        <v>47</v>
      </c>
      <c r="I28" s="24" t="s">
        <v>35</v>
      </c>
      <c r="J28" s="47">
        <f t="shared" ref="J28:U28" si="24">J29</f>
        <v>22965</v>
      </c>
      <c r="K28" s="48">
        <f t="shared" si="24"/>
        <v>22965</v>
      </c>
      <c r="L28" s="48">
        <f t="shared" si="24"/>
        <v>0</v>
      </c>
      <c r="M28" s="48">
        <f t="shared" si="24"/>
        <v>0</v>
      </c>
      <c r="N28" s="47">
        <f t="shared" si="24"/>
        <v>22965</v>
      </c>
      <c r="O28" s="48">
        <f t="shared" si="24"/>
        <v>22965</v>
      </c>
      <c r="P28" s="48">
        <f t="shared" si="24"/>
        <v>0</v>
      </c>
      <c r="Q28" s="48">
        <f t="shared" si="24"/>
        <v>0</v>
      </c>
      <c r="R28" s="47">
        <f t="shared" si="24"/>
        <v>22965</v>
      </c>
      <c r="S28" s="48">
        <f t="shared" si="24"/>
        <v>22965</v>
      </c>
      <c r="T28" s="48">
        <f t="shared" si="24"/>
        <v>0</v>
      </c>
      <c r="U28" s="48">
        <f t="shared" si="24"/>
        <v>0</v>
      </c>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row>
    <row r="29" spans="1:45" ht="60" x14ac:dyDescent="0.25">
      <c r="A29" s="46" t="s">
        <v>36</v>
      </c>
      <c r="B29" s="50"/>
      <c r="C29" s="50"/>
      <c r="D29" s="50"/>
      <c r="E29" s="19">
        <v>851</v>
      </c>
      <c r="F29" s="24" t="s">
        <v>25</v>
      </c>
      <c r="G29" s="24" t="s">
        <v>27</v>
      </c>
      <c r="H29" s="37" t="s">
        <v>47</v>
      </c>
      <c r="I29" s="24" t="s">
        <v>37</v>
      </c>
      <c r="J29" s="47">
        <v>22965</v>
      </c>
      <c r="K29" s="48">
        <f>J29</f>
        <v>22965</v>
      </c>
      <c r="L29" s="48"/>
      <c r="M29" s="48"/>
      <c r="N29" s="47">
        <v>22965</v>
      </c>
      <c r="O29" s="48">
        <f>N29</f>
        <v>22965</v>
      </c>
      <c r="P29" s="48"/>
      <c r="Q29" s="48"/>
      <c r="R29" s="47">
        <v>22965</v>
      </c>
      <c r="S29" s="48">
        <f>R29</f>
        <v>22965</v>
      </c>
      <c r="T29" s="48"/>
      <c r="U29" s="48"/>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row>
    <row r="30" spans="1:45" ht="90" x14ac:dyDescent="0.25">
      <c r="A30" s="46" t="s">
        <v>48</v>
      </c>
      <c r="B30" s="50"/>
      <c r="C30" s="50"/>
      <c r="D30" s="50"/>
      <c r="E30" s="19">
        <v>851</v>
      </c>
      <c r="F30" s="24" t="s">
        <v>25</v>
      </c>
      <c r="G30" s="24" t="s">
        <v>27</v>
      </c>
      <c r="H30" s="37" t="s">
        <v>49</v>
      </c>
      <c r="I30" s="20"/>
      <c r="J30" s="47">
        <f t="shared" ref="J30:U30" si="25">J31+J33</f>
        <v>280827</v>
      </c>
      <c r="K30" s="48">
        <f t="shared" si="25"/>
        <v>280827</v>
      </c>
      <c r="L30" s="48">
        <f t="shared" si="25"/>
        <v>0</v>
      </c>
      <c r="M30" s="48">
        <f t="shared" si="25"/>
        <v>0</v>
      </c>
      <c r="N30" s="47">
        <f t="shared" si="25"/>
        <v>280827</v>
      </c>
      <c r="O30" s="48">
        <f t="shared" si="25"/>
        <v>280827</v>
      </c>
      <c r="P30" s="48">
        <f t="shared" si="25"/>
        <v>0</v>
      </c>
      <c r="Q30" s="48">
        <f t="shared" si="25"/>
        <v>0</v>
      </c>
      <c r="R30" s="47">
        <f t="shared" si="25"/>
        <v>280827</v>
      </c>
      <c r="S30" s="48">
        <f t="shared" si="25"/>
        <v>280827</v>
      </c>
      <c r="T30" s="48">
        <f t="shared" si="25"/>
        <v>0</v>
      </c>
      <c r="U30" s="48">
        <f t="shared" si="25"/>
        <v>0</v>
      </c>
      <c r="V30" s="47">
        <f t="shared" ref="V30:AS30" si="26">V31+V33</f>
        <v>261090</v>
      </c>
      <c r="W30" s="47">
        <f t="shared" si="26"/>
        <v>261090</v>
      </c>
      <c r="X30" s="47">
        <f t="shared" si="26"/>
        <v>0</v>
      </c>
      <c r="Y30" s="47">
        <f t="shared" si="26"/>
        <v>0</v>
      </c>
      <c r="Z30" s="47">
        <f t="shared" si="26"/>
        <v>0</v>
      </c>
      <c r="AA30" s="47">
        <f t="shared" si="26"/>
        <v>0</v>
      </c>
      <c r="AB30" s="47">
        <f t="shared" si="26"/>
        <v>0</v>
      </c>
      <c r="AC30" s="47">
        <f t="shared" si="26"/>
        <v>0</v>
      </c>
      <c r="AD30" s="47">
        <f t="shared" si="26"/>
        <v>261090</v>
      </c>
      <c r="AE30" s="47">
        <f t="shared" si="26"/>
        <v>261090</v>
      </c>
      <c r="AF30" s="47">
        <f t="shared" si="26"/>
        <v>0</v>
      </c>
      <c r="AG30" s="47">
        <f t="shared" si="26"/>
        <v>0</v>
      </c>
      <c r="AH30" s="47">
        <f t="shared" si="26"/>
        <v>261090</v>
      </c>
      <c r="AI30" s="47">
        <f t="shared" si="26"/>
        <v>261090</v>
      </c>
      <c r="AJ30" s="47">
        <f t="shared" si="26"/>
        <v>0</v>
      </c>
      <c r="AK30" s="47">
        <f t="shared" si="26"/>
        <v>0</v>
      </c>
      <c r="AL30" s="47">
        <f t="shared" si="26"/>
        <v>0</v>
      </c>
      <c r="AM30" s="47">
        <f t="shared" si="26"/>
        <v>0</v>
      </c>
      <c r="AN30" s="47">
        <f t="shared" si="26"/>
        <v>0</v>
      </c>
      <c r="AO30" s="47">
        <f t="shared" si="26"/>
        <v>0</v>
      </c>
      <c r="AP30" s="47">
        <f t="shared" si="26"/>
        <v>261090</v>
      </c>
      <c r="AQ30" s="47">
        <f t="shared" si="26"/>
        <v>261090</v>
      </c>
      <c r="AR30" s="47">
        <f t="shared" si="26"/>
        <v>0</v>
      </c>
      <c r="AS30" s="47">
        <f t="shared" si="26"/>
        <v>0</v>
      </c>
    </row>
    <row r="31" spans="1:45" ht="120" x14ac:dyDescent="0.25">
      <c r="A31" s="46" t="s">
        <v>30</v>
      </c>
      <c r="B31" s="50"/>
      <c r="C31" s="50"/>
      <c r="D31" s="50"/>
      <c r="E31" s="19">
        <v>851</v>
      </c>
      <c r="F31" s="24" t="s">
        <v>25</v>
      </c>
      <c r="G31" s="24" t="s">
        <v>27</v>
      </c>
      <c r="H31" s="37" t="s">
        <v>49</v>
      </c>
      <c r="I31" s="24" t="s">
        <v>31</v>
      </c>
      <c r="J31" s="47">
        <f t="shared" ref="J31:U31" si="27">J32</f>
        <v>173100</v>
      </c>
      <c r="K31" s="48">
        <f t="shared" si="27"/>
        <v>173100</v>
      </c>
      <c r="L31" s="48">
        <f t="shared" si="27"/>
        <v>0</v>
      </c>
      <c r="M31" s="48">
        <f t="shared" si="27"/>
        <v>0</v>
      </c>
      <c r="N31" s="47">
        <f t="shared" si="27"/>
        <v>173100</v>
      </c>
      <c r="O31" s="48">
        <f t="shared" si="27"/>
        <v>173100</v>
      </c>
      <c r="P31" s="48">
        <f t="shared" si="27"/>
        <v>0</v>
      </c>
      <c r="Q31" s="48">
        <f t="shared" si="27"/>
        <v>0</v>
      </c>
      <c r="R31" s="47">
        <f t="shared" si="27"/>
        <v>173100</v>
      </c>
      <c r="S31" s="48">
        <f t="shared" si="27"/>
        <v>173100</v>
      </c>
      <c r="T31" s="48">
        <f t="shared" si="27"/>
        <v>0</v>
      </c>
      <c r="U31" s="48">
        <f t="shared" si="27"/>
        <v>0</v>
      </c>
      <c r="V31" s="47">
        <f t="shared" ref="V31:AS31" si="28">V32</f>
        <v>143200</v>
      </c>
      <c r="W31" s="47">
        <f t="shared" si="28"/>
        <v>143200</v>
      </c>
      <c r="X31" s="47">
        <f t="shared" si="28"/>
        <v>0</v>
      </c>
      <c r="Y31" s="47">
        <f t="shared" si="28"/>
        <v>0</v>
      </c>
      <c r="Z31" s="47">
        <f t="shared" si="28"/>
        <v>0</v>
      </c>
      <c r="AA31" s="47">
        <f t="shared" si="28"/>
        <v>0</v>
      </c>
      <c r="AB31" s="47">
        <f t="shared" si="28"/>
        <v>0</v>
      </c>
      <c r="AC31" s="47">
        <f t="shared" si="28"/>
        <v>0</v>
      </c>
      <c r="AD31" s="47">
        <f t="shared" si="28"/>
        <v>143200</v>
      </c>
      <c r="AE31" s="47">
        <f t="shared" si="28"/>
        <v>143200</v>
      </c>
      <c r="AF31" s="47">
        <f t="shared" si="28"/>
        <v>0</v>
      </c>
      <c r="AG31" s="47">
        <f t="shared" si="28"/>
        <v>0</v>
      </c>
      <c r="AH31" s="47">
        <f t="shared" si="28"/>
        <v>143200</v>
      </c>
      <c r="AI31" s="47">
        <f t="shared" si="28"/>
        <v>143200</v>
      </c>
      <c r="AJ31" s="47">
        <f t="shared" si="28"/>
        <v>0</v>
      </c>
      <c r="AK31" s="47">
        <f t="shared" si="28"/>
        <v>0</v>
      </c>
      <c r="AL31" s="47">
        <f t="shared" si="28"/>
        <v>0</v>
      </c>
      <c r="AM31" s="47">
        <f t="shared" si="28"/>
        <v>0</v>
      </c>
      <c r="AN31" s="47">
        <f t="shared" si="28"/>
        <v>0</v>
      </c>
      <c r="AO31" s="47">
        <f t="shared" si="28"/>
        <v>0</v>
      </c>
      <c r="AP31" s="47">
        <f t="shared" si="28"/>
        <v>143200</v>
      </c>
      <c r="AQ31" s="47">
        <f t="shared" si="28"/>
        <v>143200</v>
      </c>
      <c r="AR31" s="47">
        <f t="shared" si="28"/>
        <v>0</v>
      </c>
      <c r="AS31" s="47">
        <f t="shared" si="28"/>
        <v>0</v>
      </c>
    </row>
    <row r="32" spans="1:45" ht="45" x14ac:dyDescent="0.25">
      <c r="A32" s="46" t="s">
        <v>32</v>
      </c>
      <c r="B32" s="49"/>
      <c r="C32" s="49"/>
      <c r="D32" s="49"/>
      <c r="E32" s="19">
        <v>851</v>
      </c>
      <c r="F32" s="24" t="s">
        <v>25</v>
      </c>
      <c r="G32" s="24" t="s">
        <v>27</v>
      </c>
      <c r="H32" s="37" t="s">
        <v>49</v>
      </c>
      <c r="I32" s="24" t="s">
        <v>33</v>
      </c>
      <c r="J32" s="47">
        <v>173100</v>
      </c>
      <c r="K32" s="48">
        <f>J32</f>
        <v>173100</v>
      </c>
      <c r="L32" s="48"/>
      <c r="M32" s="48"/>
      <c r="N32" s="47">
        <v>173100</v>
      </c>
      <c r="O32" s="48">
        <f>N32</f>
        <v>173100</v>
      </c>
      <c r="P32" s="48"/>
      <c r="Q32" s="48"/>
      <c r="R32" s="47">
        <v>173100</v>
      </c>
      <c r="S32" s="48">
        <f>R32</f>
        <v>173100</v>
      </c>
      <c r="T32" s="48"/>
      <c r="U32" s="48"/>
      <c r="V32" s="47">
        <v>143200</v>
      </c>
      <c r="W32" s="47">
        <f>V32</f>
        <v>143200</v>
      </c>
      <c r="X32" s="47"/>
      <c r="Y32" s="47"/>
      <c r="Z32" s="47"/>
      <c r="AA32" s="47">
        <f>Z32</f>
        <v>0</v>
      </c>
      <c r="AB32" s="47"/>
      <c r="AC32" s="47"/>
      <c r="AD32" s="47">
        <f>V32+Z32</f>
        <v>143200</v>
      </c>
      <c r="AE32" s="47">
        <f>W32+AA32</f>
        <v>143200</v>
      </c>
      <c r="AF32" s="47">
        <f>X32+AB32</f>
        <v>0</v>
      </c>
      <c r="AG32" s="47">
        <f>Y32+AC32</f>
        <v>0</v>
      </c>
      <c r="AH32" s="47">
        <v>143200</v>
      </c>
      <c r="AI32" s="47">
        <f>AH32</f>
        <v>143200</v>
      </c>
      <c r="AJ32" s="47"/>
      <c r="AK32" s="47"/>
      <c r="AL32" s="47"/>
      <c r="AM32" s="47">
        <f>AL32</f>
        <v>0</v>
      </c>
      <c r="AN32" s="47"/>
      <c r="AO32" s="47"/>
      <c r="AP32" s="47">
        <f>AH32+AL32</f>
        <v>143200</v>
      </c>
      <c r="AQ32" s="47">
        <f>AI32+AM32</f>
        <v>143200</v>
      </c>
      <c r="AR32" s="47">
        <f>AJ32+AN32</f>
        <v>0</v>
      </c>
      <c r="AS32" s="47">
        <f>AK32+AO32</f>
        <v>0</v>
      </c>
    </row>
    <row r="33" spans="1:45" ht="60" x14ac:dyDescent="0.25">
      <c r="A33" s="46" t="s">
        <v>34</v>
      </c>
      <c r="B33" s="49"/>
      <c r="C33" s="49"/>
      <c r="D33" s="49"/>
      <c r="E33" s="19">
        <v>851</v>
      </c>
      <c r="F33" s="24" t="s">
        <v>25</v>
      </c>
      <c r="G33" s="24" t="s">
        <v>27</v>
      </c>
      <c r="H33" s="37" t="s">
        <v>49</v>
      </c>
      <c r="I33" s="24" t="s">
        <v>35</v>
      </c>
      <c r="J33" s="47">
        <f t="shared" ref="J33:U33" si="29">J34</f>
        <v>107727</v>
      </c>
      <c r="K33" s="48">
        <f t="shared" si="29"/>
        <v>107727</v>
      </c>
      <c r="L33" s="48">
        <f t="shared" si="29"/>
        <v>0</v>
      </c>
      <c r="M33" s="48">
        <f t="shared" si="29"/>
        <v>0</v>
      </c>
      <c r="N33" s="47">
        <f t="shared" si="29"/>
        <v>107727</v>
      </c>
      <c r="O33" s="48">
        <f t="shared" si="29"/>
        <v>107727</v>
      </c>
      <c r="P33" s="48">
        <f t="shared" si="29"/>
        <v>0</v>
      </c>
      <c r="Q33" s="48">
        <f t="shared" si="29"/>
        <v>0</v>
      </c>
      <c r="R33" s="47">
        <f t="shared" si="29"/>
        <v>107727</v>
      </c>
      <c r="S33" s="48">
        <f t="shared" si="29"/>
        <v>107727</v>
      </c>
      <c r="T33" s="48">
        <f t="shared" si="29"/>
        <v>0</v>
      </c>
      <c r="U33" s="48">
        <f t="shared" si="29"/>
        <v>0</v>
      </c>
      <c r="V33" s="47">
        <f t="shared" ref="V33:AS33" si="30">V34</f>
        <v>117890</v>
      </c>
      <c r="W33" s="47">
        <f t="shared" si="30"/>
        <v>117890</v>
      </c>
      <c r="X33" s="47">
        <f t="shared" si="30"/>
        <v>0</v>
      </c>
      <c r="Y33" s="47">
        <f t="shared" si="30"/>
        <v>0</v>
      </c>
      <c r="Z33" s="47">
        <f t="shared" si="30"/>
        <v>0</v>
      </c>
      <c r="AA33" s="47">
        <f t="shared" si="30"/>
        <v>0</v>
      </c>
      <c r="AB33" s="47">
        <f t="shared" si="30"/>
        <v>0</v>
      </c>
      <c r="AC33" s="47">
        <f t="shared" si="30"/>
        <v>0</v>
      </c>
      <c r="AD33" s="47">
        <f t="shared" si="30"/>
        <v>117890</v>
      </c>
      <c r="AE33" s="47">
        <f t="shared" si="30"/>
        <v>117890</v>
      </c>
      <c r="AF33" s="47">
        <f t="shared" si="30"/>
        <v>0</v>
      </c>
      <c r="AG33" s="47">
        <f t="shared" si="30"/>
        <v>0</v>
      </c>
      <c r="AH33" s="47">
        <f t="shared" si="30"/>
        <v>117890</v>
      </c>
      <c r="AI33" s="47">
        <f t="shared" si="30"/>
        <v>117890</v>
      </c>
      <c r="AJ33" s="47">
        <f t="shared" si="30"/>
        <v>0</v>
      </c>
      <c r="AK33" s="47">
        <f t="shared" si="30"/>
        <v>0</v>
      </c>
      <c r="AL33" s="47">
        <f t="shared" si="30"/>
        <v>0</v>
      </c>
      <c r="AM33" s="47">
        <f t="shared" si="30"/>
        <v>0</v>
      </c>
      <c r="AN33" s="47">
        <f t="shared" si="30"/>
        <v>0</v>
      </c>
      <c r="AO33" s="47">
        <f t="shared" si="30"/>
        <v>0</v>
      </c>
      <c r="AP33" s="47">
        <f t="shared" si="30"/>
        <v>117890</v>
      </c>
      <c r="AQ33" s="47">
        <f t="shared" si="30"/>
        <v>117890</v>
      </c>
      <c r="AR33" s="47">
        <f t="shared" si="30"/>
        <v>0</v>
      </c>
      <c r="AS33" s="47">
        <f t="shared" si="30"/>
        <v>0</v>
      </c>
    </row>
    <row r="34" spans="1:45" ht="60" x14ac:dyDescent="0.25">
      <c r="A34" s="46" t="s">
        <v>36</v>
      </c>
      <c r="B34" s="50"/>
      <c r="C34" s="50"/>
      <c r="D34" s="50"/>
      <c r="E34" s="19">
        <v>851</v>
      </c>
      <c r="F34" s="24" t="s">
        <v>25</v>
      </c>
      <c r="G34" s="24" t="s">
        <v>27</v>
      </c>
      <c r="H34" s="37" t="s">
        <v>49</v>
      </c>
      <c r="I34" s="24" t="s">
        <v>37</v>
      </c>
      <c r="J34" s="47">
        <v>107727</v>
      </c>
      <c r="K34" s="48">
        <f>J34</f>
        <v>107727</v>
      </c>
      <c r="L34" s="48"/>
      <c r="M34" s="48"/>
      <c r="N34" s="47">
        <v>107727</v>
      </c>
      <c r="O34" s="48">
        <f>N34</f>
        <v>107727</v>
      </c>
      <c r="P34" s="48"/>
      <c r="Q34" s="48"/>
      <c r="R34" s="47">
        <v>107727</v>
      </c>
      <c r="S34" s="48">
        <f>R34</f>
        <v>107727</v>
      </c>
      <c r="T34" s="48"/>
      <c r="U34" s="48"/>
      <c r="V34" s="47">
        <v>117890</v>
      </c>
      <c r="W34" s="47">
        <f>V34</f>
        <v>117890</v>
      </c>
      <c r="X34" s="47"/>
      <c r="Y34" s="47"/>
      <c r="Z34" s="47"/>
      <c r="AA34" s="47">
        <f>Z34</f>
        <v>0</v>
      </c>
      <c r="AB34" s="47"/>
      <c r="AC34" s="47"/>
      <c r="AD34" s="47">
        <f>V34+Z34</f>
        <v>117890</v>
      </c>
      <c r="AE34" s="47">
        <f>W34+AA34</f>
        <v>117890</v>
      </c>
      <c r="AF34" s="47">
        <f>X34+AB34</f>
        <v>0</v>
      </c>
      <c r="AG34" s="47">
        <f>Y34+AC34</f>
        <v>0</v>
      </c>
      <c r="AH34" s="47">
        <v>117890</v>
      </c>
      <c r="AI34" s="47">
        <f>AH34</f>
        <v>117890</v>
      </c>
      <c r="AJ34" s="47"/>
      <c r="AK34" s="47"/>
      <c r="AL34" s="47"/>
      <c r="AM34" s="47">
        <f>AL34</f>
        <v>0</v>
      </c>
      <c r="AN34" s="47"/>
      <c r="AO34" s="47"/>
      <c r="AP34" s="47">
        <f>AH34+AL34</f>
        <v>117890</v>
      </c>
      <c r="AQ34" s="47">
        <f>AI34+AM34</f>
        <v>117890</v>
      </c>
      <c r="AR34" s="47">
        <f>AJ34+AN34</f>
        <v>0</v>
      </c>
      <c r="AS34" s="47">
        <f>AK34+AO34</f>
        <v>0</v>
      </c>
    </row>
    <row r="35" spans="1:45" ht="75" x14ac:dyDescent="0.25">
      <c r="A35" s="46" t="s">
        <v>50</v>
      </c>
      <c r="B35" s="50"/>
      <c r="C35" s="50"/>
      <c r="D35" s="50"/>
      <c r="E35" s="19">
        <v>851</v>
      </c>
      <c r="F35" s="24" t="s">
        <v>25</v>
      </c>
      <c r="G35" s="24" t="s">
        <v>27</v>
      </c>
      <c r="H35" s="37" t="s">
        <v>51</v>
      </c>
      <c r="I35" s="24"/>
      <c r="J35" s="47">
        <f t="shared" ref="J35:U36" si="31">J36</f>
        <v>1639200</v>
      </c>
      <c r="K35" s="48">
        <f t="shared" si="31"/>
        <v>0</v>
      </c>
      <c r="L35" s="48">
        <f t="shared" si="31"/>
        <v>1639200</v>
      </c>
      <c r="M35" s="48">
        <f t="shared" si="31"/>
        <v>0</v>
      </c>
      <c r="N35" s="47">
        <f t="shared" si="31"/>
        <v>1639200</v>
      </c>
      <c r="O35" s="48">
        <f t="shared" si="31"/>
        <v>0</v>
      </c>
      <c r="P35" s="48">
        <f t="shared" si="31"/>
        <v>1639200</v>
      </c>
      <c r="Q35" s="48">
        <f t="shared" si="31"/>
        <v>0</v>
      </c>
      <c r="R35" s="47">
        <f t="shared" si="31"/>
        <v>1639200</v>
      </c>
      <c r="S35" s="48">
        <f t="shared" si="31"/>
        <v>0</v>
      </c>
      <c r="T35" s="48">
        <f t="shared" si="31"/>
        <v>1639200</v>
      </c>
      <c r="U35" s="48">
        <f t="shared" si="31"/>
        <v>0</v>
      </c>
      <c r="V35" s="47">
        <f t="shared" ref="V35:AG36" si="32">V36</f>
        <v>1505600</v>
      </c>
      <c r="W35" s="47">
        <f t="shared" si="32"/>
        <v>0</v>
      </c>
      <c r="X35" s="47">
        <f t="shared" si="32"/>
        <v>1505600</v>
      </c>
      <c r="Y35" s="47">
        <f t="shared" si="32"/>
        <v>0</v>
      </c>
      <c r="Z35" s="47">
        <f t="shared" si="32"/>
        <v>0</v>
      </c>
      <c r="AA35" s="47">
        <f t="shared" si="32"/>
        <v>0</v>
      </c>
      <c r="AB35" s="47">
        <f t="shared" si="32"/>
        <v>0</v>
      </c>
      <c r="AC35" s="47">
        <f t="shared" si="32"/>
        <v>0</v>
      </c>
      <c r="AD35" s="47">
        <f t="shared" si="32"/>
        <v>1505600</v>
      </c>
      <c r="AE35" s="47">
        <f t="shared" si="32"/>
        <v>0</v>
      </c>
      <c r="AF35" s="47">
        <f t="shared" si="32"/>
        <v>1505600</v>
      </c>
      <c r="AG35" s="47">
        <f t="shared" si="32"/>
        <v>0</v>
      </c>
      <c r="AH35" s="47">
        <f t="shared" ref="AF35:AS36" si="33">AH36</f>
        <v>1505600</v>
      </c>
      <c r="AI35" s="47">
        <f t="shared" si="33"/>
        <v>0</v>
      </c>
      <c r="AJ35" s="47">
        <f t="shared" si="33"/>
        <v>1505600</v>
      </c>
      <c r="AK35" s="47">
        <f t="shared" si="33"/>
        <v>0</v>
      </c>
      <c r="AL35" s="47">
        <f t="shared" si="33"/>
        <v>0</v>
      </c>
      <c r="AM35" s="47">
        <f t="shared" si="33"/>
        <v>0</v>
      </c>
      <c r="AN35" s="47">
        <f t="shared" si="33"/>
        <v>0</v>
      </c>
      <c r="AO35" s="47">
        <f t="shared" si="33"/>
        <v>0</v>
      </c>
      <c r="AP35" s="47">
        <f t="shared" si="33"/>
        <v>1505600</v>
      </c>
      <c r="AQ35" s="47">
        <f t="shared" si="33"/>
        <v>0</v>
      </c>
      <c r="AR35" s="47">
        <f t="shared" si="33"/>
        <v>1505600</v>
      </c>
      <c r="AS35" s="47">
        <f t="shared" si="33"/>
        <v>0</v>
      </c>
    </row>
    <row r="36" spans="1:45" ht="120" x14ac:dyDescent="0.25">
      <c r="A36" s="46" t="s">
        <v>30</v>
      </c>
      <c r="B36" s="50"/>
      <c r="C36" s="50"/>
      <c r="D36" s="50"/>
      <c r="E36" s="19">
        <v>851</v>
      </c>
      <c r="F36" s="24" t="s">
        <v>52</v>
      </c>
      <c r="G36" s="24" t="s">
        <v>27</v>
      </c>
      <c r="H36" s="37" t="s">
        <v>51</v>
      </c>
      <c r="I36" s="24" t="s">
        <v>31</v>
      </c>
      <c r="J36" s="47">
        <f t="shared" si="31"/>
        <v>1639200</v>
      </c>
      <c r="K36" s="48">
        <f t="shared" si="31"/>
        <v>0</v>
      </c>
      <c r="L36" s="48">
        <f t="shared" si="31"/>
        <v>1639200</v>
      </c>
      <c r="M36" s="48">
        <f t="shared" si="31"/>
        <v>0</v>
      </c>
      <c r="N36" s="47">
        <f t="shared" si="31"/>
        <v>1639200</v>
      </c>
      <c r="O36" s="48">
        <f t="shared" si="31"/>
        <v>0</v>
      </c>
      <c r="P36" s="48">
        <f t="shared" si="31"/>
        <v>1639200</v>
      </c>
      <c r="Q36" s="48">
        <f t="shared" si="31"/>
        <v>0</v>
      </c>
      <c r="R36" s="47">
        <f t="shared" si="31"/>
        <v>1639200</v>
      </c>
      <c r="S36" s="48">
        <f t="shared" si="31"/>
        <v>0</v>
      </c>
      <c r="T36" s="48">
        <f t="shared" si="31"/>
        <v>1639200</v>
      </c>
      <c r="U36" s="48">
        <f t="shared" si="31"/>
        <v>0</v>
      </c>
      <c r="V36" s="47">
        <f t="shared" si="32"/>
        <v>1505600</v>
      </c>
      <c r="W36" s="47">
        <f t="shared" si="32"/>
        <v>0</v>
      </c>
      <c r="X36" s="47">
        <f t="shared" si="32"/>
        <v>1505600</v>
      </c>
      <c r="Y36" s="47">
        <f t="shared" si="32"/>
        <v>0</v>
      </c>
      <c r="Z36" s="47">
        <f t="shared" si="32"/>
        <v>0</v>
      </c>
      <c r="AA36" s="47">
        <f t="shared" si="32"/>
        <v>0</v>
      </c>
      <c r="AB36" s="47">
        <f t="shared" si="32"/>
        <v>0</v>
      </c>
      <c r="AC36" s="47">
        <f t="shared" si="32"/>
        <v>0</v>
      </c>
      <c r="AD36" s="47">
        <f t="shared" si="32"/>
        <v>1505600</v>
      </c>
      <c r="AE36" s="47">
        <f t="shared" si="32"/>
        <v>0</v>
      </c>
      <c r="AF36" s="47">
        <f t="shared" si="33"/>
        <v>1505600</v>
      </c>
      <c r="AG36" s="47">
        <f t="shared" si="33"/>
        <v>0</v>
      </c>
      <c r="AH36" s="47">
        <f t="shared" si="33"/>
        <v>1505600</v>
      </c>
      <c r="AI36" s="47">
        <f t="shared" si="33"/>
        <v>0</v>
      </c>
      <c r="AJ36" s="47">
        <f t="shared" si="33"/>
        <v>1505600</v>
      </c>
      <c r="AK36" s="47">
        <f t="shared" si="33"/>
        <v>0</v>
      </c>
      <c r="AL36" s="47">
        <f t="shared" si="33"/>
        <v>0</v>
      </c>
      <c r="AM36" s="47">
        <f t="shared" si="33"/>
        <v>0</v>
      </c>
      <c r="AN36" s="47">
        <f t="shared" si="33"/>
        <v>0</v>
      </c>
      <c r="AO36" s="47">
        <f t="shared" si="33"/>
        <v>0</v>
      </c>
      <c r="AP36" s="47">
        <f t="shared" si="33"/>
        <v>1505600</v>
      </c>
      <c r="AQ36" s="47">
        <f t="shared" si="33"/>
        <v>0</v>
      </c>
      <c r="AR36" s="47">
        <f t="shared" si="33"/>
        <v>1505600</v>
      </c>
      <c r="AS36" s="47">
        <f t="shared" si="33"/>
        <v>0</v>
      </c>
    </row>
    <row r="37" spans="1:45" ht="45" x14ac:dyDescent="0.25">
      <c r="A37" s="46" t="s">
        <v>32</v>
      </c>
      <c r="B37" s="49"/>
      <c r="C37" s="49"/>
      <c r="D37" s="49"/>
      <c r="E37" s="19">
        <v>851</v>
      </c>
      <c r="F37" s="24" t="s">
        <v>25</v>
      </c>
      <c r="G37" s="24" t="s">
        <v>27</v>
      </c>
      <c r="H37" s="37" t="s">
        <v>51</v>
      </c>
      <c r="I37" s="24" t="s">
        <v>33</v>
      </c>
      <c r="J37" s="47">
        <v>1639200</v>
      </c>
      <c r="K37" s="48"/>
      <c r="L37" s="48">
        <f>J37</f>
        <v>1639200</v>
      </c>
      <c r="M37" s="48"/>
      <c r="N37" s="47">
        <v>1639200</v>
      </c>
      <c r="O37" s="48"/>
      <c r="P37" s="48">
        <f>N37</f>
        <v>1639200</v>
      </c>
      <c r="Q37" s="48"/>
      <c r="R37" s="47">
        <v>1639200</v>
      </c>
      <c r="S37" s="48"/>
      <c r="T37" s="48">
        <f>R37</f>
        <v>1639200</v>
      </c>
      <c r="U37" s="48"/>
      <c r="V37" s="47">
        <v>1505600</v>
      </c>
      <c r="W37" s="47"/>
      <c r="X37" s="47">
        <f>V37</f>
        <v>1505600</v>
      </c>
      <c r="Y37" s="47"/>
      <c r="Z37" s="47"/>
      <c r="AA37" s="47"/>
      <c r="AB37" s="47">
        <f>Z37</f>
        <v>0</v>
      </c>
      <c r="AC37" s="47"/>
      <c r="AD37" s="47">
        <f>V37+Z37</f>
        <v>1505600</v>
      </c>
      <c r="AE37" s="47">
        <f>W37+AA37</f>
        <v>0</v>
      </c>
      <c r="AF37" s="47">
        <f>X37+AB37</f>
        <v>1505600</v>
      </c>
      <c r="AG37" s="47">
        <f>Y37+AC37</f>
        <v>0</v>
      </c>
      <c r="AH37" s="47">
        <v>1505600</v>
      </c>
      <c r="AI37" s="47"/>
      <c r="AJ37" s="47">
        <f>AH37</f>
        <v>1505600</v>
      </c>
      <c r="AK37" s="47"/>
      <c r="AL37" s="47"/>
      <c r="AM37" s="47"/>
      <c r="AN37" s="47">
        <f>AL37</f>
        <v>0</v>
      </c>
      <c r="AO37" s="47"/>
      <c r="AP37" s="47">
        <f>AH37+AL37</f>
        <v>1505600</v>
      </c>
      <c r="AQ37" s="47">
        <f>AI37+AM37</f>
        <v>0</v>
      </c>
      <c r="AR37" s="47">
        <f>AJ37+AN37</f>
        <v>1505600</v>
      </c>
      <c r="AS37" s="47">
        <f>AK37+AO37</f>
        <v>0</v>
      </c>
    </row>
    <row r="38" spans="1:45" ht="60" x14ac:dyDescent="0.25">
      <c r="A38" s="46" t="s">
        <v>53</v>
      </c>
      <c r="B38" s="51"/>
      <c r="C38" s="18"/>
      <c r="D38" s="18"/>
      <c r="E38" s="19">
        <v>851</v>
      </c>
      <c r="F38" s="24" t="s">
        <v>52</v>
      </c>
      <c r="G38" s="24" t="s">
        <v>27</v>
      </c>
      <c r="H38" s="37" t="s">
        <v>54</v>
      </c>
      <c r="I38" s="24"/>
      <c r="J38" s="47">
        <f>J39+J41+J43</f>
        <v>24435100</v>
      </c>
      <c r="K38" s="48">
        <f t="shared" ref="K38:AL38" si="34">K39+K41+K43</f>
        <v>0</v>
      </c>
      <c r="L38" s="48">
        <f t="shared" si="34"/>
        <v>24435100</v>
      </c>
      <c r="M38" s="48">
        <f t="shared" si="34"/>
        <v>0</v>
      </c>
      <c r="N38" s="47">
        <f t="shared" si="34"/>
        <v>21214600</v>
      </c>
      <c r="O38" s="48">
        <f t="shared" si="34"/>
        <v>0</v>
      </c>
      <c r="P38" s="48">
        <f t="shared" si="34"/>
        <v>21214600</v>
      </c>
      <c r="Q38" s="48">
        <f t="shared" si="34"/>
        <v>0</v>
      </c>
      <c r="R38" s="47">
        <f t="shared" si="34"/>
        <v>21214600</v>
      </c>
      <c r="S38" s="48">
        <f t="shared" si="34"/>
        <v>0</v>
      </c>
      <c r="T38" s="48">
        <f t="shared" si="34"/>
        <v>21214600</v>
      </c>
      <c r="U38" s="48">
        <f t="shared" si="34"/>
        <v>0</v>
      </c>
      <c r="V38" s="47">
        <f t="shared" si="34"/>
        <v>17216200</v>
      </c>
      <c r="W38" s="47">
        <f t="shared" si="34"/>
        <v>0</v>
      </c>
      <c r="X38" s="47">
        <f t="shared" si="34"/>
        <v>17216200</v>
      </c>
      <c r="Y38" s="47">
        <f t="shared" si="34"/>
        <v>0</v>
      </c>
      <c r="Z38" s="47">
        <f t="shared" si="34"/>
        <v>0</v>
      </c>
      <c r="AA38" s="47">
        <f t="shared" si="34"/>
        <v>0</v>
      </c>
      <c r="AB38" s="47">
        <f t="shared" si="34"/>
        <v>0</v>
      </c>
      <c r="AC38" s="47">
        <f t="shared" si="34"/>
        <v>0</v>
      </c>
      <c r="AD38" s="47">
        <f t="shared" si="34"/>
        <v>17216200</v>
      </c>
      <c r="AE38" s="47">
        <f t="shared" si="34"/>
        <v>0</v>
      </c>
      <c r="AF38" s="47">
        <f t="shared" si="34"/>
        <v>17216200</v>
      </c>
      <c r="AG38" s="47">
        <f t="shared" si="34"/>
        <v>0</v>
      </c>
      <c r="AH38" s="47">
        <f t="shared" si="34"/>
        <v>17216200</v>
      </c>
      <c r="AI38" s="47">
        <f t="shared" si="34"/>
        <v>0</v>
      </c>
      <c r="AJ38" s="47">
        <f t="shared" si="34"/>
        <v>17216200</v>
      </c>
      <c r="AK38" s="47">
        <f t="shared" si="34"/>
        <v>0</v>
      </c>
      <c r="AL38" s="47">
        <f t="shared" si="34"/>
        <v>0</v>
      </c>
      <c r="AM38" s="47">
        <f t="shared" ref="AM38:AS38" si="35">AM39+AM41+AM43</f>
        <v>0</v>
      </c>
      <c r="AN38" s="47">
        <f t="shared" si="35"/>
        <v>0</v>
      </c>
      <c r="AO38" s="47">
        <f t="shared" si="35"/>
        <v>0</v>
      </c>
      <c r="AP38" s="47">
        <f t="shared" si="35"/>
        <v>17216200</v>
      </c>
      <c r="AQ38" s="47">
        <f t="shared" si="35"/>
        <v>0</v>
      </c>
      <c r="AR38" s="47">
        <f t="shared" si="35"/>
        <v>17216200</v>
      </c>
      <c r="AS38" s="47">
        <f t="shared" si="35"/>
        <v>0</v>
      </c>
    </row>
    <row r="39" spans="1:45" ht="120" x14ac:dyDescent="0.25">
      <c r="A39" s="46" t="s">
        <v>30</v>
      </c>
      <c r="B39" s="18"/>
      <c r="C39" s="18"/>
      <c r="D39" s="18"/>
      <c r="E39" s="19">
        <v>851</v>
      </c>
      <c r="F39" s="24" t="s">
        <v>25</v>
      </c>
      <c r="G39" s="24" t="s">
        <v>27</v>
      </c>
      <c r="H39" s="37" t="s">
        <v>54</v>
      </c>
      <c r="I39" s="24" t="s">
        <v>31</v>
      </c>
      <c r="J39" s="47">
        <f t="shared" ref="J39:U39" si="36">J40</f>
        <v>18499000</v>
      </c>
      <c r="K39" s="48">
        <f t="shared" si="36"/>
        <v>0</v>
      </c>
      <c r="L39" s="48">
        <f t="shared" si="36"/>
        <v>18499000</v>
      </c>
      <c r="M39" s="48">
        <f t="shared" si="36"/>
        <v>0</v>
      </c>
      <c r="N39" s="47">
        <f t="shared" si="36"/>
        <v>18389600</v>
      </c>
      <c r="O39" s="48">
        <f t="shared" si="36"/>
        <v>0</v>
      </c>
      <c r="P39" s="48">
        <f t="shared" si="36"/>
        <v>18389600</v>
      </c>
      <c r="Q39" s="48">
        <f t="shared" si="36"/>
        <v>0</v>
      </c>
      <c r="R39" s="47">
        <f t="shared" si="36"/>
        <v>18389600</v>
      </c>
      <c r="S39" s="48">
        <f t="shared" si="36"/>
        <v>0</v>
      </c>
      <c r="T39" s="48">
        <f t="shared" si="36"/>
        <v>18389600</v>
      </c>
      <c r="U39" s="48">
        <f t="shared" si="36"/>
        <v>0</v>
      </c>
      <c r="V39" s="47">
        <f t="shared" ref="V39:AS39" si="37">V40</f>
        <v>15979000</v>
      </c>
      <c r="W39" s="47">
        <f t="shared" si="37"/>
        <v>0</v>
      </c>
      <c r="X39" s="47">
        <f t="shared" si="37"/>
        <v>15979000</v>
      </c>
      <c r="Y39" s="47">
        <f t="shared" si="37"/>
        <v>0</v>
      </c>
      <c r="Z39" s="47">
        <f t="shared" si="37"/>
        <v>0</v>
      </c>
      <c r="AA39" s="47">
        <f t="shared" si="37"/>
        <v>0</v>
      </c>
      <c r="AB39" s="47">
        <f t="shared" si="37"/>
        <v>0</v>
      </c>
      <c r="AC39" s="47">
        <f t="shared" si="37"/>
        <v>0</v>
      </c>
      <c r="AD39" s="47">
        <f t="shared" si="37"/>
        <v>15979000</v>
      </c>
      <c r="AE39" s="47">
        <f t="shared" si="37"/>
        <v>0</v>
      </c>
      <c r="AF39" s="47">
        <f t="shared" si="37"/>
        <v>15979000</v>
      </c>
      <c r="AG39" s="47">
        <f t="shared" si="37"/>
        <v>0</v>
      </c>
      <c r="AH39" s="47">
        <f t="shared" si="37"/>
        <v>15979000</v>
      </c>
      <c r="AI39" s="47">
        <f t="shared" si="37"/>
        <v>0</v>
      </c>
      <c r="AJ39" s="47">
        <f t="shared" si="37"/>
        <v>15979000</v>
      </c>
      <c r="AK39" s="47">
        <f t="shared" si="37"/>
        <v>0</v>
      </c>
      <c r="AL39" s="47">
        <f t="shared" si="37"/>
        <v>0</v>
      </c>
      <c r="AM39" s="47">
        <f t="shared" si="37"/>
        <v>0</v>
      </c>
      <c r="AN39" s="47">
        <f t="shared" si="37"/>
        <v>0</v>
      </c>
      <c r="AO39" s="47">
        <f t="shared" si="37"/>
        <v>0</v>
      </c>
      <c r="AP39" s="47">
        <f t="shared" si="37"/>
        <v>15979000</v>
      </c>
      <c r="AQ39" s="47">
        <f t="shared" si="37"/>
        <v>0</v>
      </c>
      <c r="AR39" s="47">
        <f t="shared" si="37"/>
        <v>15979000</v>
      </c>
      <c r="AS39" s="47">
        <f t="shared" si="37"/>
        <v>0</v>
      </c>
    </row>
    <row r="40" spans="1:45" ht="45" x14ac:dyDescent="0.25">
      <c r="A40" s="46" t="s">
        <v>32</v>
      </c>
      <c r="B40" s="18"/>
      <c r="C40" s="18"/>
      <c r="D40" s="18"/>
      <c r="E40" s="19">
        <v>851</v>
      </c>
      <c r="F40" s="24" t="s">
        <v>25</v>
      </c>
      <c r="G40" s="24" t="s">
        <v>27</v>
      </c>
      <c r="H40" s="37" t="s">
        <v>54</v>
      </c>
      <c r="I40" s="24" t="s">
        <v>33</v>
      </c>
      <c r="J40" s="47">
        <v>18499000</v>
      </c>
      <c r="K40" s="48"/>
      <c r="L40" s="48">
        <f>J40</f>
        <v>18499000</v>
      </c>
      <c r="M40" s="48"/>
      <c r="N40" s="47">
        <v>18389600</v>
      </c>
      <c r="O40" s="48"/>
      <c r="P40" s="48">
        <f>N40</f>
        <v>18389600</v>
      </c>
      <c r="Q40" s="48"/>
      <c r="R40" s="47">
        <v>18389600</v>
      </c>
      <c r="S40" s="48"/>
      <c r="T40" s="48">
        <f>R40</f>
        <v>18389600</v>
      </c>
      <c r="U40" s="48"/>
      <c r="V40" s="47">
        <v>15979000</v>
      </c>
      <c r="W40" s="47"/>
      <c r="X40" s="47">
        <f>V40</f>
        <v>15979000</v>
      </c>
      <c r="Y40" s="47"/>
      <c r="Z40" s="47"/>
      <c r="AA40" s="47"/>
      <c r="AB40" s="47">
        <f>Z40</f>
        <v>0</v>
      </c>
      <c r="AC40" s="47"/>
      <c r="AD40" s="47">
        <f>V40+Z40</f>
        <v>15979000</v>
      </c>
      <c r="AE40" s="47">
        <f>W40+AA40</f>
        <v>0</v>
      </c>
      <c r="AF40" s="47">
        <f>X40+AB40</f>
        <v>15979000</v>
      </c>
      <c r="AG40" s="47">
        <f>Y40+AC40</f>
        <v>0</v>
      </c>
      <c r="AH40" s="47">
        <v>15979000</v>
      </c>
      <c r="AI40" s="47"/>
      <c r="AJ40" s="47">
        <f>AH40</f>
        <v>15979000</v>
      </c>
      <c r="AK40" s="47"/>
      <c r="AL40" s="47"/>
      <c r="AM40" s="47"/>
      <c r="AN40" s="47">
        <f>AL40</f>
        <v>0</v>
      </c>
      <c r="AO40" s="47"/>
      <c r="AP40" s="47">
        <f>AH40+AL40</f>
        <v>15979000</v>
      </c>
      <c r="AQ40" s="47">
        <f>AI40+AM40</f>
        <v>0</v>
      </c>
      <c r="AR40" s="47">
        <f>AJ40+AN40</f>
        <v>15979000</v>
      </c>
      <c r="AS40" s="47">
        <f>AK40+AO40</f>
        <v>0</v>
      </c>
    </row>
    <row r="41" spans="1:45" ht="60" x14ac:dyDescent="0.25">
      <c r="A41" s="46" t="s">
        <v>34</v>
      </c>
      <c r="B41" s="18"/>
      <c r="C41" s="18"/>
      <c r="D41" s="18"/>
      <c r="E41" s="19">
        <v>851</v>
      </c>
      <c r="F41" s="24" t="s">
        <v>25</v>
      </c>
      <c r="G41" s="24" t="s">
        <v>27</v>
      </c>
      <c r="H41" s="37" t="s">
        <v>54</v>
      </c>
      <c r="I41" s="24" t="s">
        <v>35</v>
      </c>
      <c r="J41" s="47">
        <f t="shared" ref="J41:U41" si="38">J42</f>
        <v>5851400</v>
      </c>
      <c r="K41" s="48">
        <f t="shared" si="38"/>
        <v>0</v>
      </c>
      <c r="L41" s="48">
        <f t="shared" si="38"/>
        <v>5851400</v>
      </c>
      <c r="M41" s="48">
        <f t="shared" si="38"/>
        <v>0</v>
      </c>
      <c r="N41" s="47">
        <f t="shared" si="38"/>
        <v>2781000</v>
      </c>
      <c r="O41" s="48">
        <f t="shared" si="38"/>
        <v>0</v>
      </c>
      <c r="P41" s="48">
        <f t="shared" si="38"/>
        <v>2781000</v>
      </c>
      <c r="Q41" s="48">
        <f t="shared" si="38"/>
        <v>0</v>
      </c>
      <c r="R41" s="47">
        <f t="shared" si="38"/>
        <v>2781000</v>
      </c>
      <c r="S41" s="48">
        <f t="shared" si="38"/>
        <v>0</v>
      </c>
      <c r="T41" s="48">
        <f t="shared" si="38"/>
        <v>2781000</v>
      </c>
      <c r="U41" s="48">
        <f t="shared" si="38"/>
        <v>0</v>
      </c>
      <c r="V41" s="47">
        <f t="shared" ref="V41:AS41" si="39">V42</f>
        <v>1191000</v>
      </c>
      <c r="W41" s="47">
        <f t="shared" si="39"/>
        <v>0</v>
      </c>
      <c r="X41" s="47">
        <f t="shared" si="39"/>
        <v>1191000</v>
      </c>
      <c r="Y41" s="47">
        <f t="shared" si="39"/>
        <v>0</v>
      </c>
      <c r="Z41" s="47">
        <f t="shared" si="39"/>
        <v>0</v>
      </c>
      <c r="AA41" s="47">
        <f t="shared" si="39"/>
        <v>0</v>
      </c>
      <c r="AB41" s="47">
        <f t="shared" si="39"/>
        <v>0</v>
      </c>
      <c r="AC41" s="47">
        <f t="shared" si="39"/>
        <v>0</v>
      </c>
      <c r="AD41" s="47">
        <f t="shared" si="39"/>
        <v>1191000</v>
      </c>
      <c r="AE41" s="47">
        <f t="shared" si="39"/>
        <v>0</v>
      </c>
      <c r="AF41" s="47">
        <f t="shared" si="39"/>
        <v>1191000</v>
      </c>
      <c r="AG41" s="47">
        <f t="shared" si="39"/>
        <v>0</v>
      </c>
      <c r="AH41" s="47">
        <f t="shared" si="39"/>
        <v>1191000</v>
      </c>
      <c r="AI41" s="47">
        <f t="shared" si="39"/>
        <v>0</v>
      </c>
      <c r="AJ41" s="47">
        <f t="shared" si="39"/>
        <v>1191000</v>
      </c>
      <c r="AK41" s="47">
        <f t="shared" si="39"/>
        <v>0</v>
      </c>
      <c r="AL41" s="47">
        <f t="shared" si="39"/>
        <v>0</v>
      </c>
      <c r="AM41" s="47">
        <f t="shared" si="39"/>
        <v>0</v>
      </c>
      <c r="AN41" s="47">
        <f t="shared" si="39"/>
        <v>0</v>
      </c>
      <c r="AO41" s="47">
        <f t="shared" si="39"/>
        <v>0</v>
      </c>
      <c r="AP41" s="47">
        <f t="shared" si="39"/>
        <v>1191000</v>
      </c>
      <c r="AQ41" s="47">
        <f t="shared" si="39"/>
        <v>0</v>
      </c>
      <c r="AR41" s="47">
        <f t="shared" si="39"/>
        <v>1191000</v>
      </c>
      <c r="AS41" s="47">
        <f t="shared" si="39"/>
        <v>0</v>
      </c>
    </row>
    <row r="42" spans="1:45" ht="60" x14ac:dyDescent="0.25">
      <c r="A42" s="46" t="s">
        <v>36</v>
      </c>
      <c r="B42" s="18"/>
      <c r="C42" s="18"/>
      <c r="D42" s="18"/>
      <c r="E42" s="19">
        <v>851</v>
      </c>
      <c r="F42" s="24" t="s">
        <v>25</v>
      </c>
      <c r="G42" s="24" t="s">
        <v>27</v>
      </c>
      <c r="H42" s="37" t="s">
        <v>54</v>
      </c>
      <c r="I42" s="24" t="s">
        <v>37</v>
      </c>
      <c r="J42" s="47">
        <v>5851400</v>
      </c>
      <c r="K42" s="48"/>
      <c r="L42" s="48">
        <f>J42</f>
        <v>5851400</v>
      </c>
      <c r="M42" s="48"/>
      <c r="N42" s="47">
        <v>2781000</v>
      </c>
      <c r="O42" s="48"/>
      <c r="P42" s="48">
        <f>N42</f>
        <v>2781000</v>
      </c>
      <c r="Q42" s="48"/>
      <c r="R42" s="47">
        <v>2781000</v>
      </c>
      <c r="S42" s="48"/>
      <c r="T42" s="48">
        <f>R42</f>
        <v>2781000</v>
      </c>
      <c r="U42" s="48"/>
      <c r="V42" s="47">
        <v>1191000</v>
      </c>
      <c r="W42" s="47"/>
      <c r="X42" s="47">
        <f>V42</f>
        <v>1191000</v>
      </c>
      <c r="Y42" s="47"/>
      <c r="Z42" s="47"/>
      <c r="AA42" s="47"/>
      <c r="AB42" s="47">
        <f>Z42</f>
        <v>0</v>
      </c>
      <c r="AC42" s="47"/>
      <c r="AD42" s="47">
        <f>V42+Z42</f>
        <v>1191000</v>
      </c>
      <c r="AE42" s="47">
        <f>W42+AA42</f>
        <v>0</v>
      </c>
      <c r="AF42" s="47">
        <f>X42+AB42</f>
        <v>1191000</v>
      </c>
      <c r="AG42" s="47">
        <f>Y42+AC42</f>
        <v>0</v>
      </c>
      <c r="AH42" s="47">
        <v>1191000</v>
      </c>
      <c r="AI42" s="47"/>
      <c r="AJ42" s="47">
        <f>AH42</f>
        <v>1191000</v>
      </c>
      <c r="AK42" s="47"/>
      <c r="AL42" s="47"/>
      <c r="AM42" s="47"/>
      <c r="AN42" s="47">
        <f>AL42</f>
        <v>0</v>
      </c>
      <c r="AO42" s="47"/>
      <c r="AP42" s="47">
        <f>AH42+AL42</f>
        <v>1191000</v>
      </c>
      <c r="AQ42" s="47">
        <f>AI42+AM42</f>
        <v>0</v>
      </c>
      <c r="AR42" s="47">
        <f>AJ42+AN42</f>
        <v>1191000</v>
      </c>
      <c r="AS42" s="47">
        <f>AK42+AO42</f>
        <v>0</v>
      </c>
    </row>
    <row r="43" spans="1:45" x14ac:dyDescent="0.25">
      <c r="A43" s="46" t="s">
        <v>55</v>
      </c>
      <c r="B43" s="18"/>
      <c r="C43" s="18"/>
      <c r="D43" s="18"/>
      <c r="E43" s="19">
        <v>851</v>
      </c>
      <c r="F43" s="24" t="s">
        <v>25</v>
      </c>
      <c r="G43" s="24" t="s">
        <v>27</v>
      </c>
      <c r="H43" s="37" t="s">
        <v>54</v>
      </c>
      <c r="I43" s="24" t="s">
        <v>56</v>
      </c>
      <c r="J43" s="47">
        <f t="shared" ref="J43:U43" si="40">J44</f>
        <v>84700</v>
      </c>
      <c r="K43" s="48">
        <f t="shared" si="40"/>
        <v>0</v>
      </c>
      <c r="L43" s="48">
        <f t="shared" si="40"/>
        <v>84700</v>
      </c>
      <c r="M43" s="48">
        <f t="shared" si="40"/>
        <v>0</v>
      </c>
      <c r="N43" s="47">
        <f t="shared" si="40"/>
        <v>44000</v>
      </c>
      <c r="O43" s="48">
        <f t="shared" si="40"/>
        <v>0</v>
      </c>
      <c r="P43" s="48">
        <f t="shared" si="40"/>
        <v>44000</v>
      </c>
      <c r="Q43" s="48">
        <f t="shared" si="40"/>
        <v>0</v>
      </c>
      <c r="R43" s="47">
        <f t="shared" si="40"/>
        <v>44000</v>
      </c>
      <c r="S43" s="48">
        <f t="shared" si="40"/>
        <v>0</v>
      </c>
      <c r="T43" s="48">
        <f t="shared" si="40"/>
        <v>44000</v>
      </c>
      <c r="U43" s="48">
        <f t="shared" si="40"/>
        <v>0</v>
      </c>
      <c r="V43" s="47">
        <f t="shared" ref="V43:AS43" si="41">V44</f>
        <v>46200</v>
      </c>
      <c r="W43" s="47">
        <f t="shared" si="41"/>
        <v>0</v>
      </c>
      <c r="X43" s="47">
        <f t="shared" si="41"/>
        <v>46200</v>
      </c>
      <c r="Y43" s="47">
        <f t="shared" si="41"/>
        <v>0</v>
      </c>
      <c r="Z43" s="47">
        <f t="shared" si="41"/>
        <v>0</v>
      </c>
      <c r="AA43" s="47">
        <f t="shared" si="41"/>
        <v>0</v>
      </c>
      <c r="AB43" s="47">
        <f t="shared" si="41"/>
        <v>0</v>
      </c>
      <c r="AC43" s="47">
        <f t="shared" si="41"/>
        <v>0</v>
      </c>
      <c r="AD43" s="47">
        <f t="shared" si="41"/>
        <v>46200</v>
      </c>
      <c r="AE43" s="47">
        <f t="shared" si="41"/>
        <v>0</v>
      </c>
      <c r="AF43" s="47">
        <f t="shared" si="41"/>
        <v>46200</v>
      </c>
      <c r="AG43" s="47">
        <f t="shared" si="41"/>
        <v>0</v>
      </c>
      <c r="AH43" s="47">
        <f t="shared" si="41"/>
        <v>46200</v>
      </c>
      <c r="AI43" s="47">
        <f t="shared" si="41"/>
        <v>0</v>
      </c>
      <c r="AJ43" s="47">
        <f t="shared" si="41"/>
        <v>46200</v>
      </c>
      <c r="AK43" s="47">
        <f t="shared" si="41"/>
        <v>0</v>
      </c>
      <c r="AL43" s="47">
        <f t="shared" si="41"/>
        <v>0</v>
      </c>
      <c r="AM43" s="47">
        <f t="shared" si="41"/>
        <v>0</v>
      </c>
      <c r="AN43" s="47">
        <f t="shared" si="41"/>
        <v>0</v>
      </c>
      <c r="AO43" s="47">
        <f t="shared" si="41"/>
        <v>0</v>
      </c>
      <c r="AP43" s="47">
        <f t="shared" si="41"/>
        <v>46200</v>
      </c>
      <c r="AQ43" s="47">
        <f t="shared" si="41"/>
        <v>0</v>
      </c>
      <c r="AR43" s="47">
        <f t="shared" si="41"/>
        <v>46200</v>
      </c>
      <c r="AS43" s="47">
        <f t="shared" si="41"/>
        <v>0</v>
      </c>
    </row>
    <row r="44" spans="1:45" ht="30" x14ac:dyDescent="0.25">
      <c r="A44" s="46" t="s">
        <v>57</v>
      </c>
      <c r="B44" s="18"/>
      <c r="C44" s="18"/>
      <c r="D44" s="18"/>
      <c r="E44" s="19">
        <v>851</v>
      </c>
      <c r="F44" s="24" t="s">
        <v>25</v>
      </c>
      <c r="G44" s="24" t="s">
        <v>27</v>
      </c>
      <c r="H44" s="37" t="s">
        <v>54</v>
      </c>
      <c r="I44" s="24" t="s">
        <v>58</v>
      </c>
      <c r="J44" s="47">
        <v>84700</v>
      </c>
      <c r="K44" s="48"/>
      <c r="L44" s="48">
        <f>J44</f>
        <v>84700</v>
      </c>
      <c r="M44" s="48"/>
      <c r="N44" s="47">
        <v>44000</v>
      </c>
      <c r="O44" s="48"/>
      <c r="P44" s="48">
        <f>N44</f>
        <v>44000</v>
      </c>
      <c r="Q44" s="48"/>
      <c r="R44" s="47">
        <v>44000</v>
      </c>
      <c r="S44" s="48"/>
      <c r="T44" s="48">
        <f>R44</f>
        <v>44000</v>
      </c>
      <c r="U44" s="48"/>
      <c r="V44" s="47">
        <v>46200</v>
      </c>
      <c r="W44" s="47"/>
      <c r="X44" s="47">
        <f>V44</f>
        <v>46200</v>
      </c>
      <c r="Y44" s="47"/>
      <c r="Z44" s="47"/>
      <c r="AA44" s="47"/>
      <c r="AB44" s="47">
        <f>Z44</f>
        <v>0</v>
      </c>
      <c r="AC44" s="47"/>
      <c r="AD44" s="47">
        <f>V44+Z44</f>
        <v>46200</v>
      </c>
      <c r="AE44" s="47">
        <f>W44+AA44</f>
        <v>0</v>
      </c>
      <c r="AF44" s="47">
        <f>X44+AB44</f>
        <v>46200</v>
      </c>
      <c r="AG44" s="47">
        <f>Y44+AC44</f>
        <v>0</v>
      </c>
      <c r="AH44" s="47">
        <v>46200</v>
      </c>
      <c r="AI44" s="47"/>
      <c r="AJ44" s="47">
        <f>AH44</f>
        <v>46200</v>
      </c>
      <c r="AK44" s="47"/>
      <c r="AL44" s="47"/>
      <c r="AM44" s="47"/>
      <c r="AN44" s="47">
        <f>AL44</f>
        <v>0</v>
      </c>
      <c r="AO44" s="47"/>
      <c r="AP44" s="47">
        <f>AH44+AL44</f>
        <v>46200</v>
      </c>
      <c r="AQ44" s="47">
        <f>AI44+AM44</f>
        <v>0</v>
      </c>
      <c r="AR44" s="47">
        <f>AJ44+AN44</f>
        <v>46200</v>
      </c>
      <c r="AS44" s="47">
        <f>AK44+AO44</f>
        <v>0</v>
      </c>
    </row>
    <row r="45" spans="1:45" ht="45" x14ac:dyDescent="0.25">
      <c r="A45" s="46" t="s">
        <v>59</v>
      </c>
      <c r="B45" s="51"/>
      <c r="C45" s="50"/>
      <c r="D45" s="50"/>
      <c r="E45" s="19">
        <v>851</v>
      </c>
      <c r="F45" s="24" t="s">
        <v>25</v>
      </c>
      <c r="G45" s="24" t="s">
        <v>27</v>
      </c>
      <c r="H45" s="37" t="s">
        <v>60</v>
      </c>
      <c r="I45" s="24"/>
      <c r="J45" s="47">
        <f t="shared" ref="J45:U46" si="42">J46</f>
        <v>100000</v>
      </c>
      <c r="K45" s="48">
        <f t="shared" si="42"/>
        <v>0</v>
      </c>
      <c r="L45" s="48">
        <f t="shared" si="42"/>
        <v>100000</v>
      </c>
      <c r="M45" s="48">
        <f t="shared" si="42"/>
        <v>0</v>
      </c>
      <c r="N45" s="47">
        <f t="shared" si="42"/>
        <v>0</v>
      </c>
      <c r="O45" s="48">
        <f t="shared" si="42"/>
        <v>0</v>
      </c>
      <c r="P45" s="48">
        <f t="shared" si="42"/>
        <v>0</v>
      </c>
      <c r="Q45" s="48">
        <f t="shared" si="42"/>
        <v>0</v>
      </c>
      <c r="R45" s="47">
        <f t="shared" si="42"/>
        <v>0</v>
      </c>
      <c r="S45" s="48">
        <f t="shared" si="42"/>
        <v>0</v>
      </c>
      <c r="T45" s="48">
        <f t="shared" si="42"/>
        <v>0</v>
      </c>
      <c r="U45" s="48">
        <f t="shared" si="42"/>
        <v>0</v>
      </c>
      <c r="V45" s="47">
        <f t="shared" ref="V45:AG46" si="43">V46</f>
        <v>0</v>
      </c>
      <c r="W45" s="47">
        <f t="shared" si="43"/>
        <v>0</v>
      </c>
      <c r="X45" s="47">
        <f t="shared" si="43"/>
        <v>0</v>
      </c>
      <c r="Y45" s="47">
        <f t="shared" si="43"/>
        <v>0</v>
      </c>
      <c r="Z45" s="47">
        <f t="shared" si="43"/>
        <v>0</v>
      </c>
      <c r="AA45" s="47">
        <f t="shared" si="43"/>
        <v>0</v>
      </c>
      <c r="AB45" s="47">
        <f t="shared" si="43"/>
        <v>0</v>
      </c>
      <c r="AC45" s="47">
        <f t="shared" si="43"/>
        <v>0</v>
      </c>
      <c r="AD45" s="47">
        <f t="shared" si="43"/>
        <v>0</v>
      </c>
      <c r="AE45" s="47">
        <f t="shared" si="43"/>
        <v>0</v>
      </c>
      <c r="AF45" s="47">
        <f t="shared" si="43"/>
        <v>0</v>
      </c>
      <c r="AG45" s="47">
        <f t="shared" si="43"/>
        <v>0</v>
      </c>
      <c r="AH45" s="47">
        <f t="shared" ref="AF45:AS46" si="44">AH46</f>
        <v>0</v>
      </c>
      <c r="AI45" s="47">
        <f t="shared" si="44"/>
        <v>0</v>
      </c>
      <c r="AJ45" s="47">
        <f t="shared" si="44"/>
        <v>0</v>
      </c>
      <c r="AK45" s="47">
        <f t="shared" si="44"/>
        <v>0</v>
      </c>
      <c r="AL45" s="47">
        <f t="shared" si="44"/>
        <v>0</v>
      </c>
      <c r="AM45" s="47">
        <f t="shared" si="44"/>
        <v>0</v>
      </c>
      <c r="AN45" s="47">
        <f t="shared" si="44"/>
        <v>0</v>
      </c>
      <c r="AO45" s="47">
        <f t="shared" si="44"/>
        <v>0</v>
      </c>
      <c r="AP45" s="47">
        <f t="shared" si="44"/>
        <v>0</v>
      </c>
      <c r="AQ45" s="47">
        <f t="shared" si="44"/>
        <v>0</v>
      </c>
      <c r="AR45" s="47">
        <f t="shared" si="44"/>
        <v>0</v>
      </c>
      <c r="AS45" s="47">
        <f t="shared" si="44"/>
        <v>0</v>
      </c>
    </row>
    <row r="46" spans="1:45" ht="60" x14ac:dyDescent="0.25">
      <c r="A46" s="46" t="s">
        <v>34</v>
      </c>
      <c r="B46" s="50"/>
      <c r="C46" s="50"/>
      <c r="D46" s="50"/>
      <c r="E46" s="19">
        <v>851</v>
      </c>
      <c r="F46" s="24" t="s">
        <v>25</v>
      </c>
      <c r="G46" s="24" t="s">
        <v>27</v>
      </c>
      <c r="H46" s="37" t="s">
        <v>60</v>
      </c>
      <c r="I46" s="24" t="s">
        <v>35</v>
      </c>
      <c r="J46" s="47">
        <f t="shared" si="42"/>
        <v>100000</v>
      </c>
      <c r="K46" s="48">
        <f t="shared" si="42"/>
        <v>0</v>
      </c>
      <c r="L46" s="48">
        <f t="shared" si="42"/>
        <v>100000</v>
      </c>
      <c r="M46" s="48">
        <f t="shared" si="42"/>
        <v>0</v>
      </c>
      <c r="N46" s="47">
        <f t="shared" si="42"/>
        <v>0</v>
      </c>
      <c r="O46" s="48">
        <f t="shared" si="42"/>
        <v>0</v>
      </c>
      <c r="P46" s="48">
        <f t="shared" si="42"/>
        <v>0</v>
      </c>
      <c r="Q46" s="48">
        <f t="shared" si="42"/>
        <v>0</v>
      </c>
      <c r="R46" s="47">
        <f t="shared" si="42"/>
        <v>0</v>
      </c>
      <c r="S46" s="48">
        <f t="shared" si="42"/>
        <v>0</v>
      </c>
      <c r="T46" s="48">
        <f t="shared" si="42"/>
        <v>0</v>
      </c>
      <c r="U46" s="48">
        <f t="shared" si="42"/>
        <v>0</v>
      </c>
      <c r="V46" s="47">
        <f t="shared" si="43"/>
        <v>0</v>
      </c>
      <c r="W46" s="47">
        <f t="shared" si="43"/>
        <v>0</v>
      </c>
      <c r="X46" s="47">
        <f t="shared" si="43"/>
        <v>0</v>
      </c>
      <c r="Y46" s="47">
        <f t="shared" si="43"/>
        <v>0</v>
      </c>
      <c r="Z46" s="47">
        <f t="shared" si="43"/>
        <v>0</v>
      </c>
      <c r="AA46" s="47">
        <f t="shared" si="43"/>
        <v>0</v>
      </c>
      <c r="AB46" s="47">
        <f t="shared" si="43"/>
        <v>0</v>
      </c>
      <c r="AC46" s="47">
        <f t="shared" si="43"/>
        <v>0</v>
      </c>
      <c r="AD46" s="47">
        <f t="shared" si="43"/>
        <v>0</v>
      </c>
      <c r="AE46" s="47">
        <f t="shared" si="43"/>
        <v>0</v>
      </c>
      <c r="AF46" s="47">
        <f t="shared" si="44"/>
        <v>0</v>
      </c>
      <c r="AG46" s="47">
        <f t="shared" si="44"/>
        <v>0</v>
      </c>
      <c r="AH46" s="47">
        <f t="shared" si="44"/>
        <v>0</v>
      </c>
      <c r="AI46" s="47">
        <f t="shared" si="44"/>
        <v>0</v>
      </c>
      <c r="AJ46" s="47">
        <f t="shared" si="44"/>
        <v>0</v>
      </c>
      <c r="AK46" s="47">
        <f t="shared" si="44"/>
        <v>0</v>
      </c>
      <c r="AL46" s="47">
        <f t="shared" si="44"/>
        <v>0</v>
      </c>
      <c r="AM46" s="47">
        <f t="shared" si="44"/>
        <v>0</v>
      </c>
      <c r="AN46" s="47">
        <f t="shared" si="44"/>
        <v>0</v>
      </c>
      <c r="AO46" s="47">
        <f t="shared" si="44"/>
        <v>0</v>
      </c>
      <c r="AP46" s="47">
        <f t="shared" si="44"/>
        <v>0</v>
      </c>
      <c r="AQ46" s="47">
        <f t="shared" si="44"/>
        <v>0</v>
      </c>
      <c r="AR46" s="47">
        <f t="shared" si="44"/>
        <v>0</v>
      </c>
      <c r="AS46" s="47">
        <f t="shared" si="44"/>
        <v>0</v>
      </c>
    </row>
    <row r="47" spans="1:45" ht="60" x14ac:dyDescent="0.25">
      <c r="A47" s="46" t="s">
        <v>36</v>
      </c>
      <c r="B47" s="50"/>
      <c r="C47" s="50"/>
      <c r="D47" s="50"/>
      <c r="E47" s="19">
        <v>851</v>
      </c>
      <c r="F47" s="24" t="s">
        <v>25</v>
      </c>
      <c r="G47" s="24" t="s">
        <v>27</v>
      </c>
      <c r="H47" s="37" t="s">
        <v>60</v>
      </c>
      <c r="I47" s="24" t="s">
        <v>37</v>
      </c>
      <c r="J47" s="47">
        <v>100000</v>
      </c>
      <c r="K47" s="48"/>
      <c r="L47" s="48">
        <f>J47</f>
        <v>100000</v>
      </c>
      <c r="M47" s="48"/>
      <c r="N47" s="47"/>
      <c r="O47" s="48"/>
      <c r="P47" s="48">
        <f>N47</f>
        <v>0</v>
      </c>
      <c r="Q47" s="48"/>
      <c r="R47" s="47"/>
      <c r="S47" s="48"/>
      <c r="T47" s="48">
        <f>R47</f>
        <v>0</v>
      </c>
      <c r="U47" s="48"/>
      <c r="V47" s="47"/>
      <c r="W47" s="47"/>
      <c r="X47" s="47">
        <f>V47</f>
        <v>0</v>
      </c>
      <c r="Y47" s="47"/>
      <c r="Z47" s="47"/>
      <c r="AA47" s="47"/>
      <c r="AB47" s="47">
        <f>Z47</f>
        <v>0</v>
      </c>
      <c r="AC47" s="47"/>
      <c r="AD47" s="47">
        <f>V47+Z47</f>
        <v>0</v>
      </c>
      <c r="AE47" s="47">
        <f>W47+AA47</f>
        <v>0</v>
      </c>
      <c r="AF47" s="47">
        <f>X47+AB47</f>
        <v>0</v>
      </c>
      <c r="AG47" s="47">
        <f>Y47+AC47</f>
        <v>0</v>
      </c>
      <c r="AH47" s="47"/>
      <c r="AI47" s="47"/>
      <c r="AJ47" s="47">
        <f>AH47</f>
        <v>0</v>
      </c>
      <c r="AK47" s="47"/>
      <c r="AL47" s="47"/>
      <c r="AM47" s="47"/>
      <c r="AN47" s="47">
        <f>AL47</f>
        <v>0</v>
      </c>
      <c r="AO47" s="47"/>
      <c r="AP47" s="47">
        <f>AH47+AL47</f>
        <v>0</v>
      </c>
      <c r="AQ47" s="47">
        <f>AI47+AM47</f>
        <v>0</v>
      </c>
      <c r="AR47" s="47">
        <f>AJ47+AN47</f>
        <v>0</v>
      </c>
      <c r="AS47" s="47">
        <f>AK47+AO47</f>
        <v>0</v>
      </c>
    </row>
    <row r="48" spans="1:45" ht="60" x14ac:dyDescent="0.25">
      <c r="A48" s="52" t="s">
        <v>61</v>
      </c>
      <c r="B48" s="52"/>
      <c r="C48" s="52"/>
      <c r="D48" s="52"/>
      <c r="E48" s="19">
        <v>851</v>
      </c>
      <c r="F48" s="24" t="s">
        <v>25</v>
      </c>
      <c r="G48" s="24" t="s">
        <v>27</v>
      </c>
      <c r="H48" s="37" t="s">
        <v>62</v>
      </c>
      <c r="I48" s="24"/>
      <c r="J48" s="47">
        <f t="shared" ref="J48:U49" si="45">J49</f>
        <v>100000</v>
      </c>
      <c r="K48" s="48">
        <f t="shared" si="45"/>
        <v>0</v>
      </c>
      <c r="L48" s="48">
        <f t="shared" si="45"/>
        <v>100000</v>
      </c>
      <c r="M48" s="48">
        <f t="shared" si="45"/>
        <v>0</v>
      </c>
      <c r="N48" s="47">
        <f t="shared" si="45"/>
        <v>0</v>
      </c>
      <c r="O48" s="48">
        <f t="shared" si="45"/>
        <v>0</v>
      </c>
      <c r="P48" s="48">
        <f t="shared" si="45"/>
        <v>0</v>
      </c>
      <c r="Q48" s="48">
        <f t="shared" si="45"/>
        <v>0</v>
      </c>
      <c r="R48" s="47">
        <f t="shared" si="45"/>
        <v>0</v>
      </c>
      <c r="S48" s="48">
        <f t="shared" si="45"/>
        <v>0</v>
      </c>
      <c r="T48" s="48">
        <f t="shared" si="45"/>
        <v>0</v>
      </c>
      <c r="U48" s="48">
        <f t="shared" si="45"/>
        <v>0</v>
      </c>
      <c r="V48" s="47">
        <f t="shared" ref="V48:AG49" si="46">V49</f>
        <v>0</v>
      </c>
      <c r="W48" s="47">
        <f t="shared" si="46"/>
        <v>0</v>
      </c>
      <c r="X48" s="47">
        <f t="shared" si="46"/>
        <v>0</v>
      </c>
      <c r="Y48" s="47">
        <f t="shared" si="46"/>
        <v>0</v>
      </c>
      <c r="Z48" s="47">
        <f t="shared" si="46"/>
        <v>0</v>
      </c>
      <c r="AA48" s="47">
        <f t="shared" si="46"/>
        <v>0</v>
      </c>
      <c r="AB48" s="47">
        <f t="shared" si="46"/>
        <v>0</v>
      </c>
      <c r="AC48" s="47">
        <f t="shared" si="46"/>
        <v>0</v>
      </c>
      <c r="AD48" s="47">
        <f t="shared" si="46"/>
        <v>0</v>
      </c>
      <c r="AE48" s="47">
        <f t="shared" si="46"/>
        <v>0</v>
      </c>
      <c r="AF48" s="47">
        <f t="shared" si="46"/>
        <v>0</v>
      </c>
      <c r="AG48" s="47">
        <f t="shared" si="46"/>
        <v>0</v>
      </c>
      <c r="AH48" s="47">
        <f t="shared" ref="AF48:AS49" si="47">AH49</f>
        <v>0</v>
      </c>
      <c r="AI48" s="47">
        <f t="shared" si="47"/>
        <v>0</v>
      </c>
      <c r="AJ48" s="47">
        <f t="shared" si="47"/>
        <v>0</v>
      </c>
      <c r="AK48" s="47">
        <f t="shared" si="47"/>
        <v>0</v>
      </c>
      <c r="AL48" s="47">
        <f t="shared" si="47"/>
        <v>0</v>
      </c>
      <c r="AM48" s="47">
        <f t="shared" si="47"/>
        <v>0</v>
      </c>
      <c r="AN48" s="47">
        <f t="shared" si="47"/>
        <v>0</v>
      </c>
      <c r="AO48" s="47">
        <f t="shared" si="47"/>
        <v>0</v>
      </c>
      <c r="AP48" s="47">
        <f t="shared" si="47"/>
        <v>0</v>
      </c>
      <c r="AQ48" s="47">
        <f t="shared" si="47"/>
        <v>0</v>
      </c>
      <c r="AR48" s="47">
        <f t="shared" si="47"/>
        <v>0</v>
      </c>
      <c r="AS48" s="47">
        <f t="shared" si="47"/>
        <v>0</v>
      </c>
    </row>
    <row r="49" spans="1:45" ht="60" x14ac:dyDescent="0.25">
      <c r="A49" s="46" t="s">
        <v>34</v>
      </c>
      <c r="B49" s="50"/>
      <c r="C49" s="50"/>
      <c r="D49" s="50"/>
      <c r="E49" s="19">
        <v>851</v>
      </c>
      <c r="F49" s="24" t="s">
        <v>25</v>
      </c>
      <c r="G49" s="24" t="s">
        <v>27</v>
      </c>
      <c r="H49" s="37" t="s">
        <v>62</v>
      </c>
      <c r="I49" s="24" t="s">
        <v>35</v>
      </c>
      <c r="J49" s="47">
        <f t="shared" si="45"/>
        <v>100000</v>
      </c>
      <c r="K49" s="48">
        <f t="shared" si="45"/>
        <v>0</v>
      </c>
      <c r="L49" s="48">
        <f t="shared" si="45"/>
        <v>100000</v>
      </c>
      <c r="M49" s="48">
        <f t="shared" si="45"/>
        <v>0</v>
      </c>
      <c r="N49" s="47">
        <f t="shared" si="45"/>
        <v>0</v>
      </c>
      <c r="O49" s="48">
        <f t="shared" si="45"/>
        <v>0</v>
      </c>
      <c r="P49" s="48">
        <f t="shared" si="45"/>
        <v>0</v>
      </c>
      <c r="Q49" s="48">
        <f t="shared" si="45"/>
        <v>0</v>
      </c>
      <c r="R49" s="47">
        <f t="shared" si="45"/>
        <v>0</v>
      </c>
      <c r="S49" s="48">
        <f t="shared" si="45"/>
        <v>0</v>
      </c>
      <c r="T49" s="48">
        <f t="shared" si="45"/>
        <v>0</v>
      </c>
      <c r="U49" s="48">
        <f t="shared" si="45"/>
        <v>0</v>
      </c>
      <c r="V49" s="47">
        <f t="shared" si="46"/>
        <v>0</v>
      </c>
      <c r="W49" s="47">
        <f t="shared" si="46"/>
        <v>0</v>
      </c>
      <c r="X49" s="47">
        <f t="shared" si="46"/>
        <v>0</v>
      </c>
      <c r="Y49" s="47">
        <f t="shared" si="46"/>
        <v>0</v>
      </c>
      <c r="Z49" s="47">
        <f t="shared" si="46"/>
        <v>0</v>
      </c>
      <c r="AA49" s="47">
        <f t="shared" si="46"/>
        <v>0</v>
      </c>
      <c r="AB49" s="47">
        <f t="shared" si="46"/>
        <v>0</v>
      </c>
      <c r="AC49" s="47">
        <f t="shared" si="46"/>
        <v>0</v>
      </c>
      <c r="AD49" s="47">
        <f t="shared" si="46"/>
        <v>0</v>
      </c>
      <c r="AE49" s="47">
        <f t="shared" si="46"/>
        <v>0</v>
      </c>
      <c r="AF49" s="47">
        <f t="shared" si="47"/>
        <v>0</v>
      </c>
      <c r="AG49" s="47">
        <f t="shared" si="47"/>
        <v>0</v>
      </c>
      <c r="AH49" s="47">
        <f t="shared" si="47"/>
        <v>0</v>
      </c>
      <c r="AI49" s="47">
        <f t="shared" si="47"/>
        <v>0</v>
      </c>
      <c r="AJ49" s="47">
        <f t="shared" si="47"/>
        <v>0</v>
      </c>
      <c r="AK49" s="47">
        <f t="shared" si="47"/>
        <v>0</v>
      </c>
      <c r="AL49" s="47">
        <f t="shared" si="47"/>
        <v>0</v>
      </c>
      <c r="AM49" s="47">
        <f t="shared" si="47"/>
        <v>0</v>
      </c>
      <c r="AN49" s="47">
        <f t="shared" si="47"/>
        <v>0</v>
      </c>
      <c r="AO49" s="47">
        <f t="shared" si="47"/>
        <v>0</v>
      </c>
      <c r="AP49" s="47">
        <f t="shared" si="47"/>
        <v>0</v>
      </c>
      <c r="AQ49" s="47">
        <f t="shared" si="47"/>
        <v>0</v>
      </c>
      <c r="AR49" s="47">
        <f t="shared" si="47"/>
        <v>0</v>
      </c>
      <c r="AS49" s="47">
        <f t="shared" si="47"/>
        <v>0</v>
      </c>
    </row>
    <row r="50" spans="1:45" ht="60" x14ac:dyDescent="0.25">
      <c r="A50" s="46" t="s">
        <v>36</v>
      </c>
      <c r="B50" s="50"/>
      <c r="C50" s="50"/>
      <c r="D50" s="50"/>
      <c r="E50" s="19">
        <v>851</v>
      </c>
      <c r="F50" s="24" t="s">
        <v>25</v>
      </c>
      <c r="G50" s="24" t="s">
        <v>27</v>
      </c>
      <c r="H50" s="37" t="s">
        <v>62</v>
      </c>
      <c r="I50" s="24" t="s">
        <v>37</v>
      </c>
      <c r="J50" s="47">
        <v>100000</v>
      </c>
      <c r="K50" s="48"/>
      <c r="L50" s="48">
        <f>J50</f>
        <v>100000</v>
      </c>
      <c r="M50" s="48"/>
      <c r="N50" s="47"/>
      <c r="O50" s="48"/>
      <c r="P50" s="48">
        <f>N50</f>
        <v>0</v>
      </c>
      <c r="Q50" s="48"/>
      <c r="R50" s="47"/>
      <c r="S50" s="48"/>
      <c r="T50" s="48">
        <f>R50</f>
        <v>0</v>
      </c>
      <c r="U50" s="48"/>
      <c r="V50" s="47"/>
      <c r="W50" s="47"/>
      <c r="X50" s="47">
        <f>V50</f>
        <v>0</v>
      </c>
      <c r="Y50" s="47"/>
      <c r="Z50" s="47"/>
      <c r="AA50" s="47"/>
      <c r="AB50" s="47">
        <f>Z50</f>
        <v>0</v>
      </c>
      <c r="AC50" s="47"/>
      <c r="AD50" s="47">
        <f>V50+Z50</f>
        <v>0</v>
      </c>
      <c r="AE50" s="47">
        <f>W50+AA50</f>
        <v>0</v>
      </c>
      <c r="AF50" s="47">
        <f>X50+AB50</f>
        <v>0</v>
      </c>
      <c r="AG50" s="47">
        <f>Y50+AC50</f>
        <v>0</v>
      </c>
      <c r="AH50" s="47"/>
      <c r="AI50" s="47"/>
      <c r="AJ50" s="47">
        <f>AH50</f>
        <v>0</v>
      </c>
      <c r="AK50" s="47"/>
      <c r="AL50" s="47"/>
      <c r="AM50" s="47"/>
      <c r="AN50" s="47">
        <f>AL50</f>
        <v>0</v>
      </c>
      <c r="AO50" s="47"/>
      <c r="AP50" s="47">
        <f>AH50+AL50</f>
        <v>0</v>
      </c>
      <c r="AQ50" s="47">
        <f>AI50+AM50</f>
        <v>0</v>
      </c>
      <c r="AR50" s="47">
        <f>AJ50+AN50</f>
        <v>0</v>
      </c>
      <c r="AS50" s="47">
        <f>AK50+AO50</f>
        <v>0</v>
      </c>
    </row>
    <row r="51" spans="1:45" ht="30" x14ac:dyDescent="0.25">
      <c r="A51" s="46" t="s">
        <v>63</v>
      </c>
      <c r="B51" s="51"/>
      <c r="C51" s="50"/>
      <c r="D51" s="50"/>
      <c r="E51" s="19">
        <v>851</v>
      </c>
      <c r="F51" s="24" t="s">
        <v>25</v>
      </c>
      <c r="G51" s="24" t="s">
        <v>27</v>
      </c>
      <c r="H51" s="37" t="s">
        <v>64</v>
      </c>
      <c r="I51" s="24"/>
      <c r="J51" s="47">
        <f t="shared" ref="J51:U52" si="48">J52</f>
        <v>78000</v>
      </c>
      <c r="K51" s="48">
        <f t="shared" si="48"/>
        <v>0</v>
      </c>
      <c r="L51" s="48">
        <f t="shared" si="48"/>
        <v>78000</v>
      </c>
      <c r="M51" s="48">
        <f t="shared" si="48"/>
        <v>0</v>
      </c>
      <c r="N51" s="47">
        <f t="shared" si="48"/>
        <v>0</v>
      </c>
      <c r="O51" s="48">
        <f t="shared" si="48"/>
        <v>0</v>
      </c>
      <c r="P51" s="48">
        <f t="shared" si="48"/>
        <v>0</v>
      </c>
      <c r="Q51" s="48">
        <f t="shared" si="48"/>
        <v>0</v>
      </c>
      <c r="R51" s="47">
        <f t="shared" si="48"/>
        <v>0</v>
      </c>
      <c r="S51" s="48">
        <f t="shared" si="48"/>
        <v>0</v>
      </c>
      <c r="T51" s="48">
        <f t="shared" si="48"/>
        <v>0</v>
      </c>
      <c r="U51" s="48">
        <f t="shared" si="48"/>
        <v>0</v>
      </c>
      <c r="V51" s="47">
        <f t="shared" ref="V51:AG52" si="49">V52</f>
        <v>0</v>
      </c>
      <c r="W51" s="47">
        <f t="shared" si="49"/>
        <v>0</v>
      </c>
      <c r="X51" s="47">
        <f t="shared" si="49"/>
        <v>0</v>
      </c>
      <c r="Y51" s="47">
        <f t="shared" si="49"/>
        <v>0</v>
      </c>
      <c r="Z51" s="47">
        <f t="shared" si="49"/>
        <v>0</v>
      </c>
      <c r="AA51" s="47">
        <f t="shared" si="49"/>
        <v>0</v>
      </c>
      <c r="AB51" s="47">
        <f t="shared" si="49"/>
        <v>0</v>
      </c>
      <c r="AC51" s="47">
        <f t="shared" si="49"/>
        <v>0</v>
      </c>
      <c r="AD51" s="47">
        <f t="shared" si="49"/>
        <v>0</v>
      </c>
      <c r="AE51" s="47">
        <f t="shared" si="49"/>
        <v>0</v>
      </c>
      <c r="AF51" s="47">
        <f t="shared" si="49"/>
        <v>0</v>
      </c>
      <c r="AG51" s="47">
        <f t="shared" si="49"/>
        <v>0</v>
      </c>
      <c r="AH51" s="47">
        <f t="shared" ref="AF51:AS52" si="50">AH52</f>
        <v>0</v>
      </c>
      <c r="AI51" s="47">
        <f t="shared" si="50"/>
        <v>0</v>
      </c>
      <c r="AJ51" s="47">
        <f t="shared" si="50"/>
        <v>0</v>
      </c>
      <c r="AK51" s="47">
        <f t="shared" si="50"/>
        <v>0</v>
      </c>
      <c r="AL51" s="47">
        <f t="shared" si="50"/>
        <v>0</v>
      </c>
      <c r="AM51" s="47">
        <f t="shared" si="50"/>
        <v>0</v>
      </c>
      <c r="AN51" s="47">
        <f t="shared" si="50"/>
        <v>0</v>
      </c>
      <c r="AO51" s="47">
        <f t="shared" si="50"/>
        <v>0</v>
      </c>
      <c r="AP51" s="47">
        <f t="shared" si="50"/>
        <v>0</v>
      </c>
      <c r="AQ51" s="47">
        <f t="shared" si="50"/>
        <v>0</v>
      </c>
      <c r="AR51" s="47">
        <f t="shared" si="50"/>
        <v>0</v>
      </c>
      <c r="AS51" s="47">
        <f t="shared" si="50"/>
        <v>0</v>
      </c>
    </row>
    <row r="52" spans="1:45" x14ac:dyDescent="0.25">
      <c r="A52" s="46" t="s">
        <v>55</v>
      </c>
      <c r="B52" s="50"/>
      <c r="C52" s="50"/>
      <c r="D52" s="50"/>
      <c r="E52" s="19">
        <v>851</v>
      </c>
      <c r="F52" s="24" t="s">
        <v>25</v>
      </c>
      <c r="G52" s="24" t="s">
        <v>27</v>
      </c>
      <c r="H52" s="37" t="s">
        <v>64</v>
      </c>
      <c r="I52" s="24" t="s">
        <v>56</v>
      </c>
      <c r="J52" s="47">
        <f t="shared" si="48"/>
        <v>78000</v>
      </c>
      <c r="K52" s="48">
        <f t="shared" si="48"/>
        <v>0</v>
      </c>
      <c r="L52" s="48">
        <f t="shared" si="48"/>
        <v>78000</v>
      </c>
      <c r="M52" s="48">
        <f t="shared" si="48"/>
        <v>0</v>
      </c>
      <c r="N52" s="47">
        <f t="shared" si="48"/>
        <v>0</v>
      </c>
      <c r="O52" s="48">
        <f t="shared" si="48"/>
        <v>0</v>
      </c>
      <c r="P52" s="48">
        <f t="shared" si="48"/>
        <v>0</v>
      </c>
      <c r="Q52" s="48">
        <f t="shared" si="48"/>
        <v>0</v>
      </c>
      <c r="R52" s="47">
        <f t="shared" si="48"/>
        <v>0</v>
      </c>
      <c r="S52" s="48">
        <f t="shared" si="48"/>
        <v>0</v>
      </c>
      <c r="T52" s="48">
        <f t="shared" si="48"/>
        <v>0</v>
      </c>
      <c r="U52" s="48">
        <f t="shared" si="48"/>
        <v>0</v>
      </c>
      <c r="V52" s="47">
        <f t="shared" si="49"/>
        <v>0</v>
      </c>
      <c r="W52" s="47">
        <f t="shared" si="49"/>
        <v>0</v>
      </c>
      <c r="X52" s="47">
        <f t="shared" si="49"/>
        <v>0</v>
      </c>
      <c r="Y52" s="47">
        <f t="shared" si="49"/>
        <v>0</v>
      </c>
      <c r="Z52" s="47">
        <f t="shared" si="49"/>
        <v>0</v>
      </c>
      <c r="AA52" s="47">
        <f t="shared" si="49"/>
        <v>0</v>
      </c>
      <c r="AB52" s="47">
        <f t="shared" si="49"/>
        <v>0</v>
      </c>
      <c r="AC52" s="47">
        <f t="shared" si="49"/>
        <v>0</v>
      </c>
      <c r="AD52" s="47">
        <f t="shared" si="49"/>
        <v>0</v>
      </c>
      <c r="AE52" s="47">
        <f t="shared" si="49"/>
        <v>0</v>
      </c>
      <c r="AF52" s="47">
        <f t="shared" si="50"/>
        <v>0</v>
      </c>
      <c r="AG52" s="47">
        <f t="shared" si="50"/>
        <v>0</v>
      </c>
      <c r="AH52" s="47">
        <f t="shared" si="50"/>
        <v>0</v>
      </c>
      <c r="AI52" s="47">
        <f t="shared" si="50"/>
        <v>0</v>
      </c>
      <c r="AJ52" s="47">
        <f t="shared" si="50"/>
        <v>0</v>
      </c>
      <c r="AK52" s="47">
        <f t="shared" si="50"/>
        <v>0</v>
      </c>
      <c r="AL52" s="47">
        <f t="shared" si="50"/>
        <v>0</v>
      </c>
      <c r="AM52" s="47">
        <f t="shared" si="50"/>
        <v>0</v>
      </c>
      <c r="AN52" s="47">
        <f t="shared" si="50"/>
        <v>0</v>
      </c>
      <c r="AO52" s="47">
        <f t="shared" si="50"/>
        <v>0</v>
      </c>
      <c r="AP52" s="47">
        <f t="shared" si="50"/>
        <v>0</v>
      </c>
      <c r="AQ52" s="47">
        <f t="shared" si="50"/>
        <v>0</v>
      </c>
      <c r="AR52" s="47">
        <f t="shared" si="50"/>
        <v>0</v>
      </c>
      <c r="AS52" s="47">
        <f t="shared" si="50"/>
        <v>0</v>
      </c>
    </row>
    <row r="53" spans="1:45" ht="30" x14ac:dyDescent="0.25">
      <c r="A53" s="46" t="s">
        <v>57</v>
      </c>
      <c r="B53" s="50"/>
      <c r="C53" s="50"/>
      <c r="D53" s="50"/>
      <c r="E53" s="19">
        <v>851</v>
      </c>
      <c r="F53" s="24" t="s">
        <v>25</v>
      </c>
      <c r="G53" s="24" t="s">
        <v>27</v>
      </c>
      <c r="H53" s="37" t="s">
        <v>64</v>
      </c>
      <c r="I53" s="24" t="s">
        <v>58</v>
      </c>
      <c r="J53" s="47">
        <v>78000</v>
      </c>
      <c r="K53" s="48"/>
      <c r="L53" s="48">
        <f>J53</f>
        <v>78000</v>
      </c>
      <c r="M53" s="48"/>
      <c r="N53" s="47"/>
      <c r="O53" s="48"/>
      <c r="P53" s="48">
        <f>N53</f>
        <v>0</v>
      </c>
      <c r="Q53" s="48"/>
      <c r="R53" s="47"/>
      <c r="S53" s="48"/>
      <c r="T53" s="48">
        <f>R53</f>
        <v>0</v>
      </c>
      <c r="U53" s="48"/>
      <c r="V53" s="47"/>
      <c r="W53" s="47"/>
      <c r="X53" s="47">
        <f>V53</f>
        <v>0</v>
      </c>
      <c r="Y53" s="47"/>
      <c r="Z53" s="47"/>
      <c r="AA53" s="47"/>
      <c r="AB53" s="47">
        <f>Z53</f>
        <v>0</v>
      </c>
      <c r="AC53" s="47"/>
      <c r="AD53" s="47">
        <f>V53+Z53</f>
        <v>0</v>
      </c>
      <c r="AE53" s="47">
        <f>W53+AA53</f>
        <v>0</v>
      </c>
      <c r="AF53" s="47">
        <f>X53+AB53</f>
        <v>0</v>
      </c>
      <c r="AG53" s="47">
        <f>Y53+AC53</f>
        <v>0</v>
      </c>
      <c r="AH53" s="47"/>
      <c r="AI53" s="47"/>
      <c r="AJ53" s="47">
        <f>AH53</f>
        <v>0</v>
      </c>
      <c r="AK53" s="47"/>
      <c r="AL53" s="47"/>
      <c r="AM53" s="47"/>
      <c r="AN53" s="47">
        <f>AL53</f>
        <v>0</v>
      </c>
      <c r="AO53" s="47"/>
      <c r="AP53" s="47">
        <f>AH53+AL53</f>
        <v>0</v>
      </c>
      <c r="AQ53" s="47">
        <f>AI53+AM53</f>
        <v>0</v>
      </c>
      <c r="AR53" s="47">
        <f>AJ53+AN53</f>
        <v>0</v>
      </c>
      <c r="AS53" s="47">
        <f>AK53+AO53</f>
        <v>0</v>
      </c>
    </row>
    <row r="54" spans="1:45" ht="120" x14ac:dyDescent="0.25">
      <c r="A54" s="46" t="s">
        <v>65</v>
      </c>
      <c r="B54" s="51"/>
      <c r="C54" s="50"/>
      <c r="D54" s="50"/>
      <c r="E54" s="19">
        <v>851</v>
      </c>
      <c r="F54" s="24" t="s">
        <v>25</v>
      </c>
      <c r="G54" s="24" t="s">
        <v>27</v>
      </c>
      <c r="H54" s="37" t="s">
        <v>66</v>
      </c>
      <c r="I54" s="24"/>
      <c r="J54" s="47">
        <f t="shared" ref="J54:U55" si="51">J55</f>
        <v>2500</v>
      </c>
      <c r="K54" s="48">
        <f t="shared" si="51"/>
        <v>0</v>
      </c>
      <c r="L54" s="48">
        <f t="shared" si="51"/>
        <v>0</v>
      </c>
      <c r="M54" s="48">
        <f t="shared" si="51"/>
        <v>2500</v>
      </c>
      <c r="N54" s="47">
        <f t="shared" si="51"/>
        <v>2500</v>
      </c>
      <c r="O54" s="48">
        <f t="shared" si="51"/>
        <v>0</v>
      </c>
      <c r="P54" s="48">
        <f t="shared" si="51"/>
        <v>0</v>
      </c>
      <c r="Q54" s="48">
        <f t="shared" si="51"/>
        <v>2500</v>
      </c>
      <c r="R54" s="47">
        <f t="shared" si="51"/>
        <v>2500</v>
      </c>
      <c r="S54" s="48">
        <f t="shared" si="51"/>
        <v>0</v>
      </c>
      <c r="T54" s="48">
        <f t="shared" si="51"/>
        <v>0</v>
      </c>
      <c r="U54" s="48">
        <f t="shared" si="51"/>
        <v>2500</v>
      </c>
      <c r="V54" s="47">
        <f t="shared" ref="V54:AG55" si="52">V55</f>
        <v>2500</v>
      </c>
      <c r="W54" s="47">
        <f t="shared" si="52"/>
        <v>0</v>
      </c>
      <c r="X54" s="47">
        <f t="shared" si="52"/>
        <v>0</v>
      </c>
      <c r="Y54" s="47">
        <f t="shared" si="52"/>
        <v>2500</v>
      </c>
      <c r="Z54" s="47">
        <f t="shared" si="52"/>
        <v>0</v>
      </c>
      <c r="AA54" s="47">
        <f t="shared" si="52"/>
        <v>0</v>
      </c>
      <c r="AB54" s="47">
        <f t="shared" si="52"/>
        <v>0</v>
      </c>
      <c r="AC54" s="47">
        <f t="shared" si="52"/>
        <v>0</v>
      </c>
      <c r="AD54" s="47">
        <f t="shared" si="52"/>
        <v>2500</v>
      </c>
      <c r="AE54" s="47">
        <f t="shared" si="52"/>
        <v>0</v>
      </c>
      <c r="AF54" s="47">
        <f t="shared" si="52"/>
        <v>0</v>
      </c>
      <c r="AG54" s="47">
        <f t="shared" si="52"/>
        <v>2500</v>
      </c>
      <c r="AH54" s="47">
        <f t="shared" ref="AF54:AS55" si="53">AH55</f>
        <v>2500</v>
      </c>
      <c r="AI54" s="47">
        <f t="shared" si="53"/>
        <v>0</v>
      </c>
      <c r="AJ54" s="47">
        <f t="shared" si="53"/>
        <v>0</v>
      </c>
      <c r="AK54" s="47">
        <f t="shared" si="53"/>
        <v>2500</v>
      </c>
      <c r="AL54" s="47">
        <f t="shared" si="53"/>
        <v>0</v>
      </c>
      <c r="AM54" s="47">
        <f t="shared" si="53"/>
        <v>0</v>
      </c>
      <c r="AN54" s="47">
        <f t="shared" si="53"/>
        <v>0</v>
      </c>
      <c r="AO54" s="47">
        <f t="shared" si="53"/>
        <v>0</v>
      </c>
      <c r="AP54" s="47">
        <f t="shared" si="53"/>
        <v>2500</v>
      </c>
      <c r="AQ54" s="47">
        <f t="shared" si="53"/>
        <v>0</v>
      </c>
      <c r="AR54" s="47">
        <f t="shared" si="53"/>
        <v>0</v>
      </c>
      <c r="AS54" s="47">
        <f t="shared" si="53"/>
        <v>2500</v>
      </c>
    </row>
    <row r="55" spans="1:45" ht="60" x14ac:dyDescent="0.25">
      <c r="A55" s="46" t="s">
        <v>34</v>
      </c>
      <c r="B55" s="49"/>
      <c r="C55" s="49"/>
      <c r="D55" s="49"/>
      <c r="E55" s="19">
        <v>851</v>
      </c>
      <c r="F55" s="24" t="s">
        <v>25</v>
      </c>
      <c r="G55" s="24" t="s">
        <v>27</v>
      </c>
      <c r="H55" s="37" t="s">
        <v>66</v>
      </c>
      <c r="I55" s="24" t="s">
        <v>35</v>
      </c>
      <c r="J55" s="47">
        <f t="shared" si="51"/>
        <v>2500</v>
      </c>
      <c r="K55" s="48">
        <f t="shared" si="51"/>
        <v>0</v>
      </c>
      <c r="L55" s="48">
        <f t="shared" si="51"/>
        <v>0</v>
      </c>
      <c r="M55" s="48">
        <f t="shared" si="51"/>
        <v>2500</v>
      </c>
      <c r="N55" s="47">
        <f t="shared" si="51"/>
        <v>2500</v>
      </c>
      <c r="O55" s="48">
        <f t="shared" si="51"/>
        <v>0</v>
      </c>
      <c r="P55" s="48">
        <f t="shared" si="51"/>
        <v>0</v>
      </c>
      <c r="Q55" s="48">
        <f t="shared" si="51"/>
        <v>2500</v>
      </c>
      <c r="R55" s="47">
        <f t="shared" si="51"/>
        <v>2500</v>
      </c>
      <c r="S55" s="48">
        <f t="shared" si="51"/>
        <v>0</v>
      </c>
      <c r="T55" s="48">
        <f t="shared" si="51"/>
        <v>0</v>
      </c>
      <c r="U55" s="48">
        <f t="shared" si="51"/>
        <v>2500</v>
      </c>
      <c r="V55" s="47">
        <f t="shared" si="52"/>
        <v>2500</v>
      </c>
      <c r="W55" s="47">
        <f t="shared" si="52"/>
        <v>0</v>
      </c>
      <c r="X55" s="47">
        <f t="shared" si="52"/>
        <v>0</v>
      </c>
      <c r="Y55" s="47">
        <f t="shared" si="52"/>
        <v>2500</v>
      </c>
      <c r="Z55" s="47">
        <f t="shared" si="52"/>
        <v>0</v>
      </c>
      <c r="AA55" s="47">
        <f t="shared" si="52"/>
        <v>0</v>
      </c>
      <c r="AB55" s="47">
        <f t="shared" si="52"/>
        <v>0</v>
      </c>
      <c r="AC55" s="47">
        <f t="shared" si="52"/>
        <v>0</v>
      </c>
      <c r="AD55" s="47">
        <f t="shared" si="52"/>
        <v>2500</v>
      </c>
      <c r="AE55" s="47">
        <f t="shared" si="52"/>
        <v>0</v>
      </c>
      <c r="AF55" s="47">
        <f t="shared" si="53"/>
        <v>0</v>
      </c>
      <c r="AG55" s="47">
        <f t="shared" si="53"/>
        <v>2500</v>
      </c>
      <c r="AH55" s="47">
        <f t="shared" si="53"/>
        <v>2500</v>
      </c>
      <c r="AI55" s="47">
        <f t="shared" si="53"/>
        <v>0</v>
      </c>
      <c r="AJ55" s="47">
        <f t="shared" si="53"/>
        <v>0</v>
      </c>
      <c r="AK55" s="47">
        <f t="shared" si="53"/>
        <v>2500</v>
      </c>
      <c r="AL55" s="47">
        <f t="shared" si="53"/>
        <v>0</v>
      </c>
      <c r="AM55" s="47">
        <f t="shared" si="53"/>
        <v>0</v>
      </c>
      <c r="AN55" s="47">
        <f t="shared" si="53"/>
        <v>0</v>
      </c>
      <c r="AO55" s="47">
        <f t="shared" si="53"/>
        <v>0</v>
      </c>
      <c r="AP55" s="47">
        <f t="shared" si="53"/>
        <v>2500</v>
      </c>
      <c r="AQ55" s="47">
        <f t="shared" si="53"/>
        <v>0</v>
      </c>
      <c r="AR55" s="47">
        <f t="shared" si="53"/>
        <v>0</v>
      </c>
      <c r="AS55" s="47">
        <f t="shared" si="53"/>
        <v>2500</v>
      </c>
    </row>
    <row r="56" spans="1:45" ht="60" x14ac:dyDescent="0.25">
      <c r="A56" s="46" t="s">
        <v>36</v>
      </c>
      <c r="B56" s="50"/>
      <c r="C56" s="50"/>
      <c r="D56" s="50"/>
      <c r="E56" s="19">
        <v>851</v>
      </c>
      <c r="F56" s="24" t="s">
        <v>25</v>
      </c>
      <c r="G56" s="24" t="s">
        <v>27</v>
      </c>
      <c r="H56" s="37" t="s">
        <v>66</v>
      </c>
      <c r="I56" s="24" t="s">
        <v>37</v>
      </c>
      <c r="J56" s="47">
        <v>2500</v>
      </c>
      <c r="K56" s="48"/>
      <c r="L56" s="48"/>
      <c r="M56" s="48">
        <f>J56</f>
        <v>2500</v>
      </c>
      <c r="N56" s="47">
        <v>2500</v>
      </c>
      <c r="O56" s="48"/>
      <c r="P56" s="48"/>
      <c r="Q56" s="48">
        <f>N56</f>
        <v>2500</v>
      </c>
      <c r="R56" s="47">
        <v>2500</v>
      </c>
      <c r="S56" s="48"/>
      <c r="T56" s="48"/>
      <c r="U56" s="48">
        <f>R56</f>
        <v>2500</v>
      </c>
      <c r="V56" s="47">
        <v>2500</v>
      </c>
      <c r="W56" s="47"/>
      <c r="X56" s="47"/>
      <c r="Y56" s="47">
        <f>V56</f>
        <v>2500</v>
      </c>
      <c r="Z56" s="47"/>
      <c r="AA56" s="47"/>
      <c r="AB56" s="47"/>
      <c r="AC56" s="47">
        <f>Z56</f>
        <v>0</v>
      </c>
      <c r="AD56" s="47">
        <f>V56+Z56</f>
        <v>2500</v>
      </c>
      <c r="AE56" s="47">
        <f>W56+AA56</f>
        <v>0</v>
      </c>
      <c r="AF56" s="47">
        <f>X56+AB56</f>
        <v>0</v>
      </c>
      <c r="AG56" s="47">
        <f>Y56+AC56</f>
        <v>2500</v>
      </c>
      <c r="AH56" s="47">
        <v>2500</v>
      </c>
      <c r="AI56" s="47"/>
      <c r="AJ56" s="47"/>
      <c r="AK56" s="47">
        <f>AH56</f>
        <v>2500</v>
      </c>
      <c r="AL56" s="47"/>
      <c r="AM56" s="47"/>
      <c r="AN56" s="47"/>
      <c r="AO56" s="47">
        <f>AL56</f>
        <v>0</v>
      </c>
      <c r="AP56" s="47">
        <f>AH56+AL56</f>
        <v>2500</v>
      </c>
      <c r="AQ56" s="47">
        <f>AI56+AM56</f>
        <v>0</v>
      </c>
      <c r="AR56" s="47">
        <f>AJ56+AN56</f>
        <v>0</v>
      </c>
      <c r="AS56" s="47">
        <f>AK56+AO56</f>
        <v>2500</v>
      </c>
    </row>
    <row r="57" spans="1:45" x14ac:dyDescent="0.25">
      <c r="A57" s="34" t="s">
        <v>67</v>
      </c>
      <c r="B57" s="50"/>
      <c r="C57" s="50"/>
      <c r="D57" s="50"/>
      <c r="E57" s="53">
        <v>851</v>
      </c>
      <c r="F57" s="42" t="s">
        <v>25</v>
      </c>
      <c r="G57" s="42" t="s">
        <v>68</v>
      </c>
      <c r="H57" s="37" t="s">
        <v>23</v>
      </c>
      <c r="I57" s="42"/>
      <c r="J57" s="43">
        <f t="shared" ref="J57:U59" si="54">J58</f>
        <v>1359</v>
      </c>
      <c r="K57" s="44">
        <f t="shared" si="54"/>
        <v>1359</v>
      </c>
      <c r="L57" s="44">
        <f t="shared" si="54"/>
        <v>0</v>
      </c>
      <c r="M57" s="44">
        <f t="shared" si="54"/>
        <v>0</v>
      </c>
      <c r="N57" s="43">
        <f t="shared" si="54"/>
        <v>1422</v>
      </c>
      <c r="O57" s="44">
        <f t="shared" si="54"/>
        <v>1422</v>
      </c>
      <c r="P57" s="44">
        <f t="shared" si="54"/>
        <v>0</v>
      </c>
      <c r="Q57" s="44">
        <f t="shared" si="54"/>
        <v>0</v>
      </c>
      <c r="R57" s="43">
        <f t="shared" si="54"/>
        <v>1264</v>
      </c>
      <c r="S57" s="44">
        <f t="shared" si="54"/>
        <v>1264</v>
      </c>
      <c r="T57" s="44">
        <f t="shared" si="54"/>
        <v>0</v>
      </c>
      <c r="U57" s="44">
        <f t="shared" si="54"/>
        <v>0</v>
      </c>
      <c r="V57" s="43">
        <f t="shared" ref="V57:AG59" si="55">V58</f>
        <v>3132</v>
      </c>
      <c r="W57" s="43">
        <f t="shared" si="55"/>
        <v>3132</v>
      </c>
      <c r="X57" s="43">
        <f t="shared" si="55"/>
        <v>0</v>
      </c>
      <c r="Y57" s="43">
        <f t="shared" si="55"/>
        <v>0</v>
      </c>
      <c r="Z57" s="43">
        <f t="shared" si="55"/>
        <v>0</v>
      </c>
      <c r="AA57" s="43">
        <f t="shared" si="55"/>
        <v>0</v>
      </c>
      <c r="AB57" s="43">
        <f t="shared" si="55"/>
        <v>0</v>
      </c>
      <c r="AC57" s="43">
        <f t="shared" si="55"/>
        <v>0</v>
      </c>
      <c r="AD57" s="43">
        <f t="shared" si="55"/>
        <v>3132</v>
      </c>
      <c r="AE57" s="43">
        <f t="shared" si="55"/>
        <v>3132</v>
      </c>
      <c r="AF57" s="43">
        <f t="shared" si="55"/>
        <v>0</v>
      </c>
      <c r="AG57" s="43">
        <f t="shared" si="55"/>
        <v>0</v>
      </c>
      <c r="AH57" s="43">
        <f t="shared" ref="AF57:AS59" si="56">AH58</f>
        <v>2783</v>
      </c>
      <c r="AI57" s="43">
        <f t="shared" si="56"/>
        <v>2783</v>
      </c>
      <c r="AJ57" s="43">
        <f t="shared" si="56"/>
        <v>0</v>
      </c>
      <c r="AK57" s="43">
        <f t="shared" si="56"/>
        <v>0</v>
      </c>
      <c r="AL57" s="43">
        <f t="shared" si="56"/>
        <v>0</v>
      </c>
      <c r="AM57" s="43">
        <f t="shared" si="56"/>
        <v>0</v>
      </c>
      <c r="AN57" s="43">
        <f t="shared" si="56"/>
        <v>0</v>
      </c>
      <c r="AO57" s="43">
        <f t="shared" si="56"/>
        <v>0</v>
      </c>
      <c r="AP57" s="43">
        <f t="shared" si="56"/>
        <v>2783</v>
      </c>
      <c r="AQ57" s="43">
        <f t="shared" si="56"/>
        <v>2783</v>
      </c>
      <c r="AR57" s="43">
        <f t="shared" si="56"/>
        <v>0</v>
      </c>
      <c r="AS57" s="43">
        <f t="shared" si="56"/>
        <v>0</v>
      </c>
    </row>
    <row r="58" spans="1:45" ht="90" x14ac:dyDescent="0.25">
      <c r="A58" s="46" t="s">
        <v>69</v>
      </c>
      <c r="B58" s="50"/>
      <c r="C58" s="50"/>
      <c r="D58" s="50"/>
      <c r="E58" s="19">
        <v>851</v>
      </c>
      <c r="F58" s="24" t="s">
        <v>25</v>
      </c>
      <c r="G58" s="24" t="s">
        <v>68</v>
      </c>
      <c r="H58" s="37" t="s">
        <v>70</v>
      </c>
      <c r="I58" s="24"/>
      <c r="J58" s="47">
        <f t="shared" si="54"/>
        <v>1359</v>
      </c>
      <c r="K58" s="48">
        <f t="shared" si="54"/>
        <v>1359</v>
      </c>
      <c r="L58" s="48">
        <f t="shared" si="54"/>
        <v>0</v>
      </c>
      <c r="M58" s="48">
        <f t="shared" si="54"/>
        <v>0</v>
      </c>
      <c r="N58" s="47">
        <f t="shared" si="54"/>
        <v>1422</v>
      </c>
      <c r="O58" s="48">
        <f t="shared" si="54"/>
        <v>1422</v>
      </c>
      <c r="P58" s="48">
        <f t="shared" si="54"/>
        <v>0</v>
      </c>
      <c r="Q58" s="48">
        <f t="shared" si="54"/>
        <v>0</v>
      </c>
      <c r="R58" s="47">
        <f t="shared" si="54"/>
        <v>1264</v>
      </c>
      <c r="S58" s="48">
        <f t="shared" si="54"/>
        <v>1264</v>
      </c>
      <c r="T58" s="48">
        <f t="shared" si="54"/>
        <v>0</v>
      </c>
      <c r="U58" s="48">
        <f t="shared" si="54"/>
        <v>0</v>
      </c>
      <c r="V58" s="47">
        <f t="shared" si="55"/>
        <v>3132</v>
      </c>
      <c r="W58" s="47">
        <f t="shared" si="55"/>
        <v>3132</v>
      </c>
      <c r="X58" s="47">
        <f t="shared" si="55"/>
        <v>0</v>
      </c>
      <c r="Y58" s="47">
        <f t="shared" si="55"/>
        <v>0</v>
      </c>
      <c r="Z58" s="47">
        <f t="shared" si="55"/>
        <v>0</v>
      </c>
      <c r="AA58" s="47">
        <f t="shared" si="55"/>
        <v>0</v>
      </c>
      <c r="AB58" s="47">
        <f t="shared" si="55"/>
        <v>0</v>
      </c>
      <c r="AC58" s="47">
        <f t="shared" si="55"/>
        <v>0</v>
      </c>
      <c r="AD58" s="47">
        <f t="shared" si="55"/>
        <v>3132</v>
      </c>
      <c r="AE58" s="47">
        <f t="shared" si="55"/>
        <v>3132</v>
      </c>
      <c r="AF58" s="47">
        <f t="shared" si="56"/>
        <v>0</v>
      </c>
      <c r="AG58" s="47">
        <f t="shared" si="56"/>
        <v>0</v>
      </c>
      <c r="AH58" s="47">
        <f t="shared" si="56"/>
        <v>2783</v>
      </c>
      <c r="AI58" s="47">
        <f t="shared" si="56"/>
        <v>2783</v>
      </c>
      <c r="AJ58" s="47">
        <f t="shared" si="56"/>
        <v>0</v>
      </c>
      <c r="AK58" s="47">
        <f t="shared" si="56"/>
        <v>0</v>
      </c>
      <c r="AL58" s="47">
        <f t="shared" si="56"/>
        <v>0</v>
      </c>
      <c r="AM58" s="47">
        <f t="shared" si="56"/>
        <v>0</v>
      </c>
      <c r="AN58" s="47">
        <f t="shared" si="56"/>
        <v>0</v>
      </c>
      <c r="AO58" s="47">
        <f t="shared" si="56"/>
        <v>0</v>
      </c>
      <c r="AP58" s="47">
        <f t="shared" si="56"/>
        <v>2783</v>
      </c>
      <c r="AQ58" s="47">
        <f t="shared" si="56"/>
        <v>2783</v>
      </c>
      <c r="AR58" s="47">
        <f t="shared" si="56"/>
        <v>0</v>
      </c>
      <c r="AS58" s="47">
        <f t="shared" si="56"/>
        <v>0</v>
      </c>
    </row>
    <row r="59" spans="1:45" ht="60" x14ac:dyDescent="0.25">
      <c r="A59" s="46" t="s">
        <v>34</v>
      </c>
      <c r="B59" s="49"/>
      <c r="C59" s="49"/>
      <c r="D59" s="49"/>
      <c r="E59" s="19">
        <v>851</v>
      </c>
      <c r="F59" s="24" t="s">
        <v>25</v>
      </c>
      <c r="G59" s="24" t="s">
        <v>68</v>
      </c>
      <c r="H59" s="37" t="s">
        <v>70</v>
      </c>
      <c r="I59" s="24" t="s">
        <v>35</v>
      </c>
      <c r="J59" s="47">
        <f t="shared" si="54"/>
        <v>1359</v>
      </c>
      <c r="K59" s="48">
        <f t="shared" si="54"/>
        <v>1359</v>
      </c>
      <c r="L59" s="48">
        <f t="shared" si="54"/>
        <v>0</v>
      </c>
      <c r="M59" s="48">
        <f t="shared" si="54"/>
        <v>0</v>
      </c>
      <c r="N59" s="47">
        <f t="shared" si="54"/>
        <v>1422</v>
      </c>
      <c r="O59" s="48">
        <f t="shared" si="54"/>
        <v>1422</v>
      </c>
      <c r="P59" s="48">
        <f t="shared" si="54"/>
        <v>0</v>
      </c>
      <c r="Q59" s="48">
        <f t="shared" si="54"/>
        <v>0</v>
      </c>
      <c r="R59" s="47">
        <f t="shared" si="54"/>
        <v>1264</v>
      </c>
      <c r="S59" s="48">
        <f t="shared" si="54"/>
        <v>1264</v>
      </c>
      <c r="T59" s="48">
        <f t="shared" si="54"/>
        <v>0</v>
      </c>
      <c r="U59" s="48">
        <f t="shared" si="54"/>
        <v>0</v>
      </c>
      <c r="V59" s="47">
        <f t="shared" si="55"/>
        <v>3132</v>
      </c>
      <c r="W59" s="47">
        <f t="shared" si="55"/>
        <v>3132</v>
      </c>
      <c r="X59" s="47">
        <f t="shared" si="55"/>
        <v>0</v>
      </c>
      <c r="Y59" s="47">
        <f t="shared" si="55"/>
        <v>0</v>
      </c>
      <c r="Z59" s="47">
        <f t="shared" si="55"/>
        <v>0</v>
      </c>
      <c r="AA59" s="47">
        <f t="shared" si="55"/>
        <v>0</v>
      </c>
      <c r="AB59" s="47">
        <f t="shared" si="55"/>
        <v>0</v>
      </c>
      <c r="AC59" s="47">
        <f t="shared" si="55"/>
        <v>0</v>
      </c>
      <c r="AD59" s="47">
        <f t="shared" si="55"/>
        <v>3132</v>
      </c>
      <c r="AE59" s="47">
        <f t="shared" si="55"/>
        <v>3132</v>
      </c>
      <c r="AF59" s="47">
        <f t="shared" si="56"/>
        <v>0</v>
      </c>
      <c r="AG59" s="47">
        <f t="shared" si="56"/>
        <v>0</v>
      </c>
      <c r="AH59" s="47">
        <f t="shared" si="56"/>
        <v>2783</v>
      </c>
      <c r="AI59" s="47">
        <f t="shared" si="56"/>
        <v>2783</v>
      </c>
      <c r="AJ59" s="47">
        <f t="shared" si="56"/>
        <v>0</v>
      </c>
      <c r="AK59" s="47">
        <f t="shared" si="56"/>
        <v>0</v>
      </c>
      <c r="AL59" s="47">
        <f t="shared" si="56"/>
        <v>0</v>
      </c>
      <c r="AM59" s="47">
        <f t="shared" si="56"/>
        <v>0</v>
      </c>
      <c r="AN59" s="47">
        <f t="shared" si="56"/>
        <v>0</v>
      </c>
      <c r="AO59" s="47">
        <f t="shared" si="56"/>
        <v>0</v>
      </c>
      <c r="AP59" s="47">
        <f t="shared" si="56"/>
        <v>2783</v>
      </c>
      <c r="AQ59" s="47">
        <f t="shared" si="56"/>
        <v>2783</v>
      </c>
      <c r="AR59" s="47">
        <f t="shared" si="56"/>
        <v>0</v>
      </c>
      <c r="AS59" s="47">
        <f t="shared" si="56"/>
        <v>0</v>
      </c>
    </row>
    <row r="60" spans="1:45" ht="60" x14ac:dyDescent="0.25">
      <c r="A60" s="46" t="s">
        <v>36</v>
      </c>
      <c r="B60" s="50"/>
      <c r="C60" s="50"/>
      <c r="D60" s="50"/>
      <c r="E60" s="19">
        <v>851</v>
      </c>
      <c r="F60" s="24" t="s">
        <v>25</v>
      </c>
      <c r="G60" s="24" t="s">
        <v>68</v>
      </c>
      <c r="H60" s="37" t="s">
        <v>70</v>
      </c>
      <c r="I60" s="24" t="s">
        <v>37</v>
      </c>
      <c r="J60" s="47">
        <v>1359</v>
      </c>
      <c r="K60" s="48">
        <f>J60</f>
        <v>1359</v>
      </c>
      <c r="L60" s="48"/>
      <c r="M60" s="48"/>
      <c r="N60" s="47">
        <v>1422</v>
      </c>
      <c r="O60" s="48">
        <f>N60</f>
        <v>1422</v>
      </c>
      <c r="P60" s="48"/>
      <c r="Q60" s="48"/>
      <c r="R60" s="47">
        <v>1264</v>
      </c>
      <c r="S60" s="48">
        <f>R60</f>
        <v>1264</v>
      </c>
      <c r="T60" s="48"/>
      <c r="U60" s="48"/>
      <c r="V60" s="47">
        <v>3132</v>
      </c>
      <c r="W60" s="47">
        <f>V60</f>
        <v>3132</v>
      </c>
      <c r="X60" s="47"/>
      <c r="Y60" s="47"/>
      <c r="Z60" s="47"/>
      <c r="AA60" s="47">
        <f>Z60</f>
        <v>0</v>
      </c>
      <c r="AB60" s="47"/>
      <c r="AC60" s="47"/>
      <c r="AD60" s="47">
        <f>V60+Z60</f>
        <v>3132</v>
      </c>
      <c r="AE60" s="47">
        <f>W60+AA60</f>
        <v>3132</v>
      </c>
      <c r="AF60" s="47">
        <f>X60+AB60</f>
        <v>0</v>
      </c>
      <c r="AG60" s="47">
        <f>Y60+AC60</f>
        <v>0</v>
      </c>
      <c r="AH60" s="47">
        <v>2783</v>
      </c>
      <c r="AI60" s="47">
        <f>AH60</f>
        <v>2783</v>
      </c>
      <c r="AJ60" s="47"/>
      <c r="AK60" s="47"/>
      <c r="AL60" s="47"/>
      <c r="AM60" s="47">
        <f>AL60</f>
        <v>0</v>
      </c>
      <c r="AN60" s="47"/>
      <c r="AO60" s="47"/>
      <c r="AP60" s="47">
        <f>AH60+AL60</f>
        <v>2783</v>
      </c>
      <c r="AQ60" s="47">
        <f>AI60+AM60</f>
        <v>2783</v>
      </c>
      <c r="AR60" s="47">
        <f>AJ60+AN60</f>
        <v>0</v>
      </c>
      <c r="AS60" s="47">
        <f>AK60+AO60</f>
        <v>0</v>
      </c>
    </row>
    <row r="61" spans="1:45" s="45" customFormat="1" ht="28.5" x14ac:dyDescent="0.25">
      <c r="A61" s="34" t="s">
        <v>71</v>
      </c>
      <c r="B61" s="41"/>
      <c r="C61" s="41"/>
      <c r="D61" s="41"/>
      <c r="E61" s="19">
        <v>851</v>
      </c>
      <c r="F61" s="42" t="s">
        <v>25</v>
      </c>
      <c r="G61" s="42" t="s">
        <v>72</v>
      </c>
      <c r="H61" s="37" t="s">
        <v>23</v>
      </c>
      <c r="I61" s="42"/>
      <c r="J61" s="43">
        <f>J65+J62+J68</f>
        <v>3821200</v>
      </c>
      <c r="K61" s="44">
        <f t="shared" ref="K61:AL61" si="57">K65+K62+K68</f>
        <v>0</v>
      </c>
      <c r="L61" s="44">
        <f t="shared" si="57"/>
        <v>3821200</v>
      </c>
      <c r="M61" s="44">
        <f t="shared" si="57"/>
        <v>0</v>
      </c>
      <c r="N61" s="43">
        <f t="shared" si="57"/>
        <v>2996400</v>
      </c>
      <c r="O61" s="44">
        <f t="shared" si="57"/>
        <v>0</v>
      </c>
      <c r="P61" s="44">
        <f t="shared" si="57"/>
        <v>2996400</v>
      </c>
      <c r="Q61" s="44">
        <f t="shared" si="57"/>
        <v>0</v>
      </c>
      <c r="R61" s="43">
        <f t="shared" si="57"/>
        <v>2996400</v>
      </c>
      <c r="S61" s="44">
        <f t="shared" si="57"/>
        <v>0</v>
      </c>
      <c r="T61" s="44">
        <f t="shared" si="57"/>
        <v>2996400</v>
      </c>
      <c r="U61" s="44">
        <f t="shared" si="57"/>
        <v>0</v>
      </c>
      <c r="V61" s="43">
        <f t="shared" si="57"/>
        <v>2749400</v>
      </c>
      <c r="W61" s="43">
        <f t="shared" si="57"/>
        <v>0</v>
      </c>
      <c r="X61" s="43">
        <f t="shared" si="57"/>
        <v>2749400</v>
      </c>
      <c r="Y61" s="43">
        <f t="shared" si="57"/>
        <v>0</v>
      </c>
      <c r="Z61" s="43">
        <f t="shared" si="57"/>
        <v>0</v>
      </c>
      <c r="AA61" s="43">
        <f t="shared" si="57"/>
        <v>0</v>
      </c>
      <c r="AB61" s="43">
        <f t="shared" si="57"/>
        <v>0</v>
      </c>
      <c r="AC61" s="43">
        <f t="shared" si="57"/>
        <v>0</v>
      </c>
      <c r="AD61" s="43">
        <f t="shared" si="57"/>
        <v>2749400</v>
      </c>
      <c r="AE61" s="43">
        <f t="shared" si="57"/>
        <v>0</v>
      </c>
      <c r="AF61" s="43">
        <f t="shared" si="57"/>
        <v>2749400</v>
      </c>
      <c r="AG61" s="43">
        <f t="shared" si="57"/>
        <v>0</v>
      </c>
      <c r="AH61" s="43">
        <f t="shared" si="57"/>
        <v>2749400</v>
      </c>
      <c r="AI61" s="43">
        <f t="shared" si="57"/>
        <v>0</v>
      </c>
      <c r="AJ61" s="43">
        <f t="shared" si="57"/>
        <v>2749400</v>
      </c>
      <c r="AK61" s="43">
        <f t="shared" si="57"/>
        <v>0</v>
      </c>
      <c r="AL61" s="43">
        <f t="shared" si="57"/>
        <v>0</v>
      </c>
      <c r="AM61" s="43">
        <f t="shared" ref="AM61:AS61" si="58">AM65+AM62+AM68</f>
        <v>0</v>
      </c>
      <c r="AN61" s="43">
        <f t="shared" si="58"/>
        <v>0</v>
      </c>
      <c r="AO61" s="43">
        <f t="shared" si="58"/>
        <v>0</v>
      </c>
      <c r="AP61" s="43">
        <f t="shared" si="58"/>
        <v>2749400</v>
      </c>
      <c r="AQ61" s="43">
        <f t="shared" si="58"/>
        <v>0</v>
      </c>
      <c r="AR61" s="43">
        <f t="shared" si="58"/>
        <v>2749400</v>
      </c>
      <c r="AS61" s="43">
        <f t="shared" si="58"/>
        <v>0</v>
      </c>
    </row>
    <row r="62" spans="1:45" ht="45" x14ac:dyDescent="0.25">
      <c r="A62" s="46" t="s">
        <v>73</v>
      </c>
      <c r="B62" s="50"/>
      <c r="C62" s="50"/>
      <c r="D62" s="50"/>
      <c r="E62" s="19">
        <v>851</v>
      </c>
      <c r="F62" s="24" t="s">
        <v>25</v>
      </c>
      <c r="G62" s="20" t="s">
        <v>72</v>
      </c>
      <c r="H62" s="37" t="s">
        <v>74</v>
      </c>
      <c r="I62" s="24"/>
      <c r="J62" s="47">
        <f t="shared" ref="J62:U63" si="59">J63</f>
        <v>35500</v>
      </c>
      <c r="K62" s="48">
        <f t="shared" si="59"/>
        <v>0</v>
      </c>
      <c r="L62" s="48">
        <f t="shared" si="59"/>
        <v>35500</v>
      </c>
      <c r="M62" s="48">
        <f t="shared" si="59"/>
        <v>0</v>
      </c>
      <c r="N62" s="47">
        <f t="shared" si="59"/>
        <v>0</v>
      </c>
      <c r="O62" s="48">
        <f t="shared" si="59"/>
        <v>0</v>
      </c>
      <c r="P62" s="48">
        <f t="shared" si="59"/>
        <v>0</v>
      </c>
      <c r="Q62" s="48">
        <f t="shared" si="59"/>
        <v>0</v>
      </c>
      <c r="R62" s="47">
        <f t="shared" si="59"/>
        <v>0</v>
      </c>
      <c r="S62" s="48">
        <f t="shared" si="59"/>
        <v>0</v>
      </c>
      <c r="T62" s="48">
        <f t="shared" si="59"/>
        <v>0</v>
      </c>
      <c r="U62" s="48">
        <f t="shared" si="59"/>
        <v>0</v>
      </c>
      <c r="V62" s="47">
        <f t="shared" ref="V62:AG63" si="60">V63</f>
        <v>0</v>
      </c>
      <c r="W62" s="47">
        <f t="shared" si="60"/>
        <v>0</v>
      </c>
      <c r="X62" s="47">
        <f t="shared" si="60"/>
        <v>0</v>
      </c>
      <c r="Y62" s="47">
        <f t="shared" si="60"/>
        <v>0</v>
      </c>
      <c r="Z62" s="47">
        <f t="shared" si="60"/>
        <v>0</v>
      </c>
      <c r="AA62" s="47">
        <f t="shared" si="60"/>
        <v>0</v>
      </c>
      <c r="AB62" s="47">
        <f t="shared" si="60"/>
        <v>0</v>
      </c>
      <c r="AC62" s="47">
        <f t="shared" si="60"/>
        <v>0</v>
      </c>
      <c r="AD62" s="47">
        <f t="shared" si="60"/>
        <v>0</v>
      </c>
      <c r="AE62" s="47">
        <f t="shared" si="60"/>
        <v>0</v>
      </c>
      <c r="AF62" s="47">
        <f t="shared" si="60"/>
        <v>0</v>
      </c>
      <c r="AG62" s="47">
        <f t="shared" si="60"/>
        <v>0</v>
      </c>
      <c r="AH62" s="47">
        <f t="shared" ref="AF62:AS63" si="61">AH63</f>
        <v>0</v>
      </c>
      <c r="AI62" s="47">
        <f t="shared" si="61"/>
        <v>0</v>
      </c>
      <c r="AJ62" s="47">
        <f t="shared" si="61"/>
        <v>0</v>
      </c>
      <c r="AK62" s="47">
        <f t="shared" si="61"/>
        <v>0</v>
      </c>
      <c r="AL62" s="47">
        <f t="shared" si="61"/>
        <v>0</v>
      </c>
      <c r="AM62" s="47">
        <f t="shared" si="61"/>
        <v>0</v>
      </c>
      <c r="AN62" s="47">
        <f t="shared" si="61"/>
        <v>0</v>
      </c>
      <c r="AO62" s="47">
        <f t="shared" si="61"/>
        <v>0</v>
      </c>
      <c r="AP62" s="47">
        <f t="shared" si="61"/>
        <v>0</v>
      </c>
      <c r="AQ62" s="47">
        <f t="shared" si="61"/>
        <v>0</v>
      </c>
      <c r="AR62" s="47">
        <f t="shared" si="61"/>
        <v>0</v>
      </c>
      <c r="AS62" s="47">
        <f t="shared" si="61"/>
        <v>0</v>
      </c>
    </row>
    <row r="63" spans="1:45" ht="60" x14ac:dyDescent="0.25">
      <c r="A63" s="46" t="s">
        <v>34</v>
      </c>
      <c r="B63" s="49"/>
      <c r="C63" s="49"/>
      <c r="D63" s="49"/>
      <c r="E63" s="19">
        <v>851</v>
      </c>
      <c r="F63" s="24" t="s">
        <v>25</v>
      </c>
      <c r="G63" s="20" t="s">
        <v>72</v>
      </c>
      <c r="H63" s="37" t="s">
        <v>74</v>
      </c>
      <c r="I63" s="24" t="s">
        <v>35</v>
      </c>
      <c r="J63" s="47">
        <f t="shared" si="59"/>
        <v>35500</v>
      </c>
      <c r="K63" s="48">
        <f t="shared" si="59"/>
        <v>0</v>
      </c>
      <c r="L63" s="48">
        <f t="shared" si="59"/>
        <v>35500</v>
      </c>
      <c r="M63" s="48">
        <f t="shared" si="59"/>
        <v>0</v>
      </c>
      <c r="N63" s="47">
        <f t="shared" si="59"/>
        <v>0</v>
      </c>
      <c r="O63" s="48">
        <f t="shared" si="59"/>
        <v>0</v>
      </c>
      <c r="P63" s="48">
        <f t="shared" si="59"/>
        <v>0</v>
      </c>
      <c r="Q63" s="48">
        <f t="shared" si="59"/>
        <v>0</v>
      </c>
      <c r="R63" s="47">
        <f t="shared" si="59"/>
        <v>0</v>
      </c>
      <c r="S63" s="48">
        <f t="shared" si="59"/>
        <v>0</v>
      </c>
      <c r="T63" s="48">
        <f t="shared" si="59"/>
        <v>0</v>
      </c>
      <c r="U63" s="48">
        <f t="shared" si="59"/>
        <v>0</v>
      </c>
      <c r="V63" s="47">
        <f t="shared" si="60"/>
        <v>0</v>
      </c>
      <c r="W63" s="47">
        <f t="shared" si="60"/>
        <v>0</v>
      </c>
      <c r="X63" s="47">
        <f t="shared" si="60"/>
        <v>0</v>
      </c>
      <c r="Y63" s="47">
        <f t="shared" si="60"/>
        <v>0</v>
      </c>
      <c r="Z63" s="47">
        <f t="shared" si="60"/>
        <v>0</v>
      </c>
      <c r="AA63" s="47">
        <f t="shared" si="60"/>
        <v>0</v>
      </c>
      <c r="AB63" s="47">
        <f t="shared" si="60"/>
        <v>0</v>
      </c>
      <c r="AC63" s="47">
        <f t="shared" si="60"/>
        <v>0</v>
      </c>
      <c r="AD63" s="47">
        <f t="shared" si="60"/>
        <v>0</v>
      </c>
      <c r="AE63" s="47">
        <f t="shared" si="60"/>
        <v>0</v>
      </c>
      <c r="AF63" s="47">
        <f t="shared" si="61"/>
        <v>0</v>
      </c>
      <c r="AG63" s="47">
        <f t="shared" si="61"/>
        <v>0</v>
      </c>
      <c r="AH63" s="47">
        <f t="shared" si="61"/>
        <v>0</v>
      </c>
      <c r="AI63" s="47">
        <f t="shared" si="61"/>
        <v>0</v>
      </c>
      <c r="AJ63" s="47">
        <f t="shared" si="61"/>
        <v>0</v>
      </c>
      <c r="AK63" s="47">
        <f t="shared" si="61"/>
        <v>0</v>
      </c>
      <c r="AL63" s="47">
        <f t="shared" si="61"/>
        <v>0</v>
      </c>
      <c r="AM63" s="47">
        <f t="shared" si="61"/>
        <v>0</v>
      </c>
      <c r="AN63" s="47">
        <f t="shared" si="61"/>
        <v>0</v>
      </c>
      <c r="AO63" s="47">
        <f t="shared" si="61"/>
        <v>0</v>
      </c>
      <c r="AP63" s="47">
        <f t="shared" si="61"/>
        <v>0</v>
      </c>
      <c r="AQ63" s="47">
        <f t="shared" si="61"/>
        <v>0</v>
      </c>
      <c r="AR63" s="47">
        <f t="shared" si="61"/>
        <v>0</v>
      </c>
      <c r="AS63" s="47">
        <f t="shared" si="61"/>
        <v>0</v>
      </c>
    </row>
    <row r="64" spans="1:45" ht="60" x14ac:dyDescent="0.25">
      <c r="A64" s="46" t="s">
        <v>36</v>
      </c>
      <c r="B64" s="50"/>
      <c r="C64" s="50"/>
      <c r="D64" s="50"/>
      <c r="E64" s="19">
        <v>851</v>
      </c>
      <c r="F64" s="24" t="s">
        <v>25</v>
      </c>
      <c r="G64" s="20" t="s">
        <v>72</v>
      </c>
      <c r="H64" s="37" t="s">
        <v>74</v>
      </c>
      <c r="I64" s="24" t="s">
        <v>37</v>
      </c>
      <c r="J64" s="47">
        <v>35500</v>
      </c>
      <c r="K64" s="48"/>
      <c r="L64" s="48">
        <f>J64</f>
        <v>35500</v>
      </c>
      <c r="M64" s="48"/>
      <c r="N64" s="47"/>
      <c r="O64" s="48"/>
      <c r="P64" s="48">
        <f>N64</f>
        <v>0</v>
      </c>
      <c r="Q64" s="48"/>
      <c r="R64" s="47"/>
      <c r="S64" s="48"/>
      <c r="T64" s="48">
        <f>R64</f>
        <v>0</v>
      </c>
      <c r="U64" s="48"/>
      <c r="V64" s="47"/>
      <c r="W64" s="47"/>
      <c r="X64" s="47">
        <f>V64</f>
        <v>0</v>
      </c>
      <c r="Y64" s="47"/>
      <c r="Z64" s="47"/>
      <c r="AA64" s="47"/>
      <c r="AB64" s="47">
        <f>Z64</f>
        <v>0</v>
      </c>
      <c r="AC64" s="47"/>
      <c r="AD64" s="47">
        <f>V64+Z64</f>
        <v>0</v>
      </c>
      <c r="AE64" s="47">
        <f>W64+AA64</f>
        <v>0</v>
      </c>
      <c r="AF64" s="47">
        <f>X64+AB64</f>
        <v>0</v>
      </c>
      <c r="AG64" s="47">
        <f>Y64+AC64</f>
        <v>0</v>
      </c>
      <c r="AH64" s="47"/>
      <c r="AI64" s="47"/>
      <c r="AJ64" s="47">
        <f>AH64</f>
        <v>0</v>
      </c>
      <c r="AK64" s="47"/>
      <c r="AL64" s="47"/>
      <c r="AM64" s="47"/>
      <c r="AN64" s="47">
        <f>AL64</f>
        <v>0</v>
      </c>
      <c r="AO64" s="47"/>
      <c r="AP64" s="47">
        <f>AH64+AL64</f>
        <v>0</v>
      </c>
      <c r="AQ64" s="47">
        <f>AI64+AM64</f>
        <v>0</v>
      </c>
      <c r="AR64" s="47">
        <f>AJ64+AN64</f>
        <v>0</v>
      </c>
      <c r="AS64" s="47">
        <f>AK64+AO64</f>
        <v>0</v>
      </c>
    </row>
    <row r="65" spans="1:45" ht="45" x14ac:dyDescent="0.25">
      <c r="A65" s="46" t="s">
        <v>75</v>
      </c>
      <c r="B65" s="50"/>
      <c r="C65" s="50"/>
      <c r="D65" s="50"/>
      <c r="E65" s="19">
        <v>851</v>
      </c>
      <c r="F65" s="24" t="s">
        <v>52</v>
      </c>
      <c r="G65" s="20" t="s">
        <v>72</v>
      </c>
      <c r="H65" s="37" t="s">
        <v>76</v>
      </c>
      <c r="I65" s="24"/>
      <c r="J65" s="47">
        <f t="shared" ref="J65:U66" si="62">J66</f>
        <v>579500</v>
      </c>
      <c r="K65" s="48">
        <f t="shared" si="62"/>
        <v>0</v>
      </c>
      <c r="L65" s="48">
        <f t="shared" si="62"/>
        <v>579500</v>
      </c>
      <c r="M65" s="48">
        <f t="shared" si="62"/>
        <v>0</v>
      </c>
      <c r="N65" s="47">
        <f t="shared" si="62"/>
        <v>0</v>
      </c>
      <c r="O65" s="48">
        <f t="shared" si="62"/>
        <v>0</v>
      </c>
      <c r="P65" s="48">
        <f t="shared" si="62"/>
        <v>0</v>
      </c>
      <c r="Q65" s="48">
        <f t="shared" si="62"/>
        <v>0</v>
      </c>
      <c r="R65" s="47">
        <f t="shared" si="62"/>
        <v>0</v>
      </c>
      <c r="S65" s="48">
        <f t="shared" si="62"/>
        <v>0</v>
      </c>
      <c r="T65" s="48">
        <f t="shared" si="62"/>
        <v>0</v>
      </c>
      <c r="U65" s="48">
        <f t="shared" si="62"/>
        <v>0</v>
      </c>
      <c r="V65" s="47">
        <f t="shared" ref="V65:AG66" si="63">V66</f>
        <v>0</v>
      </c>
      <c r="W65" s="47">
        <f t="shared" si="63"/>
        <v>0</v>
      </c>
      <c r="X65" s="47">
        <f t="shared" si="63"/>
        <v>0</v>
      </c>
      <c r="Y65" s="47">
        <f t="shared" si="63"/>
        <v>0</v>
      </c>
      <c r="Z65" s="47">
        <f t="shared" si="63"/>
        <v>0</v>
      </c>
      <c r="AA65" s="47">
        <f t="shared" si="63"/>
        <v>0</v>
      </c>
      <c r="AB65" s="47">
        <f t="shared" si="63"/>
        <v>0</v>
      </c>
      <c r="AC65" s="47">
        <f t="shared" si="63"/>
        <v>0</v>
      </c>
      <c r="AD65" s="47">
        <f t="shared" si="63"/>
        <v>0</v>
      </c>
      <c r="AE65" s="47">
        <f t="shared" si="63"/>
        <v>0</v>
      </c>
      <c r="AF65" s="47">
        <f t="shared" si="63"/>
        <v>0</v>
      </c>
      <c r="AG65" s="47">
        <f t="shared" si="63"/>
        <v>0</v>
      </c>
      <c r="AH65" s="47">
        <f t="shared" ref="AF65:AS66" si="64">AH66</f>
        <v>0</v>
      </c>
      <c r="AI65" s="47">
        <f t="shared" si="64"/>
        <v>0</v>
      </c>
      <c r="AJ65" s="47">
        <f t="shared" si="64"/>
        <v>0</v>
      </c>
      <c r="AK65" s="47">
        <f t="shared" si="64"/>
        <v>0</v>
      </c>
      <c r="AL65" s="47">
        <f t="shared" si="64"/>
        <v>0</v>
      </c>
      <c r="AM65" s="47">
        <f t="shared" si="64"/>
        <v>0</v>
      </c>
      <c r="AN65" s="47">
        <f t="shared" si="64"/>
        <v>0</v>
      </c>
      <c r="AO65" s="47">
        <f t="shared" si="64"/>
        <v>0</v>
      </c>
      <c r="AP65" s="47">
        <f t="shared" si="64"/>
        <v>0</v>
      </c>
      <c r="AQ65" s="47">
        <f t="shared" si="64"/>
        <v>0</v>
      </c>
      <c r="AR65" s="47">
        <f t="shared" si="64"/>
        <v>0</v>
      </c>
      <c r="AS65" s="47">
        <f t="shared" si="64"/>
        <v>0</v>
      </c>
    </row>
    <row r="66" spans="1:45" ht="60" x14ac:dyDescent="0.25">
      <c r="A66" s="46" t="s">
        <v>34</v>
      </c>
      <c r="B66" s="49"/>
      <c r="C66" s="49"/>
      <c r="D66" s="49"/>
      <c r="E66" s="19">
        <v>851</v>
      </c>
      <c r="F66" s="24" t="s">
        <v>25</v>
      </c>
      <c r="G66" s="24" t="s">
        <v>72</v>
      </c>
      <c r="H66" s="37" t="s">
        <v>76</v>
      </c>
      <c r="I66" s="24" t="s">
        <v>35</v>
      </c>
      <c r="J66" s="47">
        <f t="shared" si="62"/>
        <v>579500</v>
      </c>
      <c r="K66" s="48">
        <f t="shared" si="62"/>
        <v>0</v>
      </c>
      <c r="L66" s="48">
        <f t="shared" si="62"/>
        <v>579500</v>
      </c>
      <c r="M66" s="48">
        <f t="shared" si="62"/>
        <v>0</v>
      </c>
      <c r="N66" s="47">
        <f t="shared" si="62"/>
        <v>0</v>
      </c>
      <c r="O66" s="48">
        <f t="shared" si="62"/>
        <v>0</v>
      </c>
      <c r="P66" s="48">
        <f t="shared" si="62"/>
        <v>0</v>
      </c>
      <c r="Q66" s="48">
        <f t="shared" si="62"/>
        <v>0</v>
      </c>
      <c r="R66" s="47">
        <f t="shared" si="62"/>
        <v>0</v>
      </c>
      <c r="S66" s="48">
        <f t="shared" si="62"/>
        <v>0</v>
      </c>
      <c r="T66" s="48">
        <f t="shared" si="62"/>
        <v>0</v>
      </c>
      <c r="U66" s="48">
        <f t="shared" si="62"/>
        <v>0</v>
      </c>
      <c r="V66" s="47">
        <f t="shared" si="63"/>
        <v>0</v>
      </c>
      <c r="W66" s="47">
        <f t="shared" si="63"/>
        <v>0</v>
      </c>
      <c r="X66" s="47">
        <f t="shared" si="63"/>
        <v>0</v>
      </c>
      <c r="Y66" s="47">
        <f t="shared" si="63"/>
        <v>0</v>
      </c>
      <c r="Z66" s="47">
        <f t="shared" si="63"/>
        <v>0</v>
      </c>
      <c r="AA66" s="47">
        <f t="shared" si="63"/>
        <v>0</v>
      </c>
      <c r="AB66" s="47">
        <f t="shared" si="63"/>
        <v>0</v>
      </c>
      <c r="AC66" s="47">
        <f t="shared" si="63"/>
        <v>0</v>
      </c>
      <c r="AD66" s="47">
        <f t="shared" si="63"/>
        <v>0</v>
      </c>
      <c r="AE66" s="47">
        <f t="shared" si="63"/>
        <v>0</v>
      </c>
      <c r="AF66" s="47">
        <f t="shared" si="64"/>
        <v>0</v>
      </c>
      <c r="AG66" s="47">
        <f t="shared" si="64"/>
        <v>0</v>
      </c>
      <c r="AH66" s="47">
        <f t="shared" si="64"/>
        <v>0</v>
      </c>
      <c r="AI66" s="47">
        <f t="shared" si="64"/>
        <v>0</v>
      </c>
      <c r="AJ66" s="47">
        <f t="shared" si="64"/>
        <v>0</v>
      </c>
      <c r="AK66" s="47">
        <f t="shared" si="64"/>
        <v>0</v>
      </c>
      <c r="AL66" s="47">
        <f t="shared" si="64"/>
        <v>0</v>
      </c>
      <c r="AM66" s="47">
        <f t="shared" si="64"/>
        <v>0</v>
      </c>
      <c r="AN66" s="47">
        <f t="shared" si="64"/>
        <v>0</v>
      </c>
      <c r="AO66" s="47">
        <f t="shared" si="64"/>
        <v>0</v>
      </c>
      <c r="AP66" s="47">
        <f t="shared" si="64"/>
        <v>0</v>
      </c>
      <c r="AQ66" s="47">
        <f t="shared" si="64"/>
        <v>0</v>
      </c>
      <c r="AR66" s="47">
        <f t="shared" si="64"/>
        <v>0</v>
      </c>
      <c r="AS66" s="47">
        <f t="shared" si="64"/>
        <v>0</v>
      </c>
    </row>
    <row r="67" spans="1:45" ht="60" x14ac:dyDescent="0.25">
      <c r="A67" s="46" t="s">
        <v>36</v>
      </c>
      <c r="B67" s="50"/>
      <c r="C67" s="50"/>
      <c r="D67" s="50"/>
      <c r="E67" s="19">
        <v>851</v>
      </c>
      <c r="F67" s="24" t="s">
        <v>25</v>
      </c>
      <c r="G67" s="24" t="s">
        <v>72</v>
      </c>
      <c r="H67" s="37" t="s">
        <v>76</v>
      </c>
      <c r="I67" s="24" t="s">
        <v>37</v>
      </c>
      <c r="J67" s="47">
        <v>579500</v>
      </c>
      <c r="K67" s="48"/>
      <c r="L67" s="48">
        <f>J67</f>
        <v>579500</v>
      </c>
      <c r="M67" s="48"/>
      <c r="N67" s="47"/>
      <c r="O67" s="48"/>
      <c r="P67" s="48">
        <f>N67</f>
        <v>0</v>
      </c>
      <c r="Q67" s="48"/>
      <c r="R67" s="47"/>
      <c r="S67" s="48"/>
      <c r="T67" s="48">
        <f>R67</f>
        <v>0</v>
      </c>
      <c r="U67" s="48"/>
      <c r="V67" s="47"/>
      <c r="W67" s="47"/>
      <c r="X67" s="47">
        <f>V67</f>
        <v>0</v>
      </c>
      <c r="Y67" s="47"/>
      <c r="Z67" s="47"/>
      <c r="AA67" s="47"/>
      <c r="AB67" s="47">
        <f>Z67</f>
        <v>0</v>
      </c>
      <c r="AC67" s="47"/>
      <c r="AD67" s="47">
        <f>V67+Z67</f>
        <v>0</v>
      </c>
      <c r="AE67" s="47">
        <f>W67+AA67</f>
        <v>0</v>
      </c>
      <c r="AF67" s="47">
        <f>X67+AB67</f>
        <v>0</v>
      </c>
      <c r="AG67" s="47">
        <f>Y67+AC67</f>
        <v>0</v>
      </c>
      <c r="AH67" s="47"/>
      <c r="AI67" s="47"/>
      <c r="AJ67" s="47">
        <f>AH67</f>
        <v>0</v>
      </c>
      <c r="AK67" s="47"/>
      <c r="AL67" s="47"/>
      <c r="AM67" s="47"/>
      <c r="AN67" s="47">
        <f>AL67</f>
        <v>0</v>
      </c>
      <c r="AO67" s="47"/>
      <c r="AP67" s="47">
        <f>AH67+AL67</f>
        <v>0</v>
      </c>
      <c r="AQ67" s="47">
        <f>AI67+AM67</f>
        <v>0</v>
      </c>
      <c r="AR67" s="47">
        <f>AJ67+AN67</f>
        <v>0</v>
      </c>
      <c r="AS67" s="47">
        <f>AK67+AO67</f>
        <v>0</v>
      </c>
    </row>
    <row r="68" spans="1:45" s="5" customFormat="1" ht="45" x14ac:dyDescent="0.25">
      <c r="A68" s="46" t="s">
        <v>77</v>
      </c>
      <c r="B68" s="18"/>
      <c r="C68" s="18"/>
      <c r="D68" s="18"/>
      <c r="E68" s="19">
        <v>851</v>
      </c>
      <c r="F68" s="20" t="s">
        <v>25</v>
      </c>
      <c r="G68" s="20" t="s">
        <v>72</v>
      </c>
      <c r="H68" s="37" t="s">
        <v>78</v>
      </c>
      <c r="I68" s="20"/>
      <c r="J68" s="47">
        <f t="shared" ref="J68:U69" si="65">J69</f>
        <v>3206200</v>
      </c>
      <c r="K68" s="48">
        <f t="shared" si="65"/>
        <v>0</v>
      </c>
      <c r="L68" s="48">
        <f t="shared" si="65"/>
        <v>3206200</v>
      </c>
      <c r="M68" s="48">
        <f t="shared" si="65"/>
        <v>0</v>
      </c>
      <c r="N68" s="47">
        <f t="shared" si="65"/>
        <v>2996400</v>
      </c>
      <c r="O68" s="48">
        <f t="shared" si="65"/>
        <v>0</v>
      </c>
      <c r="P68" s="48">
        <f t="shared" si="65"/>
        <v>2996400</v>
      </c>
      <c r="Q68" s="48">
        <f t="shared" si="65"/>
        <v>0</v>
      </c>
      <c r="R68" s="47">
        <f t="shared" si="65"/>
        <v>2996400</v>
      </c>
      <c r="S68" s="48">
        <f t="shared" si="65"/>
        <v>0</v>
      </c>
      <c r="T68" s="48">
        <f t="shared" si="65"/>
        <v>2996400</v>
      </c>
      <c r="U68" s="48">
        <f t="shared" si="65"/>
        <v>0</v>
      </c>
      <c r="V68" s="47">
        <f t="shared" ref="V68:AG69" si="66">V69</f>
        <v>2749400</v>
      </c>
      <c r="W68" s="47">
        <f t="shared" si="66"/>
        <v>0</v>
      </c>
      <c r="X68" s="47">
        <f t="shared" si="66"/>
        <v>2749400</v>
      </c>
      <c r="Y68" s="47">
        <f t="shared" si="66"/>
        <v>0</v>
      </c>
      <c r="Z68" s="47">
        <f t="shared" si="66"/>
        <v>0</v>
      </c>
      <c r="AA68" s="47">
        <f t="shared" si="66"/>
        <v>0</v>
      </c>
      <c r="AB68" s="47">
        <f t="shared" si="66"/>
        <v>0</v>
      </c>
      <c r="AC68" s="47">
        <f t="shared" si="66"/>
        <v>0</v>
      </c>
      <c r="AD68" s="47">
        <f t="shared" si="66"/>
        <v>2749400</v>
      </c>
      <c r="AE68" s="47">
        <f t="shared" si="66"/>
        <v>0</v>
      </c>
      <c r="AF68" s="47">
        <f t="shared" si="66"/>
        <v>2749400</v>
      </c>
      <c r="AG68" s="47">
        <f t="shared" si="66"/>
        <v>0</v>
      </c>
      <c r="AH68" s="47">
        <f t="shared" ref="AF68:AS69" si="67">AH69</f>
        <v>2749400</v>
      </c>
      <c r="AI68" s="47">
        <f t="shared" si="67"/>
        <v>0</v>
      </c>
      <c r="AJ68" s="47">
        <f t="shared" si="67"/>
        <v>2749400</v>
      </c>
      <c r="AK68" s="47">
        <f t="shared" si="67"/>
        <v>0</v>
      </c>
      <c r="AL68" s="47">
        <f t="shared" si="67"/>
        <v>0</v>
      </c>
      <c r="AM68" s="47">
        <f t="shared" si="67"/>
        <v>0</v>
      </c>
      <c r="AN68" s="47">
        <f t="shared" si="67"/>
        <v>0</v>
      </c>
      <c r="AO68" s="47">
        <f t="shared" si="67"/>
        <v>0</v>
      </c>
      <c r="AP68" s="47">
        <f t="shared" si="67"/>
        <v>2749400</v>
      </c>
      <c r="AQ68" s="47">
        <f t="shared" si="67"/>
        <v>0</v>
      </c>
      <c r="AR68" s="47">
        <f t="shared" si="67"/>
        <v>2749400</v>
      </c>
      <c r="AS68" s="47">
        <f t="shared" si="67"/>
        <v>0</v>
      </c>
    </row>
    <row r="69" spans="1:45" ht="60" x14ac:dyDescent="0.25">
      <c r="A69" s="46" t="s">
        <v>79</v>
      </c>
      <c r="B69" s="50"/>
      <c r="C69" s="50"/>
      <c r="D69" s="50"/>
      <c r="E69" s="19">
        <v>851</v>
      </c>
      <c r="F69" s="24" t="s">
        <v>25</v>
      </c>
      <c r="G69" s="24" t="s">
        <v>72</v>
      </c>
      <c r="H69" s="37" t="s">
        <v>78</v>
      </c>
      <c r="I69" s="24">
        <v>600</v>
      </c>
      <c r="J69" s="47">
        <f t="shared" si="65"/>
        <v>3206200</v>
      </c>
      <c r="K69" s="48">
        <f t="shared" si="65"/>
        <v>0</v>
      </c>
      <c r="L69" s="48">
        <f t="shared" si="65"/>
        <v>3206200</v>
      </c>
      <c r="M69" s="48">
        <f t="shared" si="65"/>
        <v>0</v>
      </c>
      <c r="N69" s="47">
        <f t="shared" si="65"/>
        <v>2996400</v>
      </c>
      <c r="O69" s="48">
        <f t="shared" si="65"/>
        <v>0</v>
      </c>
      <c r="P69" s="48">
        <f t="shared" si="65"/>
        <v>2996400</v>
      </c>
      <c r="Q69" s="48">
        <f t="shared" si="65"/>
        <v>0</v>
      </c>
      <c r="R69" s="47">
        <f t="shared" si="65"/>
        <v>2996400</v>
      </c>
      <c r="S69" s="48">
        <f t="shared" si="65"/>
        <v>0</v>
      </c>
      <c r="T69" s="48">
        <f t="shared" si="65"/>
        <v>2996400</v>
      </c>
      <c r="U69" s="48">
        <f t="shared" si="65"/>
        <v>0</v>
      </c>
      <c r="V69" s="47">
        <f t="shared" si="66"/>
        <v>2749400</v>
      </c>
      <c r="W69" s="47">
        <f t="shared" si="66"/>
        <v>0</v>
      </c>
      <c r="X69" s="47">
        <f t="shared" si="66"/>
        <v>2749400</v>
      </c>
      <c r="Y69" s="47">
        <f t="shared" si="66"/>
        <v>0</v>
      </c>
      <c r="Z69" s="47">
        <f t="shared" si="66"/>
        <v>0</v>
      </c>
      <c r="AA69" s="47">
        <f t="shared" si="66"/>
        <v>0</v>
      </c>
      <c r="AB69" s="47">
        <f t="shared" si="66"/>
        <v>0</v>
      </c>
      <c r="AC69" s="47">
        <f t="shared" si="66"/>
        <v>0</v>
      </c>
      <c r="AD69" s="47">
        <f t="shared" si="66"/>
        <v>2749400</v>
      </c>
      <c r="AE69" s="47">
        <f t="shared" si="66"/>
        <v>0</v>
      </c>
      <c r="AF69" s="47">
        <f t="shared" si="67"/>
        <v>2749400</v>
      </c>
      <c r="AG69" s="47">
        <f t="shared" si="67"/>
        <v>0</v>
      </c>
      <c r="AH69" s="47">
        <f t="shared" si="67"/>
        <v>2749400</v>
      </c>
      <c r="AI69" s="47">
        <f t="shared" si="67"/>
        <v>0</v>
      </c>
      <c r="AJ69" s="47">
        <f t="shared" si="67"/>
        <v>2749400</v>
      </c>
      <c r="AK69" s="47">
        <f t="shared" si="67"/>
        <v>0</v>
      </c>
      <c r="AL69" s="47">
        <f t="shared" si="67"/>
        <v>0</v>
      </c>
      <c r="AM69" s="47">
        <f t="shared" si="67"/>
        <v>0</v>
      </c>
      <c r="AN69" s="47">
        <f t="shared" si="67"/>
        <v>0</v>
      </c>
      <c r="AO69" s="47">
        <f t="shared" si="67"/>
        <v>0</v>
      </c>
      <c r="AP69" s="47">
        <f t="shared" si="67"/>
        <v>2749400</v>
      </c>
      <c r="AQ69" s="47">
        <f t="shared" si="67"/>
        <v>0</v>
      </c>
      <c r="AR69" s="47">
        <f t="shared" si="67"/>
        <v>2749400</v>
      </c>
      <c r="AS69" s="47">
        <f t="shared" si="67"/>
        <v>0</v>
      </c>
    </row>
    <row r="70" spans="1:45" ht="30" x14ac:dyDescent="0.25">
      <c r="A70" s="46" t="s">
        <v>80</v>
      </c>
      <c r="B70" s="50"/>
      <c r="C70" s="50"/>
      <c r="D70" s="50"/>
      <c r="E70" s="19">
        <v>851</v>
      </c>
      <c r="F70" s="24" t="s">
        <v>25</v>
      </c>
      <c r="G70" s="24" t="s">
        <v>72</v>
      </c>
      <c r="H70" s="37" t="s">
        <v>78</v>
      </c>
      <c r="I70" s="24">
        <v>610</v>
      </c>
      <c r="J70" s="47">
        <v>3206200</v>
      </c>
      <c r="K70" s="48"/>
      <c r="L70" s="48">
        <f>J70</f>
        <v>3206200</v>
      </c>
      <c r="M70" s="48"/>
      <c r="N70" s="47">
        <v>2996400</v>
      </c>
      <c r="O70" s="48"/>
      <c r="P70" s="48">
        <f>N70</f>
        <v>2996400</v>
      </c>
      <c r="Q70" s="48"/>
      <c r="R70" s="47">
        <v>2996400</v>
      </c>
      <c r="S70" s="48"/>
      <c r="T70" s="48">
        <f>R70</f>
        <v>2996400</v>
      </c>
      <c r="U70" s="48"/>
      <c r="V70" s="47">
        <v>2749400</v>
      </c>
      <c r="W70" s="47"/>
      <c r="X70" s="47">
        <f>V70</f>
        <v>2749400</v>
      </c>
      <c r="Y70" s="47"/>
      <c r="Z70" s="47"/>
      <c r="AA70" s="47"/>
      <c r="AB70" s="47">
        <f>Z70</f>
        <v>0</v>
      </c>
      <c r="AC70" s="47"/>
      <c r="AD70" s="47">
        <f>V70+Z70</f>
        <v>2749400</v>
      </c>
      <c r="AE70" s="47">
        <f>W70+AA70</f>
        <v>0</v>
      </c>
      <c r="AF70" s="47">
        <f>X70+AB70</f>
        <v>2749400</v>
      </c>
      <c r="AG70" s="47">
        <f>Y70+AC70</f>
        <v>0</v>
      </c>
      <c r="AH70" s="47">
        <v>2749400</v>
      </c>
      <c r="AI70" s="47"/>
      <c r="AJ70" s="47">
        <f>AH70</f>
        <v>2749400</v>
      </c>
      <c r="AK70" s="47"/>
      <c r="AL70" s="47"/>
      <c r="AM70" s="47"/>
      <c r="AN70" s="47">
        <f>AL70</f>
        <v>0</v>
      </c>
      <c r="AO70" s="47"/>
      <c r="AP70" s="47">
        <f>AH70+AL70</f>
        <v>2749400</v>
      </c>
      <c r="AQ70" s="47">
        <f>AI70+AM70</f>
        <v>0</v>
      </c>
      <c r="AR70" s="47">
        <f>AJ70+AN70</f>
        <v>2749400</v>
      </c>
      <c r="AS70" s="47">
        <f>AK70+AO70</f>
        <v>0</v>
      </c>
    </row>
    <row r="71" spans="1:45" s="40" customFormat="1" x14ac:dyDescent="0.25">
      <c r="A71" s="34" t="s">
        <v>81</v>
      </c>
      <c r="B71" s="35"/>
      <c r="C71" s="35"/>
      <c r="D71" s="35"/>
      <c r="E71" s="54">
        <v>851</v>
      </c>
      <c r="F71" s="36" t="s">
        <v>82</v>
      </c>
      <c r="G71" s="36"/>
      <c r="H71" s="37" t="s">
        <v>23</v>
      </c>
      <c r="I71" s="36"/>
      <c r="J71" s="38">
        <f t="shared" ref="J71:U72" si="68">J72</f>
        <v>2298979.2000000002</v>
      </c>
      <c r="K71" s="39">
        <f t="shared" si="68"/>
        <v>1436862</v>
      </c>
      <c r="L71" s="39">
        <f t="shared" si="68"/>
        <v>0</v>
      </c>
      <c r="M71" s="39">
        <f t="shared" si="68"/>
        <v>862117.2</v>
      </c>
      <c r="N71" s="38">
        <f t="shared" si="68"/>
        <v>2402558.4</v>
      </c>
      <c r="O71" s="39">
        <f t="shared" si="68"/>
        <v>1501599</v>
      </c>
      <c r="P71" s="39">
        <f t="shared" si="68"/>
        <v>0</v>
      </c>
      <c r="Q71" s="39">
        <f t="shared" si="68"/>
        <v>900959.4</v>
      </c>
      <c r="R71" s="38">
        <f t="shared" si="68"/>
        <v>2487256</v>
      </c>
      <c r="S71" s="39">
        <f t="shared" si="68"/>
        <v>1554535</v>
      </c>
      <c r="T71" s="39">
        <f t="shared" si="68"/>
        <v>0</v>
      </c>
      <c r="U71" s="39">
        <f t="shared" si="68"/>
        <v>932721</v>
      </c>
      <c r="V71" s="38">
        <f t="shared" ref="V71:AG72" si="69">V72</f>
        <v>1963505.6</v>
      </c>
      <c r="W71" s="38">
        <f t="shared" si="69"/>
        <v>1227191</v>
      </c>
      <c r="X71" s="38">
        <f t="shared" si="69"/>
        <v>0</v>
      </c>
      <c r="Y71" s="38">
        <f t="shared" si="69"/>
        <v>736314.6</v>
      </c>
      <c r="Z71" s="38">
        <f t="shared" si="69"/>
        <v>0</v>
      </c>
      <c r="AA71" s="38">
        <f t="shared" si="69"/>
        <v>0</v>
      </c>
      <c r="AB71" s="38">
        <f t="shared" si="69"/>
        <v>0</v>
      </c>
      <c r="AC71" s="38">
        <f t="shared" si="69"/>
        <v>0</v>
      </c>
      <c r="AD71" s="38">
        <f t="shared" si="69"/>
        <v>1963505.6</v>
      </c>
      <c r="AE71" s="38">
        <f t="shared" si="69"/>
        <v>1227191</v>
      </c>
      <c r="AF71" s="38">
        <f t="shared" si="69"/>
        <v>0</v>
      </c>
      <c r="AG71" s="38">
        <f t="shared" si="69"/>
        <v>736314.6</v>
      </c>
      <c r="AH71" s="38">
        <f t="shared" ref="AF71:AS72" si="70">AH72</f>
        <v>2030214.4</v>
      </c>
      <c r="AI71" s="38">
        <f t="shared" si="70"/>
        <v>1268884</v>
      </c>
      <c r="AJ71" s="38">
        <f t="shared" si="70"/>
        <v>0</v>
      </c>
      <c r="AK71" s="38">
        <f t="shared" si="70"/>
        <v>761330.4</v>
      </c>
      <c r="AL71" s="38">
        <f t="shared" si="70"/>
        <v>0</v>
      </c>
      <c r="AM71" s="38">
        <f t="shared" si="70"/>
        <v>0</v>
      </c>
      <c r="AN71" s="38">
        <f t="shared" si="70"/>
        <v>0</v>
      </c>
      <c r="AO71" s="38">
        <f t="shared" si="70"/>
        <v>0</v>
      </c>
      <c r="AP71" s="38">
        <f t="shared" si="70"/>
        <v>2030214.4</v>
      </c>
      <c r="AQ71" s="38">
        <f t="shared" si="70"/>
        <v>1268884</v>
      </c>
      <c r="AR71" s="38">
        <f t="shared" si="70"/>
        <v>0</v>
      </c>
      <c r="AS71" s="38">
        <f t="shared" si="70"/>
        <v>761330.4</v>
      </c>
    </row>
    <row r="72" spans="1:45" s="56" customFormat="1" ht="28.5" x14ac:dyDescent="0.25">
      <c r="A72" s="34" t="s">
        <v>83</v>
      </c>
      <c r="B72" s="55"/>
      <c r="C72" s="55"/>
      <c r="D72" s="55"/>
      <c r="E72" s="54">
        <v>851</v>
      </c>
      <c r="F72" s="42" t="s">
        <v>82</v>
      </c>
      <c r="G72" s="42" t="s">
        <v>84</v>
      </c>
      <c r="H72" s="37" t="s">
        <v>23</v>
      </c>
      <c r="I72" s="42"/>
      <c r="J72" s="43">
        <f t="shared" si="68"/>
        <v>2298979.2000000002</v>
      </c>
      <c r="K72" s="44">
        <f t="shared" si="68"/>
        <v>1436862</v>
      </c>
      <c r="L72" s="44">
        <f t="shared" si="68"/>
        <v>0</v>
      </c>
      <c r="M72" s="44">
        <f t="shared" si="68"/>
        <v>862117.2</v>
      </c>
      <c r="N72" s="43">
        <f t="shared" si="68"/>
        <v>2402558.4</v>
      </c>
      <c r="O72" s="44">
        <f t="shared" si="68"/>
        <v>1501599</v>
      </c>
      <c r="P72" s="44">
        <f t="shared" si="68"/>
        <v>0</v>
      </c>
      <c r="Q72" s="44">
        <f t="shared" si="68"/>
        <v>900959.4</v>
      </c>
      <c r="R72" s="43">
        <f t="shared" si="68"/>
        <v>2487256</v>
      </c>
      <c r="S72" s="44">
        <f t="shared" si="68"/>
        <v>1554535</v>
      </c>
      <c r="T72" s="44">
        <f t="shared" si="68"/>
        <v>0</v>
      </c>
      <c r="U72" s="44">
        <f t="shared" si="68"/>
        <v>932721</v>
      </c>
      <c r="V72" s="43">
        <f t="shared" si="69"/>
        <v>1963505.6</v>
      </c>
      <c r="W72" s="43">
        <f t="shared" si="69"/>
        <v>1227191</v>
      </c>
      <c r="X72" s="43">
        <f t="shared" si="69"/>
        <v>0</v>
      </c>
      <c r="Y72" s="43">
        <f t="shared" si="69"/>
        <v>736314.6</v>
      </c>
      <c r="Z72" s="43">
        <f t="shared" si="69"/>
        <v>0</v>
      </c>
      <c r="AA72" s="43">
        <f t="shared" si="69"/>
        <v>0</v>
      </c>
      <c r="AB72" s="43">
        <f t="shared" si="69"/>
        <v>0</v>
      </c>
      <c r="AC72" s="43">
        <f t="shared" si="69"/>
        <v>0</v>
      </c>
      <c r="AD72" s="43">
        <f t="shared" si="69"/>
        <v>1963505.6</v>
      </c>
      <c r="AE72" s="43">
        <f t="shared" si="69"/>
        <v>1227191</v>
      </c>
      <c r="AF72" s="43">
        <f t="shared" si="70"/>
        <v>0</v>
      </c>
      <c r="AG72" s="43">
        <f t="shared" si="70"/>
        <v>736314.6</v>
      </c>
      <c r="AH72" s="43">
        <f t="shared" si="70"/>
        <v>2030214.4</v>
      </c>
      <c r="AI72" s="43">
        <f t="shared" si="70"/>
        <v>1268884</v>
      </c>
      <c r="AJ72" s="43">
        <f t="shared" si="70"/>
        <v>0</v>
      </c>
      <c r="AK72" s="43">
        <f t="shared" si="70"/>
        <v>761330.4</v>
      </c>
      <c r="AL72" s="43">
        <f t="shared" si="70"/>
        <v>0</v>
      </c>
      <c r="AM72" s="43">
        <f t="shared" si="70"/>
        <v>0</v>
      </c>
      <c r="AN72" s="43">
        <f t="shared" si="70"/>
        <v>0</v>
      </c>
      <c r="AO72" s="43">
        <f t="shared" si="70"/>
        <v>0</v>
      </c>
      <c r="AP72" s="43">
        <f t="shared" si="70"/>
        <v>2030214.4</v>
      </c>
      <c r="AQ72" s="43">
        <f t="shared" si="70"/>
        <v>1268884</v>
      </c>
      <c r="AR72" s="43">
        <f t="shared" si="70"/>
        <v>0</v>
      </c>
      <c r="AS72" s="43">
        <f t="shared" si="70"/>
        <v>761330.4</v>
      </c>
    </row>
    <row r="73" spans="1:45" s="5" customFormat="1" ht="75" x14ac:dyDescent="0.25">
      <c r="A73" s="46" t="s">
        <v>85</v>
      </c>
      <c r="B73" s="49"/>
      <c r="C73" s="49"/>
      <c r="D73" s="49"/>
      <c r="E73" s="54">
        <v>851</v>
      </c>
      <c r="F73" s="20" t="s">
        <v>82</v>
      </c>
      <c r="G73" s="20" t="s">
        <v>84</v>
      </c>
      <c r="H73" s="37" t="s">
        <v>86</v>
      </c>
      <c r="I73" s="20" t="s">
        <v>23</v>
      </c>
      <c r="J73" s="47">
        <f t="shared" ref="J73:U73" si="71">J74+J76+J78</f>
        <v>2298979.2000000002</v>
      </c>
      <c r="K73" s="48">
        <f t="shared" si="71"/>
        <v>1436862</v>
      </c>
      <c r="L73" s="48">
        <f t="shared" si="71"/>
        <v>0</v>
      </c>
      <c r="M73" s="48">
        <f t="shared" si="71"/>
        <v>862117.2</v>
      </c>
      <c r="N73" s="47">
        <f t="shared" si="71"/>
        <v>2402558.4</v>
      </c>
      <c r="O73" s="48">
        <f t="shared" si="71"/>
        <v>1501599</v>
      </c>
      <c r="P73" s="48">
        <f t="shared" si="71"/>
        <v>0</v>
      </c>
      <c r="Q73" s="48">
        <f t="shared" si="71"/>
        <v>900959.4</v>
      </c>
      <c r="R73" s="47">
        <f t="shared" si="71"/>
        <v>2487256</v>
      </c>
      <c r="S73" s="48">
        <f t="shared" si="71"/>
        <v>1554535</v>
      </c>
      <c r="T73" s="48">
        <f t="shared" si="71"/>
        <v>0</v>
      </c>
      <c r="U73" s="48">
        <f t="shared" si="71"/>
        <v>932721</v>
      </c>
      <c r="V73" s="47">
        <f t="shared" ref="V73:AS73" si="72">V74+V76+V78</f>
        <v>1963505.6</v>
      </c>
      <c r="W73" s="47">
        <f t="shared" si="72"/>
        <v>1227191</v>
      </c>
      <c r="X73" s="47">
        <f t="shared" si="72"/>
        <v>0</v>
      </c>
      <c r="Y73" s="47">
        <f t="shared" si="72"/>
        <v>736314.6</v>
      </c>
      <c r="Z73" s="47">
        <f t="shared" si="72"/>
        <v>0</v>
      </c>
      <c r="AA73" s="47">
        <f t="shared" si="72"/>
        <v>0</v>
      </c>
      <c r="AB73" s="47">
        <f t="shared" si="72"/>
        <v>0</v>
      </c>
      <c r="AC73" s="47">
        <f t="shared" si="72"/>
        <v>0</v>
      </c>
      <c r="AD73" s="47">
        <f t="shared" si="72"/>
        <v>1963505.6</v>
      </c>
      <c r="AE73" s="47">
        <f t="shared" si="72"/>
        <v>1227191</v>
      </c>
      <c r="AF73" s="47">
        <f t="shared" si="72"/>
        <v>0</v>
      </c>
      <c r="AG73" s="47">
        <f t="shared" si="72"/>
        <v>736314.6</v>
      </c>
      <c r="AH73" s="47">
        <f t="shared" si="72"/>
        <v>2030214.4</v>
      </c>
      <c r="AI73" s="47">
        <f t="shared" si="72"/>
        <v>1268884</v>
      </c>
      <c r="AJ73" s="47">
        <f t="shared" si="72"/>
        <v>0</v>
      </c>
      <c r="AK73" s="47">
        <f t="shared" si="72"/>
        <v>761330.4</v>
      </c>
      <c r="AL73" s="47">
        <f t="shared" si="72"/>
        <v>0</v>
      </c>
      <c r="AM73" s="47">
        <f t="shared" si="72"/>
        <v>0</v>
      </c>
      <c r="AN73" s="47">
        <f t="shared" si="72"/>
        <v>0</v>
      </c>
      <c r="AO73" s="47">
        <f t="shared" si="72"/>
        <v>0</v>
      </c>
      <c r="AP73" s="47">
        <f t="shared" si="72"/>
        <v>2030214.4</v>
      </c>
      <c r="AQ73" s="47">
        <f t="shared" si="72"/>
        <v>1268884</v>
      </c>
      <c r="AR73" s="47">
        <f t="shared" si="72"/>
        <v>0</v>
      </c>
      <c r="AS73" s="47">
        <f t="shared" si="72"/>
        <v>761330.4</v>
      </c>
    </row>
    <row r="74" spans="1:45" ht="120" x14ac:dyDescent="0.25">
      <c r="A74" s="46" t="s">
        <v>30</v>
      </c>
      <c r="B74" s="18"/>
      <c r="C74" s="18"/>
      <c r="D74" s="18"/>
      <c r="E74" s="19">
        <v>851</v>
      </c>
      <c r="F74" s="24" t="s">
        <v>82</v>
      </c>
      <c r="G74" s="24" t="s">
        <v>84</v>
      </c>
      <c r="H74" s="37" t="s">
        <v>86</v>
      </c>
      <c r="I74" s="24" t="s">
        <v>31</v>
      </c>
      <c r="J74" s="47">
        <f t="shared" ref="J74:U74" si="73">J75</f>
        <v>810600</v>
      </c>
      <c r="K74" s="48">
        <f t="shared" si="73"/>
        <v>0</v>
      </c>
      <c r="L74" s="48">
        <f t="shared" si="73"/>
        <v>0</v>
      </c>
      <c r="M74" s="48">
        <f t="shared" si="73"/>
        <v>810600</v>
      </c>
      <c r="N74" s="47">
        <f t="shared" si="73"/>
        <v>859600</v>
      </c>
      <c r="O74" s="48">
        <f t="shared" si="73"/>
        <v>0</v>
      </c>
      <c r="P74" s="48">
        <f t="shared" si="73"/>
        <v>0</v>
      </c>
      <c r="Q74" s="48">
        <f t="shared" si="73"/>
        <v>859600</v>
      </c>
      <c r="R74" s="47">
        <f t="shared" si="73"/>
        <v>891600</v>
      </c>
      <c r="S74" s="48">
        <f t="shared" si="73"/>
        <v>0</v>
      </c>
      <c r="T74" s="48">
        <f t="shared" si="73"/>
        <v>0</v>
      </c>
      <c r="U74" s="48">
        <f t="shared" si="73"/>
        <v>891600</v>
      </c>
      <c r="V74" s="47">
        <f t="shared" ref="V74:AS74" si="74">V75</f>
        <v>703100</v>
      </c>
      <c r="W74" s="47">
        <f t="shared" si="74"/>
        <v>0</v>
      </c>
      <c r="X74" s="47">
        <f t="shared" si="74"/>
        <v>0</v>
      </c>
      <c r="Y74" s="47">
        <f t="shared" si="74"/>
        <v>703100</v>
      </c>
      <c r="Z74" s="47">
        <f t="shared" si="74"/>
        <v>0</v>
      </c>
      <c r="AA74" s="47">
        <f t="shared" si="74"/>
        <v>0</v>
      </c>
      <c r="AB74" s="47">
        <f t="shared" si="74"/>
        <v>0</v>
      </c>
      <c r="AC74" s="47">
        <f t="shared" si="74"/>
        <v>0</v>
      </c>
      <c r="AD74" s="47">
        <f t="shared" si="74"/>
        <v>703100</v>
      </c>
      <c r="AE74" s="47">
        <f t="shared" si="74"/>
        <v>0</v>
      </c>
      <c r="AF74" s="47">
        <f t="shared" si="74"/>
        <v>0</v>
      </c>
      <c r="AG74" s="47">
        <f t="shared" si="74"/>
        <v>703100</v>
      </c>
      <c r="AH74" s="47">
        <f t="shared" si="74"/>
        <v>721400</v>
      </c>
      <c r="AI74" s="47">
        <f t="shared" si="74"/>
        <v>0</v>
      </c>
      <c r="AJ74" s="47">
        <f t="shared" si="74"/>
        <v>0</v>
      </c>
      <c r="AK74" s="47">
        <f t="shared" si="74"/>
        <v>721400</v>
      </c>
      <c r="AL74" s="47">
        <f t="shared" si="74"/>
        <v>0</v>
      </c>
      <c r="AM74" s="47">
        <f t="shared" si="74"/>
        <v>0</v>
      </c>
      <c r="AN74" s="47">
        <f t="shared" si="74"/>
        <v>0</v>
      </c>
      <c r="AO74" s="47">
        <f t="shared" si="74"/>
        <v>0</v>
      </c>
      <c r="AP74" s="47">
        <f t="shared" si="74"/>
        <v>721400</v>
      </c>
      <c r="AQ74" s="47">
        <f t="shared" si="74"/>
        <v>0</v>
      </c>
      <c r="AR74" s="47">
        <f t="shared" si="74"/>
        <v>0</v>
      </c>
      <c r="AS74" s="47">
        <f t="shared" si="74"/>
        <v>721400</v>
      </c>
    </row>
    <row r="75" spans="1:45" ht="45" x14ac:dyDescent="0.25">
      <c r="A75" s="46" t="s">
        <v>32</v>
      </c>
      <c r="B75" s="18"/>
      <c r="C75" s="18"/>
      <c r="D75" s="18"/>
      <c r="E75" s="19">
        <v>851</v>
      </c>
      <c r="F75" s="24" t="s">
        <v>82</v>
      </c>
      <c r="G75" s="24" t="s">
        <v>84</v>
      </c>
      <c r="H75" s="37" t="s">
        <v>86</v>
      </c>
      <c r="I75" s="24" t="s">
        <v>33</v>
      </c>
      <c r="J75" s="47">
        <v>810600</v>
      </c>
      <c r="K75" s="48"/>
      <c r="L75" s="48"/>
      <c r="M75" s="48">
        <f>J75</f>
        <v>810600</v>
      </c>
      <c r="N75" s="47">
        <v>859600</v>
      </c>
      <c r="O75" s="48"/>
      <c r="P75" s="48"/>
      <c r="Q75" s="48">
        <f>N75</f>
        <v>859600</v>
      </c>
      <c r="R75" s="47">
        <v>891600</v>
      </c>
      <c r="S75" s="48"/>
      <c r="T75" s="48"/>
      <c r="U75" s="48">
        <f>R75</f>
        <v>891600</v>
      </c>
      <c r="V75" s="47">
        <v>703100</v>
      </c>
      <c r="W75" s="47"/>
      <c r="X75" s="47"/>
      <c r="Y75" s="47">
        <v>703100</v>
      </c>
      <c r="Z75" s="47"/>
      <c r="AA75" s="47"/>
      <c r="AB75" s="47"/>
      <c r="AC75" s="47">
        <f>Z75</f>
        <v>0</v>
      </c>
      <c r="AD75" s="47">
        <f>V75+Z75</f>
        <v>703100</v>
      </c>
      <c r="AE75" s="47">
        <f>W75+AA75</f>
        <v>0</v>
      </c>
      <c r="AF75" s="47">
        <f>X75+AB75</f>
        <v>0</v>
      </c>
      <c r="AG75" s="47">
        <f>Y75+AC75</f>
        <v>703100</v>
      </c>
      <c r="AH75" s="47">
        <v>721400</v>
      </c>
      <c r="AI75" s="47"/>
      <c r="AJ75" s="47"/>
      <c r="AK75" s="47">
        <v>721400</v>
      </c>
      <c r="AL75" s="47"/>
      <c r="AM75" s="47"/>
      <c r="AN75" s="47"/>
      <c r="AO75" s="47">
        <f>AL75</f>
        <v>0</v>
      </c>
      <c r="AP75" s="47">
        <f>AH75+AL75</f>
        <v>721400</v>
      </c>
      <c r="AQ75" s="47">
        <f>AI75+AM75</f>
        <v>0</v>
      </c>
      <c r="AR75" s="47">
        <f>AJ75+AN75</f>
        <v>0</v>
      </c>
      <c r="AS75" s="47">
        <f>AK75+AO75</f>
        <v>721400</v>
      </c>
    </row>
    <row r="76" spans="1:45" ht="60" x14ac:dyDescent="0.25">
      <c r="A76" s="46" t="s">
        <v>34</v>
      </c>
      <c r="B76" s="18"/>
      <c r="C76" s="18"/>
      <c r="D76" s="18"/>
      <c r="E76" s="19">
        <v>851</v>
      </c>
      <c r="F76" s="24" t="s">
        <v>82</v>
      </c>
      <c r="G76" s="24" t="s">
        <v>84</v>
      </c>
      <c r="H76" s="37" t="s">
        <v>86</v>
      </c>
      <c r="I76" s="24" t="s">
        <v>35</v>
      </c>
      <c r="J76" s="47">
        <f t="shared" ref="J76:U76" si="75">J77</f>
        <v>51517.2</v>
      </c>
      <c r="K76" s="48">
        <f t="shared" si="75"/>
        <v>0</v>
      </c>
      <c r="L76" s="48">
        <f t="shared" si="75"/>
        <v>0</v>
      </c>
      <c r="M76" s="48">
        <f t="shared" si="75"/>
        <v>51517.2</v>
      </c>
      <c r="N76" s="47">
        <f t="shared" si="75"/>
        <v>41359.4</v>
      </c>
      <c r="O76" s="48">
        <f t="shared" si="75"/>
        <v>0</v>
      </c>
      <c r="P76" s="48">
        <f t="shared" si="75"/>
        <v>0</v>
      </c>
      <c r="Q76" s="48">
        <f t="shared" si="75"/>
        <v>41359.4</v>
      </c>
      <c r="R76" s="47">
        <f t="shared" si="75"/>
        <v>41121</v>
      </c>
      <c r="S76" s="48">
        <f t="shared" si="75"/>
        <v>0</v>
      </c>
      <c r="T76" s="48">
        <f t="shared" si="75"/>
        <v>0</v>
      </c>
      <c r="U76" s="48">
        <f t="shared" si="75"/>
        <v>41121</v>
      </c>
      <c r="V76" s="47">
        <f t="shared" ref="V76:AS76" si="76">V77</f>
        <v>33214.6</v>
      </c>
      <c r="W76" s="47">
        <f t="shared" si="76"/>
        <v>0</v>
      </c>
      <c r="X76" s="47">
        <f t="shared" si="76"/>
        <v>0</v>
      </c>
      <c r="Y76" s="47">
        <f t="shared" si="76"/>
        <v>33214.6</v>
      </c>
      <c r="Z76" s="47">
        <f t="shared" si="76"/>
        <v>0</v>
      </c>
      <c r="AA76" s="47">
        <f t="shared" si="76"/>
        <v>0</v>
      </c>
      <c r="AB76" s="47">
        <f t="shared" si="76"/>
        <v>0</v>
      </c>
      <c r="AC76" s="47">
        <f t="shared" si="76"/>
        <v>0</v>
      </c>
      <c r="AD76" s="47">
        <f t="shared" si="76"/>
        <v>33214.6</v>
      </c>
      <c r="AE76" s="47">
        <f t="shared" si="76"/>
        <v>0</v>
      </c>
      <c r="AF76" s="47">
        <f t="shared" si="76"/>
        <v>0</v>
      </c>
      <c r="AG76" s="47">
        <f t="shared" si="76"/>
        <v>33214.6</v>
      </c>
      <c r="AH76" s="47">
        <f t="shared" si="76"/>
        <v>39930.400000000001</v>
      </c>
      <c r="AI76" s="47">
        <f t="shared" si="76"/>
        <v>0</v>
      </c>
      <c r="AJ76" s="47">
        <f t="shared" si="76"/>
        <v>0</v>
      </c>
      <c r="AK76" s="47">
        <f t="shared" si="76"/>
        <v>39930.400000000001</v>
      </c>
      <c r="AL76" s="47">
        <f t="shared" si="76"/>
        <v>0</v>
      </c>
      <c r="AM76" s="47">
        <f t="shared" si="76"/>
        <v>0</v>
      </c>
      <c r="AN76" s="47">
        <f t="shared" si="76"/>
        <v>0</v>
      </c>
      <c r="AO76" s="47">
        <f t="shared" si="76"/>
        <v>0</v>
      </c>
      <c r="AP76" s="47">
        <f t="shared" si="76"/>
        <v>39930.400000000001</v>
      </c>
      <c r="AQ76" s="47">
        <f t="shared" si="76"/>
        <v>0</v>
      </c>
      <c r="AR76" s="47">
        <f t="shared" si="76"/>
        <v>0</v>
      </c>
      <c r="AS76" s="47">
        <f t="shared" si="76"/>
        <v>39930.400000000001</v>
      </c>
    </row>
    <row r="77" spans="1:45" ht="60" x14ac:dyDescent="0.25">
      <c r="A77" s="46" t="s">
        <v>36</v>
      </c>
      <c r="B77" s="18"/>
      <c r="C77" s="18"/>
      <c r="D77" s="18"/>
      <c r="E77" s="19">
        <v>851</v>
      </c>
      <c r="F77" s="24" t="s">
        <v>82</v>
      </c>
      <c r="G77" s="24" t="s">
        <v>84</v>
      </c>
      <c r="H77" s="37" t="s">
        <v>86</v>
      </c>
      <c r="I77" s="24" t="s">
        <v>37</v>
      </c>
      <c r="J77" s="47">
        <v>51517.2</v>
      </c>
      <c r="K77" s="48"/>
      <c r="L77" s="48"/>
      <c r="M77" s="48">
        <f>J77</f>
        <v>51517.2</v>
      </c>
      <c r="N77" s="47">
        <v>41359.4</v>
      </c>
      <c r="O77" s="48"/>
      <c r="P77" s="48"/>
      <c r="Q77" s="48">
        <f>N77</f>
        <v>41359.4</v>
      </c>
      <c r="R77" s="47">
        <v>41121</v>
      </c>
      <c r="S77" s="48"/>
      <c r="T77" s="48"/>
      <c r="U77" s="48">
        <f>R77</f>
        <v>41121</v>
      </c>
      <c r="V77" s="47">
        <v>33214.6</v>
      </c>
      <c r="W77" s="47"/>
      <c r="X77" s="47"/>
      <c r="Y77" s="47">
        <v>33214.6</v>
      </c>
      <c r="Z77" s="47"/>
      <c r="AA77" s="47"/>
      <c r="AB77" s="47"/>
      <c r="AC77" s="47">
        <f>Z77</f>
        <v>0</v>
      </c>
      <c r="AD77" s="47">
        <f>V77+Z77</f>
        <v>33214.6</v>
      </c>
      <c r="AE77" s="47">
        <f>W77+AA77</f>
        <v>0</v>
      </c>
      <c r="AF77" s="47">
        <f>X77+AB77</f>
        <v>0</v>
      </c>
      <c r="AG77" s="47">
        <f>Y77+AC77</f>
        <v>33214.6</v>
      </c>
      <c r="AH77" s="47">
        <v>39930.400000000001</v>
      </c>
      <c r="AI77" s="47"/>
      <c r="AJ77" s="47"/>
      <c r="AK77" s="47">
        <v>39930.400000000001</v>
      </c>
      <c r="AL77" s="47"/>
      <c r="AM77" s="47"/>
      <c r="AN77" s="47"/>
      <c r="AO77" s="47">
        <f>AL77</f>
        <v>0</v>
      </c>
      <c r="AP77" s="47">
        <f>AH77+AL77</f>
        <v>39930.400000000001</v>
      </c>
      <c r="AQ77" s="47">
        <f>AI77+AM77</f>
        <v>0</v>
      </c>
      <c r="AR77" s="47">
        <f>AJ77+AN77</f>
        <v>0</v>
      </c>
      <c r="AS77" s="47">
        <f>AK77+AO77</f>
        <v>39930.400000000001</v>
      </c>
    </row>
    <row r="78" spans="1:45" x14ac:dyDescent="0.25">
      <c r="A78" s="46" t="s">
        <v>42</v>
      </c>
      <c r="B78" s="49"/>
      <c r="C78" s="49"/>
      <c r="D78" s="49"/>
      <c r="E78" s="19">
        <v>851</v>
      </c>
      <c r="F78" s="20" t="s">
        <v>82</v>
      </c>
      <c r="G78" s="20" t="s">
        <v>84</v>
      </c>
      <c r="H78" s="37" t="s">
        <v>86</v>
      </c>
      <c r="I78" s="20" t="s">
        <v>43</v>
      </c>
      <c r="J78" s="47">
        <f t="shared" ref="J78:U78" si="77">J79</f>
        <v>1436862</v>
      </c>
      <c r="K78" s="48">
        <f t="shared" si="77"/>
        <v>1436862</v>
      </c>
      <c r="L78" s="48">
        <f t="shared" si="77"/>
        <v>0</v>
      </c>
      <c r="M78" s="48">
        <f t="shared" si="77"/>
        <v>0</v>
      </c>
      <c r="N78" s="47">
        <f t="shared" si="77"/>
        <v>1501599</v>
      </c>
      <c r="O78" s="48">
        <f t="shared" si="77"/>
        <v>1501599</v>
      </c>
      <c r="P78" s="48">
        <f t="shared" si="77"/>
        <v>0</v>
      </c>
      <c r="Q78" s="48">
        <f t="shared" si="77"/>
        <v>0</v>
      </c>
      <c r="R78" s="47">
        <f t="shared" si="77"/>
        <v>1554535</v>
      </c>
      <c r="S78" s="48">
        <f t="shared" si="77"/>
        <v>1554535</v>
      </c>
      <c r="T78" s="48">
        <f t="shared" si="77"/>
        <v>0</v>
      </c>
      <c r="U78" s="48">
        <f t="shared" si="77"/>
        <v>0</v>
      </c>
      <c r="V78" s="47">
        <f t="shared" ref="V78:AS78" si="78">V79</f>
        <v>1227191</v>
      </c>
      <c r="W78" s="47">
        <f t="shared" si="78"/>
        <v>1227191</v>
      </c>
      <c r="X78" s="47">
        <f t="shared" si="78"/>
        <v>0</v>
      </c>
      <c r="Y78" s="47">
        <f t="shared" si="78"/>
        <v>0</v>
      </c>
      <c r="Z78" s="47">
        <f t="shared" si="78"/>
        <v>0</v>
      </c>
      <c r="AA78" s="47">
        <f t="shared" si="78"/>
        <v>0</v>
      </c>
      <c r="AB78" s="47">
        <f t="shared" si="78"/>
        <v>0</v>
      </c>
      <c r="AC78" s="47">
        <f t="shared" si="78"/>
        <v>0</v>
      </c>
      <c r="AD78" s="47">
        <f t="shared" si="78"/>
        <v>1227191</v>
      </c>
      <c r="AE78" s="47">
        <f t="shared" si="78"/>
        <v>1227191</v>
      </c>
      <c r="AF78" s="47">
        <f t="shared" si="78"/>
        <v>0</v>
      </c>
      <c r="AG78" s="47">
        <f t="shared" si="78"/>
        <v>0</v>
      </c>
      <c r="AH78" s="47">
        <f t="shared" si="78"/>
        <v>1268884</v>
      </c>
      <c r="AI78" s="47">
        <f t="shared" si="78"/>
        <v>1268884</v>
      </c>
      <c r="AJ78" s="47">
        <f t="shared" si="78"/>
        <v>0</v>
      </c>
      <c r="AK78" s="47">
        <f t="shared" si="78"/>
        <v>0</v>
      </c>
      <c r="AL78" s="47">
        <f t="shared" si="78"/>
        <v>0</v>
      </c>
      <c r="AM78" s="47">
        <f t="shared" si="78"/>
        <v>0</v>
      </c>
      <c r="AN78" s="47">
        <f t="shared" si="78"/>
        <v>0</v>
      </c>
      <c r="AO78" s="47">
        <f t="shared" si="78"/>
        <v>0</v>
      </c>
      <c r="AP78" s="47">
        <f t="shared" si="78"/>
        <v>1268884</v>
      </c>
      <c r="AQ78" s="47">
        <f t="shared" si="78"/>
        <v>1268884</v>
      </c>
      <c r="AR78" s="47">
        <f t="shared" si="78"/>
        <v>0</v>
      </c>
      <c r="AS78" s="47">
        <f t="shared" si="78"/>
        <v>0</v>
      </c>
    </row>
    <row r="79" spans="1:45" x14ac:dyDescent="0.25">
      <c r="A79" s="46" t="s">
        <v>44</v>
      </c>
      <c r="B79" s="49"/>
      <c r="C79" s="49"/>
      <c r="D79" s="49"/>
      <c r="E79" s="19">
        <v>851</v>
      </c>
      <c r="F79" s="20" t="s">
        <v>82</v>
      </c>
      <c r="G79" s="20" t="s">
        <v>84</v>
      </c>
      <c r="H79" s="37" t="s">
        <v>86</v>
      </c>
      <c r="I79" s="20" t="s">
        <v>45</v>
      </c>
      <c r="J79" s="47">
        <v>1436862</v>
      </c>
      <c r="K79" s="48">
        <f>J79</f>
        <v>1436862</v>
      </c>
      <c r="L79" s="48"/>
      <c r="M79" s="48"/>
      <c r="N79" s="47">
        <v>1501599</v>
      </c>
      <c r="O79" s="48">
        <f>N79</f>
        <v>1501599</v>
      </c>
      <c r="P79" s="48"/>
      <c r="Q79" s="48"/>
      <c r="R79" s="47">
        <v>1554535</v>
      </c>
      <c r="S79" s="48">
        <f>R79</f>
        <v>1554535</v>
      </c>
      <c r="T79" s="48"/>
      <c r="U79" s="48"/>
      <c r="V79" s="47">
        <v>1227191</v>
      </c>
      <c r="W79" s="47">
        <f>V79</f>
        <v>1227191</v>
      </c>
      <c r="X79" s="47"/>
      <c r="Y79" s="47"/>
      <c r="Z79" s="47"/>
      <c r="AA79" s="47">
        <f>Z79</f>
        <v>0</v>
      </c>
      <c r="AB79" s="47"/>
      <c r="AC79" s="47"/>
      <c r="AD79" s="47">
        <f>V79+Z79</f>
        <v>1227191</v>
      </c>
      <c r="AE79" s="47">
        <f>W79+AA79</f>
        <v>1227191</v>
      </c>
      <c r="AF79" s="47">
        <f>X79+AB79</f>
        <v>0</v>
      </c>
      <c r="AG79" s="47">
        <f>Y79+AC79</f>
        <v>0</v>
      </c>
      <c r="AH79" s="47">
        <v>1268884</v>
      </c>
      <c r="AI79" s="47">
        <f>AH79</f>
        <v>1268884</v>
      </c>
      <c r="AJ79" s="47"/>
      <c r="AK79" s="47"/>
      <c r="AL79" s="47"/>
      <c r="AM79" s="47">
        <f>AL79</f>
        <v>0</v>
      </c>
      <c r="AN79" s="47"/>
      <c r="AO79" s="47"/>
      <c r="AP79" s="47">
        <f>AH79+AL79</f>
        <v>1268884</v>
      </c>
      <c r="AQ79" s="47">
        <f>AI79+AM79</f>
        <v>1268884</v>
      </c>
      <c r="AR79" s="47">
        <f>AJ79+AN79</f>
        <v>0</v>
      </c>
      <c r="AS79" s="47">
        <f>AK79+AO79</f>
        <v>0</v>
      </c>
    </row>
    <row r="80" spans="1:45" s="40" customFormat="1" ht="30.75" customHeight="1" x14ac:dyDescent="0.25">
      <c r="A80" s="34" t="s">
        <v>87</v>
      </c>
      <c r="B80" s="35"/>
      <c r="C80" s="35"/>
      <c r="D80" s="35"/>
      <c r="E80" s="19">
        <v>851</v>
      </c>
      <c r="F80" s="36" t="s">
        <v>84</v>
      </c>
      <c r="G80" s="36"/>
      <c r="H80" s="37" t="s">
        <v>23</v>
      </c>
      <c r="I80" s="36"/>
      <c r="J80" s="38">
        <f>J81</f>
        <v>3810800</v>
      </c>
      <c r="K80" s="38">
        <f t="shared" ref="K80:U80" si="79">K81</f>
        <v>0</v>
      </c>
      <c r="L80" s="38">
        <f t="shared" si="79"/>
        <v>3810800</v>
      </c>
      <c r="M80" s="38">
        <f t="shared" si="79"/>
        <v>0</v>
      </c>
      <c r="N80" s="38">
        <f t="shared" si="79"/>
        <v>3319900</v>
      </c>
      <c r="O80" s="38">
        <f t="shared" si="79"/>
        <v>0</v>
      </c>
      <c r="P80" s="38">
        <f t="shared" si="79"/>
        <v>3319900</v>
      </c>
      <c r="Q80" s="38">
        <f t="shared" si="79"/>
        <v>0</v>
      </c>
      <c r="R80" s="38">
        <f t="shared" si="79"/>
        <v>3319900</v>
      </c>
      <c r="S80" s="38">
        <f t="shared" si="79"/>
        <v>0</v>
      </c>
      <c r="T80" s="38">
        <f t="shared" si="79"/>
        <v>3319900</v>
      </c>
      <c r="U80" s="38">
        <f t="shared" si="79"/>
        <v>0</v>
      </c>
      <c r="V80" s="38" t="e">
        <f>#REF!+V81</f>
        <v>#REF!</v>
      </c>
      <c r="W80" s="38" t="e">
        <f>#REF!+W81</f>
        <v>#REF!</v>
      </c>
      <c r="X80" s="38" t="e">
        <f>#REF!+X81</f>
        <v>#REF!</v>
      </c>
      <c r="Y80" s="38" t="e">
        <f>#REF!+Y81</f>
        <v>#REF!</v>
      </c>
      <c r="Z80" s="38" t="e">
        <f>#REF!+Z81</f>
        <v>#REF!</v>
      </c>
      <c r="AA80" s="38" t="e">
        <f>#REF!+AA81</f>
        <v>#REF!</v>
      </c>
      <c r="AB80" s="38" t="e">
        <f>#REF!+AB81</f>
        <v>#REF!</v>
      </c>
      <c r="AC80" s="38" t="e">
        <f>#REF!+AC81</f>
        <v>#REF!</v>
      </c>
      <c r="AD80" s="38" t="e">
        <f>#REF!+AD81</f>
        <v>#REF!</v>
      </c>
      <c r="AE80" s="38" t="e">
        <f>#REF!+AE81</f>
        <v>#REF!</v>
      </c>
      <c r="AF80" s="38" t="e">
        <f>#REF!+AF81</f>
        <v>#REF!</v>
      </c>
      <c r="AG80" s="38" t="e">
        <f>#REF!+AG81</f>
        <v>#REF!</v>
      </c>
      <c r="AH80" s="38" t="e">
        <f>#REF!+AH81</f>
        <v>#REF!</v>
      </c>
      <c r="AI80" s="38" t="e">
        <f>#REF!+AI81</f>
        <v>#REF!</v>
      </c>
      <c r="AJ80" s="38" t="e">
        <f>#REF!+AJ81</f>
        <v>#REF!</v>
      </c>
      <c r="AK80" s="38" t="e">
        <f>#REF!+AK81</f>
        <v>#REF!</v>
      </c>
      <c r="AL80" s="38" t="e">
        <f>#REF!+AL81</f>
        <v>#REF!</v>
      </c>
      <c r="AM80" s="38" t="e">
        <f>#REF!+AM81</f>
        <v>#REF!</v>
      </c>
      <c r="AN80" s="38" t="e">
        <f>#REF!+AN81</f>
        <v>#REF!</v>
      </c>
      <c r="AO80" s="38" t="e">
        <f>#REF!+AO81</f>
        <v>#REF!</v>
      </c>
      <c r="AP80" s="38" t="e">
        <f>#REF!+AP81</f>
        <v>#REF!</v>
      </c>
      <c r="AQ80" s="38" t="e">
        <f>#REF!+AQ81</f>
        <v>#REF!</v>
      </c>
      <c r="AR80" s="38" t="e">
        <f>#REF!+AR81</f>
        <v>#REF!</v>
      </c>
      <c r="AS80" s="38" t="e">
        <f>#REF!+AS81</f>
        <v>#REF!</v>
      </c>
    </row>
    <row r="81" spans="1:45" s="45" customFormat="1" ht="58.5" customHeight="1" x14ac:dyDescent="0.25">
      <c r="A81" s="34" t="s">
        <v>88</v>
      </c>
      <c r="B81" s="41"/>
      <c r="C81" s="41"/>
      <c r="D81" s="41"/>
      <c r="E81" s="19">
        <v>851</v>
      </c>
      <c r="F81" s="42" t="s">
        <v>84</v>
      </c>
      <c r="G81" s="42" t="s">
        <v>89</v>
      </c>
      <c r="H81" s="37" t="s">
        <v>23</v>
      </c>
      <c r="I81" s="42"/>
      <c r="J81" s="43">
        <f t="shared" ref="J81:U81" si="80">J82+J89</f>
        <v>3810800</v>
      </c>
      <c r="K81" s="44">
        <f t="shared" si="80"/>
        <v>0</v>
      </c>
      <c r="L81" s="44">
        <f t="shared" si="80"/>
        <v>3810800</v>
      </c>
      <c r="M81" s="44">
        <f t="shared" si="80"/>
        <v>0</v>
      </c>
      <c r="N81" s="43">
        <f t="shared" si="80"/>
        <v>3319900</v>
      </c>
      <c r="O81" s="44">
        <f t="shared" si="80"/>
        <v>0</v>
      </c>
      <c r="P81" s="44">
        <f t="shared" si="80"/>
        <v>3319900</v>
      </c>
      <c r="Q81" s="44">
        <f t="shared" si="80"/>
        <v>0</v>
      </c>
      <c r="R81" s="43">
        <f t="shared" si="80"/>
        <v>3319900</v>
      </c>
      <c r="S81" s="44">
        <f t="shared" si="80"/>
        <v>0</v>
      </c>
      <c r="T81" s="44">
        <f t="shared" si="80"/>
        <v>3319900</v>
      </c>
      <c r="U81" s="44">
        <f t="shared" si="80"/>
        <v>0</v>
      </c>
      <c r="V81" s="43">
        <f t="shared" ref="V81:AS81" si="81">V82+V89</f>
        <v>2720300</v>
      </c>
      <c r="W81" s="43">
        <f t="shared" si="81"/>
        <v>0</v>
      </c>
      <c r="X81" s="43">
        <f t="shared" si="81"/>
        <v>2720300</v>
      </c>
      <c r="Y81" s="43">
        <f t="shared" si="81"/>
        <v>0</v>
      </c>
      <c r="Z81" s="43">
        <f t="shared" si="81"/>
        <v>0</v>
      </c>
      <c r="AA81" s="43">
        <f t="shared" si="81"/>
        <v>0</v>
      </c>
      <c r="AB81" s="43">
        <f t="shared" si="81"/>
        <v>0</v>
      </c>
      <c r="AC81" s="43">
        <f t="shared" si="81"/>
        <v>0</v>
      </c>
      <c r="AD81" s="43">
        <f t="shared" si="81"/>
        <v>2720300</v>
      </c>
      <c r="AE81" s="43">
        <f t="shared" si="81"/>
        <v>0</v>
      </c>
      <c r="AF81" s="43">
        <f t="shared" si="81"/>
        <v>2720300</v>
      </c>
      <c r="AG81" s="43">
        <f t="shared" si="81"/>
        <v>0</v>
      </c>
      <c r="AH81" s="43">
        <f t="shared" si="81"/>
        <v>2720300</v>
      </c>
      <c r="AI81" s="43">
        <f t="shared" si="81"/>
        <v>0</v>
      </c>
      <c r="AJ81" s="43">
        <f t="shared" si="81"/>
        <v>2720300</v>
      </c>
      <c r="AK81" s="43">
        <f t="shared" si="81"/>
        <v>0</v>
      </c>
      <c r="AL81" s="43">
        <f t="shared" si="81"/>
        <v>0</v>
      </c>
      <c r="AM81" s="43">
        <f t="shared" si="81"/>
        <v>0</v>
      </c>
      <c r="AN81" s="43">
        <f t="shared" si="81"/>
        <v>0</v>
      </c>
      <c r="AO81" s="43">
        <f t="shared" si="81"/>
        <v>0</v>
      </c>
      <c r="AP81" s="43">
        <f t="shared" si="81"/>
        <v>2720300</v>
      </c>
      <c r="AQ81" s="43">
        <f t="shared" si="81"/>
        <v>0</v>
      </c>
      <c r="AR81" s="43">
        <f t="shared" si="81"/>
        <v>2720300</v>
      </c>
      <c r="AS81" s="43">
        <f t="shared" si="81"/>
        <v>0</v>
      </c>
    </row>
    <row r="82" spans="1:45" ht="30" x14ac:dyDescent="0.25">
      <c r="A82" s="46" t="s">
        <v>90</v>
      </c>
      <c r="B82" s="50"/>
      <c r="C82" s="50"/>
      <c r="D82" s="50"/>
      <c r="E82" s="19">
        <v>851</v>
      </c>
      <c r="F82" s="24" t="s">
        <v>84</v>
      </c>
      <c r="G82" s="24" t="s">
        <v>89</v>
      </c>
      <c r="H82" s="37" t="s">
        <v>91</v>
      </c>
      <c r="I82" s="24"/>
      <c r="J82" s="47">
        <f t="shared" ref="J82:U82" si="82">J83+J85+J87</f>
        <v>3688400</v>
      </c>
      <c r="K82" s="48">
        <f t="shared" si="82"/>
        <v>0</v>
      </c>
      <c r="L82" s="48">
        <f t="shared" si="82"/>
        <v>3688400</v>
      </c>
      <c r="M82" s="48">
        <f t="shared" si="82"/>
        <v>0</v>
      </c>
      <c r="N82" s="47">
        <f t="shared" si="82"/>
        <v>3197500</v>
      </c>
      <c r="O82" s="48">
        <f t="shared" si="82"/>
        <v>0</v>
      </c>
      <c r="P82" s="48">
        <f t="shared" si="82"/>
        <v>3197500</v>
      </c>
      <c r="Q82" s="48">
        <f t="shared" si="82"/>
        <v>0</v>
      </c>
      <c r="R82" s="47">
        <f t="shared" si="82"/>
        <v>3197500</v>
      </c>
      <c r="S82" s="48">
        <f t="shared" si="82"/>
        <v>0</v>
      </c>
      <c r="T82" s="48">
        <f t="shared" si="82"/>
        <v>3197500</v>
      </c>
      <c r="U82" s="48">
        <f t="shared" si="82"/>
        <v>0</v>
      </c>
      <c r="V82" s="47">
        <f t="shared" ref="V82:AS82" si="83">V83+V85+V87</f>
        <v>2660300</v>
      </c>
      <c r="W82" s="47">
        <f t="shared" si="83"/>
        <v>0</v>
      </c>
      <c r="X82" s="47">
        <f t="shared" si="83"/>
        <v>2660300</v>
      </c>
      <c r="Y82" s="47">
        <f t="shared" si="83"/>
        <v>0</v>
      </c>
      <c r="Z82" s="47">
        <f t="shared" si="83"/>
        <v>0</v>
      </c>
      <c r="AA82" s="47">
        <f t="shared" si="83"/>
        <v>0</v>
      </c>
      <c r="AB82" s="47">
        <f t="shared" si="83"/>
        <v>0</v>
      </c>
      <c r="AC82" s="47">
        <f t="shared" si="83"/>
        <v>0</v>
      </c>
      <c r="AD82" s="47">
        <f t="shared" si="83"/>
        <v>2660300</v>
      </c>
      <c r="AE82" s="47">
        <f t="shared" si="83"/>
        <v>0</v>
      </c>
      <c r="AF82" s="47">
        <f t="shared" si="83"/>
        <v>2660300</v>
      </c>
      <c r="AG82" s="47">
        <f t="shared" si="83"/>
        <v>0</v>
      </c>
      <c r="AH82" s="47">
        <f t="shared" si="83"/>
        <v>2660300</v>
      </c>
      <c r="AI82" s="47">
        <f t="shared" si="83"/>
        <v>0</v>
      </c>
      <c r="AJ82" s="47">
        <f t="shared" si="83"/>
        <v>2660300</v>
      </c>
      <c r="AK82" s="47">
        <f t="shared" si="83"/>
        <v>0</v>
      </c>
      <c r="AL82" s="47">
        <f t="shared" si="83"/>
        <v>0</v>
      </c>
      <c r="AM82" s="47">
        <f t="shared" si="83"/>
        <v>0</v>
      </c>
      <c r="AN82" s="47">
        <f t="shared" si="83"/>
        <v>0</v>
      </c>
      <c r="AO82" s="47">
        <f t="shared" si="83"/>
        <v>0</v>
      </c>
      <c r="AP82" s="47">
        <f t="shared" si="83"/>
        <v>2660300</v>
      </c>
      <c r="AQ82" s="47">
        <f t="shared" si="83"/>
        <v>0</v>
      </c>
      <c r="AR82" s="47">
        <f t="shared" si="83"/>
        <v>2660300</v>
      </c>
      <c r="AS82" s="47">
        <f t="shared" si="83"/>
        <v>0</v>
      </c>
    </row>
    <row r="83" spans="1:45" ht="120" x14ac:dyDescent="0.25">
      <c r="A83" s="46" t="s">
        <v>30</v>
      </c>
      <c r="B83" s="50"/>
      <c r="C83" s="50"/>
      <c r="D83" s="50"/>
      <c r="E83" s="19">
        <v>851</v>
      </c>
      <c r="F83" s="24" t="s">
        <v>84</v>
      </c>
      <c r="G83" s="20" t="s">
        <v>89</v>
      </c>
      <c r="H83" s="37" t="s">
        <v>91</v>
      </c>
      <c r="I83" s="24" t="s">
        <v>31</v>
      </c>
      <c r="J83" s="47">
        <f t="shared" ref="J83:U83" si="84">J84</f>
        <v>2659500</v>
      </c>
      <c r="K83" s="48">
        <f t="shared" si="84"/>
        <v>0</v>
      </c>
      <c r="L83" s="48">
        <f t="shared" si="84"/>
        <v>2659500</v>
      </c>
      <c r="M83" s="48">
        <f t="shared" si="84"/>
        <v>0</v>
      </c>
      <c r="N83" s="47">
        <f t="shared" si="84"/>
        <v>2659500</v>
      </c>
      <c r="O83" s="48">
        <f t="shared" si="84"/>
        <v>0</v>
      </c>
      <c r="P83" s="48">
        <f t="shared" si="84"/>
        <v>2659500</v>
      </c>
      <c r="Q83" s="48">
        <f t="shared" si="84"/>
        <v>0</v>
      </c>
      <c r="R83" s="47">
        <f t="shared" si="84"/>
        <v>2659500</v>
      </c>
      <c r="S83" s="48">
        <f t="shared" si="84"/>
        <v>0</v>
      </c>
      <c r="T83" s="48">
        <f t="shared" si="84"/>
        <v>2659500</v>
      </c>
      <c r="U83" s="48">
        <f t="shared" si="84"/>
        <v>0</v>
      </c>
      <c r="V83" s="47">
        <f t="shared" ref="V83:AS83" si="85">V84</f>
        <v>2311300</v>
      </c>
      <c r="W83" s="47">
        <f t="shared" si="85"/>
        <v>0</v>
      </c>
      <c r="X83" s="47">
        <f t="shared" si="85"/>
        <v>2311300</v>
      </c>
      <c r="Y83" s="47">
        <f t="shared" si="85"/>
        <v>0</v>
      </c>
      <c r="Z83" s="47">
        <f t="shared" si="85"/>
        <v>0</v>
      </c>
      <c r="AA83" s="47">
        <f t="shared" si="85"/>
        <v>0</v>
      </c>
      <c r="AB83" s="47">
        <f t="shared" si="85"/>
        <v>0</v>
      </c>
      <c r="AC83" s="47">
        <f t="shared" si="85"/>
        <v>0</v>
      </c>
      <c r="AD83" s="47">
        <f t="shared" si="85"/>
        <v>2311300</v>
      </c>
      <c r="AE83" s="47">
        <f t="shared" si="85"/>
        <v>0</v>
      </c>
      <c r="AF83" s="47">
        <f t="shared" si="85"/>
        <v>2311300</v>
      </c>
      <c r="AG83" s="47">
        <f t="shared" si="85"/>
        <v>0</v>
      </c>
      <c r="AH83" s="47">
        <f t="shared" si="85"/>
        <v>2311300</v>
      </c>
      <c r="AI83" s="47">
        <f t="shared" si="85"/>
        <v>0</v>
      </c>
      <c r="AJ83" s="47">
        <f t="shared" si="85"/>
        <v>2311300</v>
      </c>
      <c r="AK83" s="47">
        <f t="shared" si="85"/>
        <v>0</v>
      </c>
      <c r="AL83" s="47">
        <f t="shared" si="85"/>
        <v>0</v>
      </c>
      <c r="AM83" s="47">
        <f t="shared" si="85"/>
        <v>0</v>
      </c>
      <c r="AN83" s="47">
        <f t="shared" si="85"/>
        <v>0</v>
      </c>
      <c r="AO83" s="47">
        <f t="shared" si="85"/>
        <v>0</v>
      </c>
      <c r="AP83" s="47">
        <f t="shared" si="85"/>
        <v>2311300</v>
      </c>
      <c r="AQ83" s="47">
        <f t="shared" si="85"/>
        <v>0</v>
      </c>
      <c r="AR83" s="47">
        <f t="shared" si="85"/>
        <v>2311300</v>
      </c>
      <c r="AS83" s="47">
        <f t="shared" si="85"/>
        <v>0</v>
      </c>
    </row>
    <row r="84" spans="1:45" ht="30" x14ac:dyDescent="0.25">
      <c r="A84" s="46" t="s">
        <v>92</v>
      </c>
      <c r="B84" s="50"/>
      <c r="C84" s="50"/>
      <c r="D84" s="50"/>
      <c r="E84" s="19">
        <v>851</v>
      </c>
      <c r="F84" s="24" t="s">
        <v>84</v>
      </c>
      <c r="G84" s="20" t="s">
        <v>89</v>
      </c>
      <c r="H84" s="37" t="s">
        <v>91</v>
      </c>
      <c r="I84" s="24" t="s">
        <v>93</v>
      </c>
      <c r="J84" s="47">
        <v>2659500</v>
      </c>
      <c r="K84" s="48"/>
      <c r="L84" s="48">
        <f>J84</f>
        <v>2659500</v>
      </c>
      <c r="M84" s="48"/>
      <c r="N84" s="47">
        <v>2659500</v>
      </c>
      <c r="O84" s="48"/>
      <c r="P84" s="48">
        <f>N84</f>
        <v>2659500</v>
      </c>
      <c r="Q84" s="48"/>
      <c r="R84" s="47">
        <v>2659500</v>
      </c>
      <c r="S84" s="48"/>
      <c r="T84" s="48">
        <f>R84</f>
        <v>2659500</v>
      </c>
      <c r="U84" s="48"/>
      <c r="V84" s="47">
        <v>2311300</v>
      </c>
      <c r="W84" s="47"/>
      <c r="X84" s="47">
        <f>V84</f>
        <v>2311300</v>
      </c>
      <c r="Y84" s="47"/>
      <c r="Z84" s="47"/>
      <c r="AA84" s="47"/>
      <c r="AB84" s="47">
        <f>Z84</f>
        <v>0</v>
      </c>
      <c r="AC84" s="47"/>
      <c r="AD84" s="47">
        <f>V84+Z84</f>
        <v>2311300</v>
      </c>
      <c r="AE84" s="47">
        <f>W84+AA84</f>
        <v>0</v>
      </c>
      <c r="AF84" s="47">
        <f>X84+AB84</f>
        <v>2311300</v>
      </c>
      <c r="AG84" s="47">
        <f>Y84+AC84</f>
        <v>0</v>
      </c>
      <c r="AH84" s="47">
        <v>2311300</v>
      </c>
      <c r="AI84" s="47"/>
      <c r="AJ84" s="47">
        <f>AH84</f>
        <v>2311300</v>
      </c>
      <c r="AK84" s="47"/>
      <c r="AL84" s="47"/>
      <c r="AM84" s="47"/>
      <c r="AN84" s="47">
        <f>AL84</f>
        <v>0</v>
      </c>
      <c r="AO84" s="47"/>
      <c r="AP84" s="47">
        <f>AH84+AL84</f>
        <v>2311300</v>
      </c>
      <c r="AQ84" s="47">
        <f>AI84+AM84</f>
        <v>0</v>
      </c>
      <c r="AR84" s="47">
        <f>AJ84+AN84</f>
        <v>2311300</v>
      </c>
      <c r="AS84" s="47">
        <f>AK84+AO84</f>
        <v>0</v>
      </c>
    </row>
    <row r="85" spans="1:45" ht="60" x14ac:dyDescent="0.25">
      <c r="A85" s="46" t="s">
        <v>34</v>
      </c>
      <c r="B85" s="49"/>
      <c r="C85" s="49"/>
      <c r="D85" s="49"/>
      <c r="E85" s="19">
        <v>851</v>
      </c>
      <c r="F85" s="24" t="s">
        <v>84</v>
      </c>
      <c r="G85" s="20" t="s">
        <v>89</v>
      </c>
      <c r="H85" s="37" t="s">
        <v>91</v>
      </c>
      <c r="I85" s="24" t="s">
        <v>35</v>
      </c>
      <c r="J85" s="47">
        <f t="shared" ref="J85:U85" si="86">J86</f>
        <v>1002500</v>
      </c>
      <c r="K85" s="48">
        <f t="shared" si="86"/>
        <v>0</v>
      </c>
      <c r="L85" s="48">
        <f t="shared" si="86"/>
        <v>1002500</v>
      </c>
      <c r="M85" s="48">
        <f t="shared" si="86"/>
        <v>0</v>
      </c>
      <c r="N85" s="47">
        <f t="shared" si="86"/>
        <v>520000</v>
      </c>
      <c r="O85" s="48">
        <f t="shared" si="86"/>
        <v>0</v>
      </c>
      <c r="P85" s="48">
        <f t="shared" si="86"/>
        <v>520000</v>
      </c>
      <c r="Q85" s="48">
        <f t="shared" si="86"/>
        <v>0</v>
      </c>
      <c r="R85" s="47">
        <f t="shared" si="86"/>
        <v>520000</v>
      </c>
      <c r="S85" s="48">
        <f t="shared" si="86"/>
        <v>0</v>
      </c>
      <c r="T85" s="48">
        <f t="shared" si="86"/>
        <v>520000</v>
      </c>
      <c r="U85" s="48">
        <f t="shared" si="86"/>
        <v>0</v>
      </c>
      <c r="V85" s="47">
        <f t="shared" ref="V85:AS85" si="87">V86</f>
        <v>333400</v>
      </c>
      <c r="W85" s="47">
        <f t="shared" si="87"/>
        <v>0</v>
      </c>
      <c r="X85" s="47">
        <f t="shared" si="87"/>
        <v>333400</v>
      </c>
      <c r="Y85" s="47">
        <f t="shared" si="87"/>
        <v>0</v>
      </c>
      <c r="Z85" s="47">
        <f t="shared" si="87"/>
        <v>0</v>
      </c>
      <c r="AA85" s="47">
        <f t="shared" si="87"/>
        <v>0</v>
      </c>
      <c r="AB85" s="47">
        <f t="shared" si="87"/>
        <v>0</v>
      </c>
      <c r="AC85" s="47">
        <f t="shared" si="87"/>
        <v>0</v>
      </c>
      <c r="AD85" s="47">
        <f t="shared" si="87"/>
        <v>333400</v>
      </c>
      <c r="AE85" s="47">
        <f t="shared" si="87"/>
        <v>0</v>
      </c>
      <c r="AF85" s="47">
        <f t="shared" si="87"/>
        <v>333400</v>
      </c>
      <c r="AG85" s="47">
        <f t="shared" si="87"/>
        <v>0</v>
      </c>
      <c r="AH85" s="47">
        <f t="shared" si="87"/>
        <v>333400</v>
      </c>
      <c r="AI85" s="47">
        <f t="shared" si="87"/>
        <v>0</v>
      </c>
      <c r="AJ85" s="47">
        <f t="shared" si="87"/>
        <v>333400</v>
      </c>
      <c r="AK85" s="47">
        <f t="shared" si="87"/>
        <v>0</v>
      </c>
      <c r="AL85" s="47">
        <f t="shared" si="87"/>
        <v>0</v>
      </c>
      <c r="AM85" s="47">
        <f t="shared" si="87"/>
        <v>0</v>
      </c>
      <c r="AN85" s="47">
        <f t="shared" si="87"/>
        <v>0</v>
      </c>
      <c r="AO85" s="47">
        <f t="shared" si="87"/>
        <v>0</v>
      </c>
      <c r="AP85" s="47">
        <f t="shared" si="87"/>
        <v>333400</v>
      </c>
      <c r="AQ85" s="47">
        <f t="shared" si="87"/>
        <v>0</v>
      </c>
      <c r="AR85" s="47">
        <f t="shared" si="87"/>
        <v>333400</v>
      </c>
      <c r="AS85" s="47">
        <f t="shared" si="87"/>
        <v>0</v>
      </c>
    </row>
    <row r="86" spans="1:45" ht="60" x14ac:dyDescent="0.25">
      <c r="A86" s="46" t="s">
        <v>36</v>
      </c>
      <c r="B86" s="50"/>
      <c r="C86" s="50"/>
      <c r="D86" s="50"/>
      <c r="E86" s="19">
        <v>851</v>
      </c>
      <c r="F86" s="24" t="s">
        <v>84</v>
      </c>
      <c r="G86" s="20" t="s">
        <v>89</v>
      </c>
      <c r="H86" s="37" t="s">
        <v>91</v>
      </c>
      <c r="I86" s="24" t="s">
        <v>37</v>
      </c>
      <c r="J86" s="47">
        <v>1002500</v>
      </c>
      <c r="K86" s="48"/>
      <c r="L86" s="48">
        <f>J86</f>
        <v>1002500</v>
      </c>
      <c r="M86" s="48"/>
      <c r="N86" s="47">
        <v>520000</v>
      </c>
      <c r="O86" s="48"/>
      <c r="P86" s="48">
        <f>N86</f>
        <v>520000</v>
      </c>
      <c r="Q86" s="48"/>
      <c r="R86" s="47">
        <v>520000</v>
      </c>
      <c r="S86" s="48"/>
      <c r="T86" s="48">
        <f>R86</f>
        <v>520000</v>
      </c>
      <c r="U86" s="48"/>
      <c r="V86" s="47">
        <v>333400</v>
      </c>
      <c r="W86" s="47"/>
      <c r="X86" s="47">
        <f>V86</f>
        <v>333400</v>
      </c>
      <c r="Y86" s="47"/>
      <c r="Z86" s="47"/>
      <c r="AA86" s="47"/>
      <c r="AB86" s="47">
        <f>Z86</f>
        <v>0</v>
      </c>
      <c r="AC86" s="47"/>
      <c r="AD86" s="47">
        <f>V86+Z86</f>
        <v>333400</v>
      </c>
      <c r="AE86" s="47">
        <f>W86+AA86</f>
        <v>0</v>
      </c>
      <c r="AF86" s="47">
        <f>X86+AB86</f>
        <v>333400</v>
      </c>
      <c r="AG86" s="47">
        <f>Y86+AC86</f>
        <v>0</v>
      </c>
      <c r="AH86" s="47">
        <v>333400</v>
      </c>
      <c r="AI86" s="47"/>
      <c r="AJ86" s="47">
        <f>AH86</f>
        <v>333400</v>
      </c>
      <c r="AK86" s="47"/>
      <c r="AL86" s="47"/>
      <c r="AM86" s="47"/>
      <c r="AN86" s="47">
        <f>AL86</f>
        <v>0</v>
      </c>
      <c r="AO86" s="47"/>
      <c r="AP86" s="47">
        <f>AH86+AL86</f>
        <v>333400</v>
      </c>
      <c r="AQ86" s="47">
        <f>AI86+AM86</f>
        <v>0</v>
      </c>
      <c r="AR86" s="47">
        <f>AJ86+AN86</f>
        <v>333400</v>
      </c>
      <c r="AS86" s="47">
        <f>AK86+AO86</f>
        <v>0</v>
      </c>
    </row>
    <row r="87" spans="1:45" x14ac:dyDescent="0.25">
      <c r="A87" s="46" t="s">
        <v>55</v>
      </c>
      <c r="B87" s="50"/>
      <c r="C87" s="50"/>
      <c r="D87" s="50"/>
      <c r="E87" s="19">
        <v>851</v>
      </c>
      <c r="F87" s="24" t="s">
        <v>84</v>
      </c>
      <c r="G87" s="20" t="s">
        <v>89</v>
      </c>
      <c r="H87" s="37" t="s">
        <v>91</v>
      </c>
      <c r="I87" s="24" t="s">
        <v>56</v>
      </c>
      <c r="J87" s="47">
        <f t="shared" ref="J87:U87" si="88">J88</f>
        <v>26400</v>
      </c>
      <c r="K87" s="48">
        <f t="shared" si="88"/>
        <v>0</v>
      </c>
      <c r="L87" s="48">
        <f t="shared" si="88"/>
        <v>26400</v>
      </c>
      <c r="M87" s="48">
        <f t="shared" si="88"/>
        <v>0</v>
      </c>
      <c r="N87" s="47">
        <f t="shared" si="88"/>
        <v>18000</v>
      </c>
      <c r="O87" s="48">
        <f t="shared" si="88"/>
        <v>0</v>
      </c>
      <c r="P87" s="48">
        <f t="shared" si="88"/>
        <v>18000</v>
      </c>
      <c r="Q87" s="48">
        <f t="shared" si="88"/>
        <v>0</v>
      </c>
      <c r="R87" s="47">
        <f t="shared" si="88"/>
        <v>18000</v>
      </c>
      <c r="S87" s="48">
        <f t="shared" si="88"/>
        <v>0</v>
      </c>
      <c r="T87" s="48">
        <f t="shared" si="88"/>
        <v>18000</v>
      </c>
      <c r="U87" s="48">
        <f t="shared" si="88"/>
        <v>0</v>
      </c>
      <c r="V87" s="47">
        <f t="shared" ref="V87:AS87" si="89">V88</f>
        <v>15600</v>
      </c>
      <c r="W87" s="47">
        <f t="shared" si="89"/>
        <v>0</v>
      </c>
      <c r="X87" s="47">
        <f t="shared" si="89"/>
        <v>15600</v>
      </c>
      <c r="Y87" s="47">
        <f t="shared" si="89"/>
        <v>0</v>
      </c>
      <c r="Z87" s="47">
        <f t="shared" si="89"/>
        <v>0</v>
      </c>
      <c r="AA87" s="47">
        <f t="shared" si="89"/>
        <v>0</v>
      </c>
      <c r="AB87" s="47">
        <f t="shared" si="89"/>
        <v>0</v>
      </c>
      <c r="AC87" s="47">
        <f t="shared" si="89"/>
        <v>0</v>
      </c>
      <c r="AD87" s="47">
        <f t="shared" si="89"/>
        <v>15600</v>
      </c>
      <c r="AE87" s="47">
        <f t="shared" si="89"/>
        <v>0</v>
      </c>
      <c r="AF87" s="47">
        <f t="shared" si="89"/>
        <v>15600</v>
      </c>
      <c r="AG87" s="47">
        <f t="shared" si="89"/>
        <v>0</v>
      </c>
      <c r="AH87" s="47">
        <f t="shared" si="89"/>
        <v>15600</v>
      </c>
      <c r="AI87" s="47">
        <f t="shared" si="89"/>
        <v>0</v>
      </c>
      <c r="AJ87" s="47">
        <f t="shared" si="89"/>
        <v>15600</v>
      </c>
      <c r="AK87" s="47">
        <f t="shared" si="89"/>
        <v>0</v>
      </c>
      <c r="AL87" s="47">
        <f t="shared" si="89"/>
        <v>0</v>
      </c>
      <c r="AM87" s="47">
        <f t="shared" si="89"/>
        <v>0</v>
      </c>
      <c r="AN87" s="47">
        <f t="shared" si="89"/>
        <v>0</v>
      </c>
      <c r="AO87" s="47">
        <f t="shared" si="89"/>
        <v>0</v>
      </c>
      <c r="AP87" s="47">
        <f t="shared" si="89"/>
        <v>15600</v>
      </c>
      <c r="AQ87" s="47">
        <f t="shared" si="89"/>
        <v>0</v>
      </c>
      <c r="AR87" s="47">
        <f t="shared" si="89"/>
        <v>15600</v>
      </c>
      <c r="AS87" s="47">
        <f t="shared" si="89"/>
        <v>0</v>
      </c>
    </row>
    <row r="88" spans="1:45" ht="30" x14ac:dyDescent="0.25">
      <c r="A88" s="46" t="s">
        <v>57</v>
      </c>
      <c r="B88" s="50"/>
      <c r="C88" s="50"/>
      <c r="D88" s="50"/>
      <c r="E88" s="19">
        <v>851</v>
      </c>
      <c r="F88" s="24" t="s">
        <v>84</v>
      </c>
      <c r="G88" s="20" t="s">
        <v>89</v>
      </c>
      <c r="H88" s="37" t="s">
        <v>91</v>
      </c>
      <c r="I88" s="24" t="s">
        <v>58</v>
      </c>
      <c r="J88" s="47">
        <v>26400</v>
      </c>
      <c r="K88" s="48"/>
      <c r="L88" s="48">
        <f>J88</f>
        <v>26400</v>
      </c>
      <c r="M88" s="48"/>
      <c r="N88" s="47">
        <v>18000</v>
      </c>
      <c r="O88" s="48"/>
      <c r="P88" s="48">
        <f>N88</f>
        <v>18000</v>
      </c>
      <c r="Q88" s="48"/>
      <c r="R88" s="47">
        <v>18000</v>
      </c>
      <c r="S88" s="48"/>
      <c r="T88" s="48">
        <f>R88</f>
        <v>18000</v>
      </c>
      <c r="U88" s="48"/>
      <c r="V88" s="47">
        <v>15600</v>
      </c>
      <c r="W88" s="47"/>
      <c r="X88" s="47">
        <f>V88</f>
        <v>15600</v>
      </c>
      <c r="Y88" s="47"/>
      <c r="Z88" s="47"/>
      <c r="AA88" s="47"/>
      <c r="AB88" s="47">
        <f>Z88</f>
        <v>0</v>
      </c>
      <c r="AC88" s="47"/>
      <c r="AD88" s="47">
        <f>V88+Z88</f>
        <v>15600</v>
      </c>
      <c r="AE88" s="47">
        <f>W88+AA88</f>
        <v>0</v>
      </c>
      <c r="AF88" s="47">
        <f>X88+AB88</f>
        <v>15600</v>
      </c>
      <c r="AG88" s="47">
        <f>Y88+AC88</f>
        <v>0</v>
      </c>
      <c r="AH88" s="47">
        <v>15600</v>
      </c>
      <c r="AI88" s="47"/>
      <c r="AJ88" s="47">
        <f>AH88</f>
        <v>15600</v>
      </c>
      <c r="AK88" s="47"/>
      <c r="AL88" s="47"/>
      <c r="AM88" s="47"/>
      <c r="AN88" s="47">
        <f>AL88</f>
        <v>0</v>
      </c>
      <c r="AO88" s="47"/>
      <c r="AP88" s="47">
        <f>AH88+AL88</f>
        <v>15600</v>
      </c>
      <c r="AQ88" s="47">
        <f>AI88+AM88</f>
        <v>0</v>
      </c>
      <c r="AR88" s="47">
        <f>AJ88+AN88</f>
        <v>15600</v>
      </c>
      <c r="AS88" s="47">
        <f>AK88+AO88</f>
        <v>0</v>
      </c>
    </row>
    <row r="89" spans="1:45" ht="75" x14ac:dyDescent="0.25">
      <c r="A89" s="46" t="s">
        <v>94</v>
      </c>
      <c r="B89" s="50"/>
      <c r="C89" s="50"/>
      <c r="D89" s="50"/>
      <c r="E89" s="19">
        <v>851</v>
      </c>
      <c r="F89" s="24" t="s">
        <v>84</v>
      </c>
      <c r="G89" s="24" t="s">
        <v>89</v>
      </c>
      <c r="H89" s="37" t="s">
        <v>95</v>
      </c>
      <c r="I89" s="24"/>
      <c r="J89" s="47">
        <f t="shared" ref="J89:U90" si="90">J90</f>
        <v>122400</v>
      </c>
      <c r="K89" s="48">
        <f t="shared" si="90"/>
        <v>0</v>
      </c>
      <c r="L89" s="48">
        <f t="shared" si="90"/>
        <v>122400</v>
      </c>
      <c r="M89" s="48">
        <f t="shared" si="90"/>
        <v>0</v>
      </c>
      <c r="N89" s="47">
        <f t="shared" si="90"/>
        <v>122400</v>
      </c>
      <c r="O89" s="48">
        <f t="shared" si="90"/>
        <v>0</v>
      </c>
      <c r="P89" s="48">
        <f t="shared" si="90"/>
        <v>122400</v>
      </c>
      <c r="Q89" s="48">
        <f t="shared" si="90"/>
        <v>0</v>
      </c>
      <c r="R89" s="47">
        <f t="shared" si="90"/>
        <v>122400</v>
      </c>
      <c r="S89" s="48">
        <f t="shared" si="90"/>
        <v>0</v>
      </c>
      <c r="T89" s="48">
        <f t="shared" si="90"/>
        <v>122400</v>
      </c>
      <c r="U89" s="48">
        <f t="shared" si="90"/>
        <v>0</v>
      </c>
      <c r="V89" s="47">
        <f t="shared" ref="V89:AG90" si="91">V90</f>
        <v>60000</v>
      </c>
      <c r="W89" s="47">
        <f t="shared" si="91"/>
        <v>0</v>
      </c>
      <c r="X89" s="47">
        <f t="shared" si="91"/>
        <v>60000</v>
      </c>
      <c r="Y89" s="47">
        <f t="shared" si="91"/>
        <v>0</v>
      </c>
      <c r="Z89" s="47">
        <f t="shared" si="91"/>
        <v>0</v>
      </c>
      <c r="AA89" s="47">
        <f t="shared" si="91"/>
        <v>0</v>
      </c>
      <c r="AB89" s="47">
        <f t="shared" si="91"/>
        <v>0</v>
      </c>
      <c r="AC89" s="47">
        <f t="shared" si="91"/>
        <v>0</v>
      </c>
      <c r="AD89" s="47">
        <f t="shared" si="91"/>
        <v>60000</v>
      </c>
      <c r="AE89" s="47">
        <f t="shared" si="91"/>
        <v>0</v>
      </c>
      <c r="AF89" s="47">
        <f t="shared" si="91"/>
        <v>60000</v>
      </c>
      <c r="AG89" s="47">
        <f t="shared" si="91"/>
        <v>0</v>
      </c>
      <c r="AH89" s="47">
        <f t="shared" ref="AF89:AS90" si="92">AH90</f>
        <v>60000</v>
      </c>
      <c r="AI89" s="47">
        <f t="shared" si="92"/>
        <v>0</v>
      </c>
      <c r="AJ89" s="47">
        <f t="shared" si="92"/>
        <v>60000</v>
      </c>
      <c r="AK89" s="47">
        <f t="shared" si="92"/>
        <v>0</v>
      </c>
      <c r="AL89" s="47">
        <f t="shared" si="92"/>
        <v>0</v>
      </c>
      <c r="AM89" s="47">
        <f t="shared" si="92"/>
        <v>0</v>
      </c>
      <c r="AN89" s="47">
        <f t="shared" si="92"/>
        <v>0</v>
      </c>
      <c r="AO89" s="47">
        <f t="shared" si="92"/>
        <v>0</v>
      </c>
      <c r="AP89" s="47">
        <f t="shared" si="92"/>
        <v>60000</v>
      </c>
      <c r="AQ89" s="47">
        <f t="shared" si="92"/>
        <v>0</v>
      </c>
      <c r="AR89" s="47">
        <f t="shared" si="92"/>
        <v>60000</v>
      </c>
      <c r="AS89" s="47">
        <f t="shared" si="92"/>
        <v>0</v>
      </c>
    </row>
    <row r="90" spans="1:45" ht="60" x14ac:dyDescent="0.25">
      <c r="A90" s="46" t="s">
        <v>34</v>
      </c>
      <c r="B90" s="49"/>
      <c r="C90" s="49"/>
      <c r="D90" s="49"/>
      <c r="E90" s="19">
        <v>851</v>
      </c>
      <c r="F90" s="24" t="s">
        <v>84</v>
      </c>
      <c r="G90" s="20" t="s">
        <v>89</v>
      </c>
      <c r="H90" s="37" t="s">
        <v>95</v>
      </c>
      <c r="I90" s="24" t="s">
        <v>35</v>
      </c>
      <c r="J90" s="47">
        <f t="shared" si="90"/>
        <v>122400</v>
      </c>
      <c r="K90" s="48">
        <f t="shared" si="90"/>
        <v>0</v>
      </c>
      <c r="L90" s="48">
        <f t="shared" si="90"/>
        <v>122400</v>
      </c>
      <c r="M90" s="48">
        <f t="shared" si="90"/>
        <v>0</v>
      </c>
      <c r="N90" s="47">
        <f t="shared" si="90"/>
        <v>122400</v>
      </c>
      <c r="O90" s="48">
        <f t="shared" si="90"/>
        <v>0</v>
      </c>
      <c r="P90" s="48">
        <f t="shared" si="90"/>
        <v>122400</v>
      </c>
      <c r="Q90" s="48">
        <f t="shared" si="90"/>
        <v>0</v>
      </c>
      <c r="R90" s="47">
        <f t="shared" si="90"/>
        <v>122400</v>
      </c>
      <c r="S90" s="48">
        <f t="shared" si="90"/>
        <v>0</v>
      </c>
      <c r="T90" s="48">
        <f t="shared" si="90"/>
        <v>122400</v>
      </c>
      <c r="U90" s="48">
        <f t="shared" si="90"/>
        <v>0</v>
      </c>
      <c r="V90" s="47">
        <f t="shared" si="91"/>
        <v>60000</v>
      </c>
      <c r="W90" s="47">
        <f t="shared" si="91"/>
        <v>0</v>
      </c>
      <c r="X90" s="47">
        <f t="shared" si="91"/>
        <v>60000</v>
      </c>
      <c r="Y90" s="47">
        <f t="shared" si="91"/>
        <v>0</v>
      </c>
      <c r="Z90" s="47">
        <f t="shared" si="91"/>
        <v>0</v>
      </c>
      <c r="AA90" s="47">
        <f t="shared" si="91"/>
        <v>0</v>
      </c>
      <c r="AB90" s="47">
        <f t="shared" si="91"/>
        <v>0</v>
      </c>
      <c r="AC90" s="47">
        <f t="shared" si="91"/>
        <v>0</v>
      </c>
      <c r="AD90" s="47">
        <f t="shared" si="91"/>
        <v>60000</v>
      </c>
      <c r="AE90" s="47">
        <f t="shared" si="91"/>
        <v>0</v>
      </c>
      <c r="AF90" s="47">
        <f t="shared" si="92"/>
        <v>60000</v>
      </c>
      <c r="AG90" s="47">
        <f t="shared" si="92"/>
        <v>0</v>
      </c>
      <c r="AH90" s="47">
        <f t="shared" si="92"/>
        <v>60000</v>
      </c>
      <c r="AI90" s="47">
        <f t="shared" si="92"/>
        <v>0</v>
      </c>
      <c r="AJ90" s="47">
        <f t="shared" si="92"/>
        <v>60000</v>
      </c>
      <c r="AK90" s="47">
        <f t="shared" si="92"/>
        <v>0</v>
      </c>
      <c r="AL90" s="47">
        <f t="shared" si="92"/>
        <v>0</v>
      </c>
      <c r="AM90" s="47">
        <f t="shared" si="92"/>
        <v>0</v>
      </c>
      <c r="AN90" s="47">
        <f t="shared" si="92"/>
        <v>0</v>
      </c>
      <c r="AO90" s="47">
        <f t="shared" si="92"/>
        <v>0</v>
      </c>
      <c r="AP90" s="47">
        <f t="shared" si="92"/>
        <v>60000</v>
      </c>
      <c r="AQ90" s="47">
        <f t="shared" si="92"/>
        <v>0</v>
      </c>
      <c r="AR90" s="47">
        <f t="shared" si="92"/>
        <v>60000</v>
      </c>
      <c r="AS90" s="47">
        <f t="shared" si="92"/>
        <v>0</v>
      </c>
    </row>
    <row r="91" spans="1:45" ht="60" x14ac:dyDescent="0.25">
      <c r="A91" s="46" t="s">
        <v>36</v>
      </c>
      <c r="B91" s="50"/>
      <c r="C91" s="50"/>
      <c r="D91" s="50"/>
      <c r="E91" s="19">
        <v>851</v>
      </c>
      <c r="F91" s="24" t="s">
        <v>84</v>
      </c>
      <c r="G91" s="20" t="s">
        <v>89</v>
      </c>
      <c r="H91" s="37" t="s">
        <v>95</v>
      </c>
      <c r="I91" s="24" t="s">
        <v>37</v>
      </c>
      <c r="J91" s="47">
        <v>122400</v>
      </c>
      <c r="K91" s="48"/>
      <c r="L91" s="48">
        <f>J91</f>
        <v>122400</v>
      </c>
      <c r="M91" s="48"/>
      <c r="N91" s="47">
        <v>122400</v>
      </c>
      <c r="O91" s="48"/>
      <c r="P91" s="48">
        <f>N91</f>
        <v>122400</v>
      </c>
      <c r="Q91" s="48"/>
      <c r="R91" s="47">
        <v>122400</v>
      </c>
      <c r="S91" s="48"/>
      <c r="T91" s="48">
        <f>R91</f>
        <v>122400</v>
      </c>
      <c r="U91" s="48"/>
      <c r="V91" s="47">
        <v>60000</v>
      </c>
      <c r="W91" s="47"/>
      <c r="X91" s="47">
        <f>V91</f>
        <v>60000</v>
      </c>
      <c r="Y91" s="47"/>
      <c r="Z91" s="47"/>
      <c r="AA91" s="47"/>
      <c r="AB91" s="47">
        <f>Z91</f>
        <v>0</v>
      </c>
      <c r="AC91" s="47"/>
      <c r="AD91" s="47">
        <f>V91+Z91</f>
        <v>60000</v>
      </c>
      <c r="AE91" s="47">
        <f>W91+AA91</f>
        <v>0</v>
      </c>
      <c r="AF91" s="47">
        <f>X91+AB91</f>
        <v>60000</v>
      </c>
      <c r="AG91" s="47">
        <f>Y91+AC91</f>
        <v>0</v>
      </c>
      <c r="AH91" s="47">
        <v>60000</v>
      </c>
      <c r="AI91" s="47"/>
      <c r="AJ91" s="47">
        <f>AH91</f>
        <v>60000</v>
      </c>
      <c r="AK91" s="47"/>
      <c r="AL91" s="47"/>
      <c r="AM91" s="47"/>
      <c r="AN91" s="47">
        <f>AL91</f>
        <v>0</v>
      </c>
      <c r="AO91" s="47"/>
      <c r="AP91" s="47">
        <f>AH91+AL91</f>
        <v>60000</v>
      </c>
      <c r="AQ91" s="47">
        <f>AI91+AM91</f>
        <v>0</v>
      </c>
      <c r="AR91" s="47">
        <f>AJ91+AN91</f>
        <v>60000</v>
      </c>
      <c r="AS91" s="47">
        <f>AK91+AO91</f>
        <v>0</v>
      </c>
    </row>
    <row r="92" spans="1:45" s="40" customFormat="1" x14ac:dyDescent="0.25">
      <c r="A92" s="34" t="s">
        <v>96</v>
      </c>
      <c r="B92" s="35"/>
      <c r="C92" s="35"/>
      <c r="D92" s="35"/>
      <c r="E92" s="19">
        <v>851</v>
      </c>
      <c r="F92" s="36" t="s">
        <v>27</v>
      </c>
      <c r="G92" s="36"/>
      <c r="H92" s="37" t="s">
        <v>23</v>
      </c>
      <c r="I92" s="36"/>
      <c r="J92" s="38">
        <f t="shared" ref="J92:AS92" si="93">J93+J97+J104+J108</f>
        <v>11783891.35</v>
      </c>
      <c r="K92" s="39">
        <f t="shared" si="93"/>
        <v>63871.55</v>
      </c>
      <c r="L92" s="39">
        <f t="shared" si="93"/>
        <v>11720019.800000001</v>
      </c>
      <c r="M92" s="39">
        <f t="shared" si="93"/>
        <v>0</v>
      </c>
      <c r="N92" s="38">
        <f t="shared" si="93"/>
        <v>9777395.6000000015</v>
      </c>
      <c r="O92" s="39">
        <f t="shared" si="93"/>
        <v>392743.55</v>
      </c>
      <c r="P92" s="39">
        <f t="shared" si="93"/>
        <v>9384652.0500000007</v>
      </c>
      <c r="Q92" s="39">
        <f t="shared" si="93"/>
        <v>0</v>
      </c>
      <c r="R92" s="38">
        <f t="shared" si="93"/>
        <v>12816294.74</v>
      </c>
      <c r="S92" s="39" t="e">
        <f t="shared" si="93"/>
        <v>#REF!</v>
      </c>
      <c r="T92" s="39" t="e">
        <f t="shared" si="93"/>
        <v>#REF!</v>
      </c>
      <c r="U92" s="39" t="e">
        <f t="shared" si="93"/>
        <v>#REF!</v>
      </c>
      <c r="V92" s="38" t="e">
        <f t="shared" si="93"/>
        <v>#REF!</v>
      </c>
      <c r="W92" s="38" t="e">
        <f t="shared" si="93"/>
        <v>#REF!</v>
      </c>
      <c r="X92" s="38" t="e">
        <f t="shared" si="93"/>
        <v>#REF!</v>
      </c>
      <c r="Y92" s="38" t="e">
        <f t="shared" si="93"/>
        <v>#REF!</v>
      </c>
      <c r="Z92" s="38" t="e">
        <f t="shared" si="93"/>
        <v>#REF!</v>
      </c>
      <c r="AA92" s="38" t="e">
        <f t="shared" si="93"/>
        <v>#REF!</v>
      </c>
      <c r="AB92" s="38" t="e">
        <f t="shared" si="93"/>
        <v>#REF!</v>
      </c>
      <c r="AC92" s="38" t="e">
        <f t="shared" si="93"/>
        <v>#REF!</v>
      </c>
      <c r="AD92" s="38" t="e">
        <f t="shared" si="93"/>
        <v>#REF!</v>
      </c>
      <c r="AE92" s="38" t="e">
        <f t="shared" si="93"/>
        <v>#REF!</v>
      </c>
      <c r="AF92" s="38" t="e">
        <f t="shared" si="93"/>
        <v>#REF!</v>
      </c>
      <c r="AG92" s="38" t="e">
        <f t="shared" si="93"/>
        <v>#REF!</v>
      </c>
      <c r="AH92" s="38" t="e">
        <f t="shared" si="93"/>
        <v>#REF!</v>
      </c>
      <c r="AI92" s="38" t="e">
        <f t="shared" si="93"/>
        <v>#REF!</v>
      </c>
      <c r="AJ92" s="38" t="e">
        <f t="shared" si="93"/>
        <v>#REF!</v>
      </c>
      <c r="AK92" s="38" t="e">
        <f t="shared" si="93"/>
        <v>#REF!</v>
      </c>
      <c r="AL92" s="38" t="e">
        <f t="shared" si="93"/>
        <v>#REF!</v>
      </c>
      <c r="AM92" s="38" t="e">
        <f t="shared" si="93"/>
        <v>#REF!</v>
      </c>
      <c r="AN92" s="38" t="e">
        <f t="shared" si="93"/>
        <v>#REF!</v>
      </c>
      <c r="AO92" s="38" t="e">
        <f t="shared" si="93"/>
        <v>#REF!</v>
      </c>
      <c r="AP92" s="38" t="e">
        <f t="shared" si="93"/>
        <v>#REF!</v>
      </c>
      <c r="AQ92" s="38" t="e">
        <f t="shared" si="93"/>
        <v>#REF!</v>
      </c>
      <c r="AR92" s="38" t="e">
        <f t="shared" si="93"/>
        <v>#REF!</v>
      </c>
      <c r="AS92" s="38" t="e">
        <f t="shared" si="93"/>
        <v>#REF!</v>
      </c>
    </row>
    <row r="93" spans="1:45" s="45" customFormat="1" ht="18.75" customHeight="1" x14ac:dyDescent="0.25">
      <c r="A93" s="34" t="s">
        <v>97</v>
      </c>
      <c r="B93" s="41"/>
      <c r="C93" s="41"/>
      <c r="D93" s="41"/>
      <c r="E93" s="19">
        <v>851</v>
      </c>
      <c r="F93" s="42" t="s">
        <v>27</v>
      </c>
      <c r="G93" s="42" t="s">
        <v>68</v>
      </c>
      <c r="H93" s="37"/>
      <c r="I93" s="42"/>
      <c r="J93" s="43">
        <f>J94</f>
        <v>63871.55</v>
      </c>
      <c r="K93" s="44">
        <f t="shared" ref="K93:AL95" si="94">K94</f>
        <v>63871.55</v>
      </c>
      <c r="L93" s="44">
        <f t="shared" si="94"/>
        <v>0</v>
      </c>
      <c r="M93" s="44">
        <f t="shared" si="94"/>
        <v>0</v>
      </c>
      <c r="N93" s="43">
        <f t="shared" si="94"/>
        <v>63871.55</v>
      </c>
      <c r="O93" s="44">
        <f t="shared" si="94"/>
        <v>63871.55</v>
      </c>
      <c r="P93" s="44">
        <f t="shared" si="94"/>
        <v>0</v>
      </c>
      <c r="Q93" s="44">
        <f t="shared" si="94"/>
        <v>0</v>
      </c>
      <c r="R93" s="43">
        <f t="shared" si="94"/>
        <v>63871.55</v>
      </c>
      <c r="S93" s="44">
        <f t="shared" si="94"/>
        <v>63871.55</v>
      </c>
      <c r="T93" s="44">
        <f t="shared" si="94"/>
        <v>0</v>
      </c>
      <c r="U93" s="44">
        <f t="shared" si="94"/>
        <v>0</v>
      </c>
      <c r="V93" s="43">
        <f t="shared" si="94"/>
        <v>117663.48</v>
      </c>
      <c r="W93" s="43">
        <f t="shared" si="94"/>
        <v>117663.48</v>
      </c>
      <c r="X93" s="43">
        <f t="shared" si="94"/>
        <v>0</v>
      </c>
      <c r="Y93" s="43">
        <f t="shared" si="94"/>
        <v>0</v>
      </c>
      <c r="Z93" s="43">
        <f t="shared" si="94"/>
        <v>0</v>
      </c>
      <c r="AA93" s="43">
        <f t="shared" si="94"/>
        <v>0</v>
      </c>
      <c r="AB93" s="43">
        <f t="shared" si="94"/>
        <v>0</v>
      </c>
      <c r="AC93" s="43">
        <f t="shared" si="94"/>
        <v>0</v>
      </c>
      <c r="AD93" s="43">
        <f t="shared" si="94"/>
        <v>117663.48</v>
      </c>
      <c r="AE93" s="43">
        <f t="shared" si="94"/>
        <v>117663.48</v>
      </c>
      <c r="AF93" s="43">
        <f t="shared" si="94"/>
        <v>0</v>
      </c>
      <c r="AG93" s="43">
        <f t="shared" si="94"/>
        <v>0</v>
      </c>
      <c r="AH93" s="43">
        <f t="shared" si="94"/>
        <v>117663.48</v>
      </c>
      <c r="AI93" s="43">
        <f t="shared" si="94"/>
        <v>117663.48</v>
      </c>
      <c r="AJ93" s="43">
        <f t="shared" si="94"/>
        <v>0</v>
      </c>
      <c r="AK93" s="43">
        <f t="shared" si="94"/>
        <v>0</v>
      </c>
      <c r="AL93" s="43">
        <f t="shared" si="94"/>
        <v>0</v>
      </c>
      <c r="AM93" s="43">
        <f t="shared" ref="AF93:AS95" si="95">AM94</f>
        <v>0</v>
      </c>
      <c r="AN93" s="43">
        <f t="shared" si="95"/>
        <v>0</v>
      </c>
      <c r="AO93" s="43">
        <f t="shared" si="95"/>
        <v>0</v>
      </c>
      <c r="AP93" s="43">
        <f t="shared" si="95"/>
        <v>117663.48</v>
      </c>
      <c r="AQ93" s="43">
        <f t="shared" si="95"/>
        <v>117663.48</v>
      </c>
      <c r="AR93" s="43">
        <f t="shared" si="95"/>
        <v>0</v>
      </c>
      <c r="AS93" s="43">
        <f t="shared" si="95"/>
        <v>0</v>
      </c>
    </row>
    <row r="94" spans="1:45" s="45" customFormat="1" ht="195" x14ac:dyDescent="0.25">
      <c r="A94" s="46" t="s">
        <v>98</v>
      </c>
      <c r="B94" s="41"/>
      <c r="C94" s="41"/>
      <c r="D94" s="41"/>
      <c r="E94" s="19">
        <v>851</v>
      </c>
      <c r="F94" s="24" t="s">
        <v>27</v>
      </c>
      <c r="G94" s="24" t="s">
        <v>68</v>
      </c>
      <c r="H94" s="37" t="s">
        <v>99</v>
      </c>
      <c r="I94" s="24"/>
      <c r="J94" s="47">
        <f t="shared" ref="J94:U95" si="96">J95</f>
        <v>63871.55</v>
      </c>
      <c r="K94" s="48">
        <f t="shared" si="96"/>
        <v>63871.55</v>
      </c>
      <c r="L94" s="48">
        <f t="shared" si="96"/>
        <v>0</v>
      </c>
      <c r="M94" s="48">
        <f t="shared" si="96"/>
        <v>0</v>
      </c>
      <c r="N94" s="47">
        <f t="shared" si="96"/>
        <v>63871.55</v>
      </c>
      <c r="O94" s="48">
        <f t="shared" si="96"/>
        <v>63871.55</v>
      </c>
      <c r="P94" s="48">
        <f t="shared" si="96"/>
        <v>0</v>
      </c>
      <c r="Q94" s="48">
        <f t="shared" si="96"/>
        <v>0</v>
      </c>
      <c r="R94" s="47">
        <f t="shared" si="96"/>
        <v>63871.55</v>
      </c>
      <c r="S94" s="48">
        <f t="shared" si="96"/>
        <v>63871.55</v>
      </c>
      <c r="T94" s="48">
        <f t="shared" si="96"/>
        <v>0</v>
      </c>
      <c r="U94" s="48">
        <f t="shared" si="96"/>
        <v>0</v>
      </c>
      <c r="V94" s="47">
        <f t="shared" si="94"/>
        <v>117663.48</v>
      </c>
      <c r="W94" s="47">
        <f t="shared" si="94"/>
        <v>117663.48</v>
      </c>
      <c r="X94" s="47">
        <f t="shared" si="94"/>
        <v>0</v>
      </c>
      <c r="Y94" s="47">
        <f t="shared" si="94"/>
        <v>0</v>
      </c>
      <c r="Z94" s="47">
        <f t="shared" si="94"/>
        <v>0</v>
      </c>
      <c r="AA94" s="47">
        <f t="shared" si="94"/>
        <v>0</v>
      </c>
      <c r="AB94" s="47">
        <f t="shared" si="94"/>
        <v>0</v>
      </c>
      <c r="AC94" s="47">
        <f t="shared" si="94"/>
        <v>0</v>
      </c>
      <c r="AD94" s="47">
        <f t="shared" si="94"/>
        <v>117663.48</v>
      </c>
      <c r="AE94" s="47">
        <f t="shared" si="94"/>
        <v>117663.48</v>
      </c>
      <c r="AF94" s="47">
        <f t="shared" si="94"/>
        <v>0</v>
      </c>
      <c r="AG94" s="47">
        <f t="shared" si="94"/>
        <v>0</v>
      </c>
      <c r="AH94" s="47">
        <f t="shared" si="94"/>
        <v>117663.48</v>
      </c>
      <c r="AI94" s="47">
        <f t="shared" si="94"/>
        <v>117663.48</v>
      </c>
      <c r="AJ94" s="47">
        <f t="shared" si="94"/>
        <v>0</v>
      </c>
      <c r="AK94" s="47">
        <f t="shared" si="94"/>
        <v>0</v>
      </c>
      <c r="AL94" s="47">
        <f t="shared" si="94"/>
        <v>0</v>
      </c>
      <c r="AM94" s="47">
        <f t="shared" si="95"/>
        <v>0</v>
      </c>
      <c r="AN94" s="47">
        <f t="shared" si="95"/>
        <v>0</v>
      </c>
      <c r="AO94" s="47">
        <f t="shared" si="95"/>
        <v>0</v>
      </c>
      <c r="AP94" s="47">
        <f t="shared" si="95"/>
        <v>117663.48</v>
      </c>
      <c r="AQ94" s="47">
        <f t="shared" si="95"/>
        <v>117663.48</v>
      </c>
      <c r="AR94" s="47">
        <f t="shared" si="95"/>
        <v>0</v>
      </c>
      <c r="AS94" s="47">
        <f t="shared" si="95"/>
        <v>0</v>
      </c>
    </row>
    <row r="95" spans="1:45" s="45" customFormat="1" ht="60" x14ac:dyDescent="0.25">
      <c r="A95" s="46" t="s">
        <v>34</v>
      </c>
      <c r="B95" s="49"/>
      <c r="C95" s="49"/>
      <c r="D95" s="49"/>
      <c r="E95" s="19">
        <v>851</v>
      </c>
      <c r="F95" s="24" t="s">
        <v>27</v>
      </c>
      <c r="G95" s="24" t="s">
        <v>68</v>
      </c>
      <c r="H95" s="37" t="s">
        <v>99</v>
      </c>
      <c r="I95" s="24" t="s">
        <v>35</v>
      </c>
      <c r="J95" s="47">
        <f t="shared" si="96"/>
        <v>63871.55</v>
      </c>
      <c r="K95" s="48">
        <f t="shared" si="96"/>
        <v>63871.55</v>
      </c>
      <c r="L95" s="48">
        <f t="shared" si="96"/>
        <v>0</v>
      </c>
      <c r="M95" s="48">
        <f t="shared" si="96"/>
        <v>0</v>
      </c>
      <c r="N95" s="47">
        <f t="shared" si="96"/>
        <v>63871.55</v>
      </c>
      <c r="O95" s="48">
        <f t="shared" si="96"/>
        <v>63871.55</v>
      </c>
      <c r="P95" s="48">
        <f t="shared" si="96"/>
        <v>0</v>
      </c>
      <c r="Q95" s="48">
        <f t="shared" si="96"/>
        <v>0</v>
      </c>
      <c r="R95" s="47">
        <f t="shared" si="96"/>
        <v>63871.55</v>
      </c>
      <c r="S95" s="48">
        <f t="shared" si="96"/>
        <v>63871.55</v>
      </c>
      <c r="T95" s="48">
        <f t="shared" si="96"/>
        <v>0</v>
      </c>
      <c r="U95" s="48">
        <f t="shared" si="96"/>
        <v>0</v>
      </c>
      <c r="V95" s="47">
        <f t="shared" si="94"/>
        <v>117663.48</v>
      </c>
      <c r="W95" s="47">
        <f t="shared" si="94"/>
        <v>117663.48</v>
      </c>
      <c r="X95" s="47">
        <f t="shared" si="94"/>
        <v>0</v>
      </c>
      <c r="Y95" s="47">
        <f t="shared" si="94"/>
        <v>0</v>
      </c>
      <c r="Z95" s="47">
        <f t="shared" si="94"/>
        <v>0</v>
      </c>
      <c r="AA95" s="47">
        <f t="shared" si="94"/>
        <v>0</v>
      </c>
      <c r="AB95" s="47">
        <f t="shared" si="94"/>
        <v>0</v>
      </c>
      <c r="AC95" s="47">
        <f t="shared" si="94"/>
        <v>0</v>
      </c>
      <c r="AD95" s="47">
        <f t="shared" si="94"/>
        <v>117663.48</v>
      </c>
      <c r="AE95" s="47">
        <f t="shared" si="94"/>
        <v>117663.48</v>
      </c>
      <c r="AF95" s="47">
        <f t="shared" si="95"/>
        <v>0</v>
      </c>
      <c r="AG95" s="47">
        <f t="shared" si="95"/>
        <v>0</v>
      </c>
      <c r="AH95" s="47">
        <f t="shared" si="95"/>
        <v>117663.48</v>
      </c>
      <c r="AI95" s="47">
        <f t="shared" si="95"/>
        <v>117663.48</v>
      </c>
      <c r="AJ95" s="47">
        <f t="shared" si="95"/>
        <v>0</v>
      </c>
      <c r="AK95" s="47">
        <f t="shared" si="95"/>
        <v>0</v>
      </c>
      <c r="AL95" s="47">
        <f t="shared" si="95"/>
        <v>0</v>
      </c>
      <c r="AM95" s="47">
        <f t="shared" si="95"/>
        <v>0</v>
      </c>
      <c r="AN95" s="47">
        <f t="shared" si="95"/>
        <v>0</v>
      </c>
      <c r="AO95" s="47">
        <f t="shared" si="95"/>
        <v>0</v>
      </c>
      <c r="AP95" s="47">
        <f t="shared" si="95"/>
        <v>117663.48</v>
      </c>
      <c r="AQ95" s="47">
        <f t="shared" si="95"/>
        <v>117663.48</v>
      </c>
      <c r="AR95" s="47">
        <f t="shared" si="95"/>
        <v>0</v>
      </c>
      <c r="AS95" s="47">
        <f t="shared" si="95"/>
        <v>0</v>
      </c>
    </row>
    <row r="96" spans="1:45" s="45" customFormat="1" ht="60" x14ac:dyDescent="0.25">
      <c r="A96" s="46" t="s">
        <v>36</v>
      </c>
      <c r="B96" s="50"/>
      <c r="C96" s="50"/>
      <c r="D96" s="50"/>
      <c r="E96" s="19">
        <v>851</v>
      </c>
      <c r="F96" s="24" t="s">
        <v>27</v>
      </c>
      <c r="G96" s="24" t="s">
        <v>68</v>
      </c>
      <c r="H96" s="37" t="s">
        <v>99</v>
      </c>
      <c r="I96" s="24" t="s">
        <v>37</v>
      </c>
      <c r="J96" s="47">
        <v>63871.55</v>
      </c>
      <c r="K96" s="48">
        <f>J96</f>
        <v>63871.55</v>
      </c>
      <c r="L96" s="48"/>
      <c r="M96" s="48"/>
      <c r="N96" s="47">
        <v>63871.55</v>
      </c>
      <c r="O96" s="48">
        <f>N96</f>
        <v>63871.55</v>
      </c>
      <c r="P96" s="48"/>
      <c r="Q96" s="48"/>
      <c r="R96" s="47">
        <v>63871.55</v>
      </c>
      <c r="S96" s="48">
        <f>R96</f>
        <v>63871.55</v>
      </c>
      <c r="T96" s="48"/>
      <c r="U96" s="48"/>
      <c r="V96" s="47">
        <v>117663.48</v>
      </c>
      <c r="W96" s="47">
        <f>V96</f>
        <v>117663.48</v>
      </c>
      <c r="X96" s="47"/>
      <c r="Y96" s="47"/>
      <c r="Z96" s="47"/>
      <c r="AA96" s="47">
        <f>Z96</f>
        <v>0</v>
      </c>
      <c r="AB96" s="47"/>
      <c r="AC96" s="47"/>
      <c r="AD96" s="47">
        <f>V96+Z96</f>
        <v>117663.48</v>
      </c>
      <c r="AE96" s="47">
        <f>W96+AA96</f>
        <v>117663.48</v>
      </c>
      <c r="AF96" s="47">
        <f>X96+AB96</f>
        <v>0</v>
      </c>
      <c r="AG96" s="47">
        <f>Y96+AC96</f>
        <v>0</v>
      </c>
      <c r="AH96" s="47">
        <v>117663.48</v>
      </c>
      <c r="AI96" s="47">
        <f>AH96</f>
        <v>117663.48</v>
      </c>
      <c r="AJ96" s="47"/>
      <c r="AK96" s="47"/>
      <c r="AL96" s="47"/>
      <c r="AM96" s="47">
        <f>AL96</f>
        <v>0</v>
      </c>
      <c r="AN96" s="47"/>
      <c r="AO96" s="47"/>
      <c r="AP96" s="47">
        <f>AH96+AL96</f>
        <v>117663.48</v>
      </c>
      <c r="AQ96" s="47">
        <f>AI96+AM96</f>
        <v>117663.48</v>
      </c>
      <c r="AR96" s="47">
        <f>AJ96+AN96</f>
        <v>0</v>
      </c>
      <c r="AS96" s="47">
        <f>AK96+AO96</f>
        <v>0</v>
      </c>
    </row>
    <row r="97" spans="1:45" s="45" customFormat="1" x14ac:dyDescent="0.25">
      <c r="A97" s="34" t="s">
        <v>100</v>
      </c>
      <c r="B97" s="41"/>
      <c r="C97" s="41"/>
      <c r="D97" s="41"/>
      <c r="E97" s="53">
        <v>851</v>
      </c>
      <c r="F97" s="42" t="s">
        <v>27</v>
      </c>
      <c r="G97" s="42" t="s">
        <v>101</v>
      </c>
      <c r="H97" s="37" t="s">
        <v>23</v>
      </c>
      <c r="I97" s="42"/>
      <c r="J97" s="43">
        <f>J98+J101</f>
        <v>3888019.8</v>
      </c>
      <c r="K97" s="43">
        <f t="shared" ref="K97:R97" si="97">K98+K101</f>
        <v>0</v>
      </c>
      <c r="L97" s="43">
        <f t="shared" si="97"/>
        <v>3888019.8</v>
      </c>
      <c r="M97" s="43">
        <f t="shared" si="97"/>
        <v>0</v>
      </c>
      <c r="N97" s="43">
        <f t="shared" si="97"/>
        <v>1346343</v>
      </c>
      <c r="O97" s="43">
        <f t="shared" si="97"/>
        <v>0</v>
      </c>
      <c r="P97" s="43">
        <f t="shared" si="97"/>
        <v>1346343</v>
      </c>
      <c r="Q97" s="43">
        <f t="shared" si="97"/>
        <v>0</v>
      </c>
      <c r="R97" s="43">
        <f t="shared" si="97"/>
        <v>1346343</v>
      </c>
      <c r="S97" s="44" t="e">
        <f>#REF!+S98+S101</f>
        <v>#REF!</v>
      </c>
      <c r="T97" s="44" t="e">
        <f>#REF!+T98+T101</f>
        <v>#REF!</v>
      </c>
      <c r="U97" s="44" t="e">
        <f>#REF!+U98+U101</f>
        <v>#REF!</v>
      </c>
      <c r="V97" s="43">
        <f t="shared" ref="V97:AS97" si="98">V98+V101</f>
        <v>1323000</v>
      </c>
      <c r="W97" s="43">
        <f t="shared" si="98"/>
        <v>0</v>
      </c>
      <c r="X97" s="43">
        <f t="shared" si="98"/>
        <v>1323000</v>
      </c>
      <c r="Y97" s="43">
        <f t="shared" si="98"/>
        <v>0</v>
      </c>
      <c r="Z97" s="43">
        <f t="shared" si="98"/>
        <v>0</v>
      </c>
      <c r="AA97" s="43">
        <f t="shared" si="98"/>
        <v>0</v>
      </c>
      <c r="AB97" s="43">
        <f t="shared" si="98"/>
        <v>0</v>
      </c>
      <c r="AC97" s="43">
        <f t="shared" si="98"/>
        <v>0</v>
      </c>
      <c r="AD97" s="43">
        <f t="shared" si="98"/>
        <v>1323000</v>
      </c>
      <c r="AE97" s="43">
        <f t="shared" si="98"/>
        <v>0</v>
      </c>
      <c r="AF97" s="43">
        <f t="shared" si="98"/>
        <v>1323000</v>
      </c>
      <c r="AG97" s="43">
        <f t="shared" si="98"/>
        <v>0</v>
      </c>
      <c r="AH97" s="43">
        <f t="shared" si="98"/>
        <v>1323000</v>
      </c>
      <c r="AI97" s="43">
        <f t="shared" si="98"/>
        <v>0</v>
      </c>
      <c r="AJ97" s="43">
        <f t="shared" si="98"/>
        <v>1323000</v>
      </c>
      <c r="AK97" s="43">
        <f t="shared" si="98"/>
        <v>0</v>
      </c>
      <c r="AL97" s="43">
        <f t="shared" si="98"/>
        <v>0</v>
      </c>
      <c r="AM97" s="43">
        <f t="shared" si="98"/>
        <v>0</v>
      </c>
      <c r="AN97" s="43">
        <f t="shared" si="98"/>
        <v>0</v>
      </c>
      <c r="AO97" s="43">
        <f t="shared" si="98"/>
        <v>0</v>
      </c>
      <c r="AP97" s="43">
        <f t="shared" si="98"/>
        <v>1323000</v>
      </c>
      <c r="AQ97" s="43">
        <f t="shared" si="98"/>
        <v>0</v>
      </c>
      <c r="AR97" s="43">
        <f t="shared" si="98"/>
        <v>1323000</v>
      </c>
      <c r="AS97" s="43">
        <f t="shared" si="98"/>
        <v>0</v>
      </c>
    </row>
    <row r="98" spans="1:45" ht="121.5" customHeight="1" x14ac:dyDescent="0.25">
      <c r="A98" s="46" t="s">
        <v>103</v>
      </c>
      <c r="B98" s="50"/>
      <c r="C98" s="50"/>
      <c r="D98" s="50"/>
      <c r="E98" s="19">
        <v>851</v>
      </c>
      <c r="F98" s="24" t="s">
        <v>27</v>
      </c>
      <c r="G98" s="24" t="s">
        <v>101</v>
      </c>
      <c r="H98" s="37" t="s">
        <v>104</v>
      </c>
      <c r="I98" s="24"/>
      <c r="J98" s="47">
        <f t="shared" ref="J98:U99" si="99">J99</f>
        <v>3841676.8</v>
      </c>
      <c r="K98" s="48">
        <f t="shared" si="99"/>
        <v>0</v>
      </c>
      <c r="L98" s="48">
        <f t="shared" si="99"/>
        <v>3841676.8</v>
      </c>
      <c r="M98" s="48">
        <f t="shared" si="99"/>
        <v>0</v>
      </c>
      <c r="N98" s="47">
        <f t="shared" si="99"/>
        <v>1300000</v>
      </c>
      <c r="O98" s="48">
        <f t="shared" si="99"/>
        <v>0</v>
      </c>
      <c r="P98" s="48">
        <f t="shared" si="99"/>
        <v>1300000</v>
      </c>
      <c r="Q98" s="48">
        <f t="shared" si="99"/>
        <v>0</v>
      </c>
      <c r="R98" s="47">
        <f t="shared" si="99"/>
        <v>1300000</v>
      </c>
      <c r="S98" s="48">
        <f t="shared" si="99"/>
        <v>0</v>
      </c>
      <c r="T98" s="48">
        <f t="shared" si="99"/>
        <v>1300000</v>
      </c>
      <c r="U98" s="48">
        <f t="shared" si="99"/>
        <v>0</v>
      </c>
      <c r="V98" s="47">
        <f t="shared" ref="V98:AG99" si="100">V99</f>
        <v>1300000</v>
      </c>
      <c r="W98" s="47">
        <f t="shared" si="100"/>
        <v>0</v>
      </c>
      <c r="X98" s="47">
        <f t="shared" si="100"/>
        <v>1300000</v>
      </c>
      <c r="Y98" s="47">
        <f t="shared" si="100"/>
        <v>0</v>
      </c>
      <c r="Z98" s="47">
        <f t="shared" si="100"/>
        <v>0</v>
      </c>
      <c r="AA98" s="47">
        <f t="shared" si="100"/>
        <v>0</v>
      </c>
      <c r="AB98" s="47">
        <f t="shared" si="100"/>
        <v>0</v>
      </c>
      <c r="AC98" s="47">
        <f t="shared" si="100"/>
        <v>0</v>
      </c>
      <c r="AD98" s="47">
        <f t="shared" si="100"/>
        <v>1300000</v>
      </c>
      <c r="AE98" s="47">
        <f t="shared" si="100"/>
        <v>0</v>
      </c>
      <c r="AF98" s="47">
        <f t="shared" si="100"/>
        <v>1300000</v>
      </c>
      <c r="AG98" s="47">
        <f t="shared" si="100"/>
        <v>0</v>
      </c>
      <c r="AH98" s="47">
        <f t="shared" ref="AF98:AS99" si="101">AH99</f>
        <v>1300000</v>
      </c>
      <c r="AI98" s="47">
        <f t="shared" si="101"/>
        <v>0</v>
      </c>
      <c r="AJ98" s="47">
        <f t="shared" si="101"/>
        <v>1300000</v>
      </c>
      <c r="AK98" s="47">
        <f t="shared" si="101"/>
        <v>0</v>
      </c>
      <c r="AL98" s="47">
        <f t="shared" si="101"/>
        <v>0</v>
      </c>
      <c r="AM98" s="47">
        <f t="shared" si="101"/>
        <v>0</v>
      </c>
      <c r="AN98" s="47">
        <f t="shared" si="101"/>
        <v>0</v>
      </c>
      <c r="AO98" s="47">
        <f t="shared" si="101"/>
        <v>0</v>
      </c>
      <c r="AP98" s="47">
        <f t="shared" si="101"/>
        <v>1300000</v>
      </c>
      <c r="AQ98" s="47">
        <f t="shared" si="101"/>
        <v>0</v>
      </c>
      <c r="AR98" s="47">
        <f t="shared" si="101"/>
        <v>1300000</v>
      </c>
      <c r="AS98" s="47">
        <f t="shared" si="101"/>
        <v>0</v>
      </c>
    </row>
    <row r="99" spans="1:45" x14ac:dyDescent="0.25">
      <c r="A99" s="46" t="s">
        <v>55</v>
      </c>
      <c r="B99" s="50"/>
      <c r="C99" s="50"/>
      <c r="D99" s="50"/>
      <c r="E99" s="19">
        <v>851</v>
      </c>
      <c r="F99" s="24" t="s">
        <v>27</v>
      </c>
      <c r="G99" s="24" t="s">
        <v>101</v>
      </c>
      <c r="H99" s="37" t="s">
        <v>104</v>
      </c>
      <c r="I99" s="24" t="s">
        <v>56</v>
      </c>
      <c r="J99" s="47">
        <f t="shared" si="99"/>
        <v>3841676.8</v>
      </c>
      <c r="K99" s="48">
        <f t="shared" si="99"/>
        <v>0</v>
      </c>
      <c r="L99" s="48">
        <f t="shared" si="99"/>
        <v>3841676.8</v>
      </c>
      <c r="M99" s="48">
        <f t="shared" si="99"/>
        <v>0</v>
      </c>
      <c r="N99" s="47">
        <f t="shared" si="99"/>
        <v>1300000</v>
      </c>
      <c r="O99" s="48">
        <f t="shared" si="99"/>
        <v>0</v>
      </c>
      <c r="P99" s="48">
        <f t="shared" si="99"/>
        <v>1300000</v>
      </c>
      <c r="Q99" s="48">
        <f t="shared" si="99"/>
        <v>0</v>
      </c>
      <c r="R99" s="47">
        <f t="shared" si="99"/>
        <v>1300000</v>
      </c>
      <c r="S99" s="48">
        <f t="shared" si="99"/>
        <v>0</v>
      </c>
      <c r="T99" s="48">
        <f t="shared" si="99"/>
        <v>1300000</v>
      </c>
      <c r="U99" s="48">
        <f t="shared" si="99"/>
        <v>0</v>
      </c>
      <c r="V99" s="47">
        <f t="shared" si="100"/>
        <v>1300000</v>
      </c>
      <c r="W99" s="47">
        <f t="shared" si="100"/>
        <v>0</v>
      </c>
      <c r="X99" s="47">
        <f t="shared" si="100"/>
        <v>1300000</v>
      </c>
      <c r="Y99" s="47">
        <f t="shared" si="100"/>
        <v>0</v>
      </c>
      <c r="Z99" s="47">
        <f t="shared" si="100"/>
        <v>0</v>
      </c>
      <c r="AA99" s="47">
        <f t="shared" si="100"/>
        <v>0</v>
      </c>
      <c r="AB99" s="47">
        <f t="shared" si="100"/>
        <v>0</v>
      </c>
      <c r="AC99" s="47">
        <f t="shared" si="100"/>
        <v>0</v>
      </c>
      <c r="AD99" s="47">
        <f t="shared" si="100"/>
        <v>1300000</v>
      </c>
      <c r="AE99" s="47">
        <f t="shared" si="100"/>
        <v>0</v>
      </c>
      <c r="AF99" s="47">
        <f t="shared" si="101"/>
        <v>1300000</v>
      </c>
      <c r="AG99" s="47">
        <f t="shared" si="101"/>
        <v>0</v>
      </c>
      <c r="AH99" s="47">
        <f t="shared" si="101"/>
        <v>1300000</v>
      </c>
      <c r="AI99" s="47">
        <f t="shared" si="101"/>
        <v>0</v>
      </c>
      <c r="AJ99" s="47">
        <f t="shared" si="101"/>
        <v>1300000</v>
      </c>
      <c r="AK99" s="47">
        <f t="shared" si="101"/>
        <v>0</v>
      </c>
      <c r="AL99" s="47">
        <f t="shared" si="101"/>
        <v>0</v>
      </c>
      <c r="AM99" s="47">
        <f t="shared" si="101"/>
        <v>0</v>
      </c>
      <c r="AN99" s="47">
        <f t="shared" si="101"/>
        <v>0</v>
      </c>
      <c r="AO99" s="47">
        <f t="shared" si="101"/>
        <v>0</v>
      </c>
      <c r="AP99" s="47">
        <f t="shared" si="101"/>
        <v>1300000</v>
      </c>
      <c r="AQ99" s="47">
        <f t="shared" si="101"/>
        <v>0</v>
      </c>
      <c r="AR99" s="47">
        <f t="shared" si="101"/>
        <v>1300000</v>
      </c>
      <c r="AS99" s="47">
        <f t="shared" si="101"/>
        <v>0</v>
      </c>
    </row>
    <row r="100" spans="1:45" ht="91.5" customHeight="1" x14ac:dyDescent="0.25">
      <c r="A100" s="46" t="s">
        <v>105</v>
      </c>
      <c r="B100" s="50"/>
      <c r="C100" s="50"/>
      <c r="D100" s="50"/>
      <c r="E100" s="19">
        <v>851</v>
      </c>
      <c r="F100" s="24" t="s">
        <v>27</v>
      </c>
      <c r="G100" s="24" t="s">
        <v>101</v>
      </c>
      <c r="H100" s="37" t="s">
        <v>104</v>
      </c>
      <c r="I100" s="24" t="s">
        <v>106</v>
      </c>
      <c r="J100" s="47">
        <v>3841676.8</v>
      </c>
      <c r="K100" s="48"/>
      <c r="L100" s="48">
        <f>J100</f>
        <v>3841676.8</v>
      </c>
      <c r="M100" s="48"/>
      <c r="N100" s="47">
        <v>1300000</v>
      </c>
      <c r="O100" s="48"/>
      <c r="P100" s="48">
        <f>N100</f>
        <v>1300000</v>
      </c>
      <c r="Q100" s="48"/>
      <c r="R100" s="47">
        <v>1300000</v>
      </c>
      <c r="S100" s="48"/>
      <c r="T100" s="48">
        <f>R100</f>
        <v>1300000</v>
      </c>
      <c r="U100" s="48"/>
      <c r="V100" s="47">
        <v>1300000</v>
      </c>
      <c r="W100" s="47"/>
      <c r="X100" s="47">
        <f>V100</f>
        <v>1300000</v>
      </c>
      <c r="Y100" s="47"/>
      <c r="Z100" s="47"/>
      <c r="AA100" s="47"/>
      <c r="AB100" s="47">
        <f>Z100</f>
        <v>0</v>
      </c>
      <c r="AC100" s="47"/>
      <c r="AD100" s="47">
        <f>V100+Z100</f>
        <v>1300000</v>
      </c>
      <c r="AE100" s="47">
        <f>W100+AA100</f>
        <v>0</v>
      </c>
      <c r="AF100" s="47">
        <f>X100+AB100</f>
        <v>1300000</v>
      </c>
      <c r="AG100" s="47">
        <f>Y100+AC100</f>
        <v>0</v>
      </c>
      <c r="AH100" s="47">
        <v>1300000</v>
      </c>
      <c r="AI100" s="47"/>
      <c r="AJ100" s="47">
        <f>AH100</f>
        <v>1300000</v>
      </c>
      <c r="AK100" s="47"/>
      <c r="AL100" s="47"/>
      <c r="AM100" s="47"/>
      <c r="AN100" s="47">
        <f>AL100</f>
        <v>0</v>
      </c>
      <c r="AO100" s="47"/>
      <c r="AP100" s="47">
        <f>AH100+AL100</f>
        <v>1300000</v>
      </c>
      <c r="AQ100" s="47">
        <f>AI100+AM100</f>
        <v>0</v>
      </c>
      <c r="AR100" s="47">
        <f>AJ100+AN100</f>
        <v>1300000</v>
      </c>
      <c r="AS100" s="47">
        <f>AK100+AO100</f>
        <v>0</v>
      </c>
    </row>
    <row r="101" spans="1:45" ht="30" x14ac:dyDescent="0.25">
      <c r="A101" s="46" t="s">
        <v>107</v>
      </c>
      <c r="B101" s="50"/>
      <c r="C101" s="50"/>
      <c r="D101" s="50"/>
      <c r="E101" s="19">
        <v>851</v>
      </c>
      <c r="F101" s="24" t="s">
        <v>27</v>
      </c>
      <c r="G101" s="24" t="s">
        <v>101</v>
      </c>
      <c r="H101" s="37" t="s">
        <v>108</v>
      </c>
      <c r="I101" s="24"/>
      <c r="J101" s="47">
        <f t="shared" ref="J101:U102" si="102">J102</f>
        <v>46343</v>
      </c>
      <c r="K101" s="48">
        <f t="shared" si="102"/>
        <v>0</v>
      </c>
      <c r="L101" s="48">
        <f t="shared" si="102"/>
        <v>46343</v>
      </c>
      <c r="M101" s="48">
        <f t="shared" si="102"/>
        <v>0</v>
      </c>
      <c r="N101" s="47">
        <f t="shared" si="102"/>
        <v>46343</v>
      </c>
      <c r="O101" s="48">
        <f t="shared" si="102"/>
        <v>0</v>
      </c>
      <c r="P101" s="48">
        <f t="shared" si="102"/>
        <v>46343</v>
      </c>
      <c r="Q101" s="48">
        <f t="shared" si="102"/>
        <v>0</v>
      </c>
      <c r="R101" s="47">
        <f t="shared" si="102"/>
        <v>46343</v>
      </c>
      <c r="S101" s="48">
        <f t="shared" si="102"/>
        <v>0</v>
      </c>
      <c r="T101" s="48">
        <f t="shared" si="102"/>
        <v>46343</v>
      </c>
      <c r="U101" s="48">
        <f t="shared" si="102"/>
        <v>0</v>
      </c>
      <c r="V101" s="47">
        <f t="shared" ref="V101:AG102" si="103">V102</f>
        <v>23000</v>
      </c>
      <c r="W101" s="47">
        <f t="shared" si="103"/>
        <v>0</v>
      </c>
      <c r="X101" s="47">
        <f t="shared" si="103"/>
        <v>23000</v>
      </c>
      <c r="Y101" s="47">
        <f t="shared" si="103"/>
        <v>0</v>
      </c>
      <c r="Z101" s="47">
        <f t="shared" si="103"/>
        <v>0</v>
      </c>
      <c r="AA101" s="47">
        <f t="shared" si="103"/>
        <v>0</v>
      </c>
      <c r="AB101" s="47">
        <f t="shared" si="103"/>
        <v>0</v>
      </c>
      <c r="AC101" s="47">
        <f t="shared" si="103"/>
        <v>0</v>
      </c>
      <c r="AD101" s="47">
        <f t="shared" si="103"/>
        <v>23000</v>
      </c>
      <c r="AE101" s="47">
        <f t="shared" si="103"/>
        <v>0</v>
      </c>
      <c r="AF101" s="47">
        <f t="shared" si="103"/>
        <v>23000</v>
      </c>
      <c r="AG101" s="47">
        <f t="shared" si="103"/>
        <v>0</v>
      </c>
      <c r="AH101" s="47">
        <f t="shared" ref="AF101:AS102" si="104">AH102</f>
        <v>23000</v>
      </c>
      <c r="AI101" s="47">
        <f t="shared" si="104"/>
        <v>0</v>
      </c>
      <c r="AJ101" s="47">
        <f t="shared" si="104"/>
        <v>23000</v>
      </c>
      <c r="AK101" s="47">
        <f t="shared" si="104"/>
        <v>0</v>
      </c>
      <c r="AL101" s="47">
        <f t="shared" si="104"/>
        <v>0</v>
      </c>
      <c r="AM101" s="47">
        <f t="shared" si="104"/>
        <v>0</v>
      </c>
      <c r="AN101" s="47">
        <f t="shared" si="104"/>
        <v>0</v>
      </c>
      <c r="AO101" s="47">
        <f t="shared" si="104"/>
        <v>0</v>
      </c>
      <c r="AP101" s="47">
        <f t="shared" si="104"/>
        <v>23000</v>
      </c>
      <c r="AQ101" s="47">
        <f t="shared" si="104"/>
        <v>0</v>
      </c>
      <c r="AR101" s="47">
        <f t="shared" si="104"/>
        <v>23000</v>
      </c>
      <c r="AS101" s="47">
        <f t="shared" si="104"/>
        <v>0</v>
      </c>
    </row>
    <row r="102" spans="1:45" x14ac:dyDescent="0.25">
      <c r="A102" s="46" t="s">
        <v>55</v>
      </c>
      <c r="B102" s="50"/>
      <c r="C102" s="50"/>
      <c r="D102" s="50"/>
      <c r="E102" s="19">
        <v>851</v>
      </c>
      <c r="F102" s="24" t="s">
        <v>27</v>
      </c>
      <c r="G102" s="24" t="s">
        <v>101</v>
      </c>
      <c r="H102" s="37" t="s">
        <v>108</v>
      </c>
      <c r="I102" s="24" t="s">
        <v>56</v>
      </c>
      <c r="J102" s="47">
        <f t="shared" si="102"/>
        <v>46343</v>
      </c>
      <c r="K102" s="48">
        <f t="shared" si="102"/>
        <v>0</v>
      </c>
      <c r="L102" s="48">
        <f t="shared" si="102"/>
        <v>46343</v>
      </c>
      <c r="M102" s="48">
        <f t="shared" si="102"/>
        <v>0</v>
      </c>
      <c r="N102" s="47">
        <f t="shared" si="102"/>
        <v>46343</v>
      </c>
      <c r="O102" s="48">
        <f t="shared" si="102"/>
        <v>0</v>
      </c>
      <c r="P102" s="48">
        <f t="shared" si="102"/>
        <v>46343</v>
      </c>
      <c r="Q102" s="48">
        <f t="shared" si="102"/>
        <v>0</v>
      </c>
      <c r="R102" s="47">
        <f t="shared" si="102"/>
        <v>46343</v>
      </c>
      <c r="S102" s="48">
        <f t="shared" si="102"/>
        <v>0</v>
      </c>
      <c r="T102" s="48">
        <f t="shared" si="102"/>
        <v>46343</v>
      </c>
      <c r="U102" s="48">
        <f t="shared" si="102"/>
        <v>0</v>
      </c>
      <c r="V102" s="47">
        <f t="shared" si="103"/>
        <v>23000</v>
      </c>
      <c r="W102" s="47">
        <f t="shared" si="103"/>
        <v>0</v>
      </c>
      <c r="X102" s="47">
        <f t="shared" si="103"/>
        <v>23000</v>
      </c>
      <c r="Y102" s="47">
        <f t="shared" si="103"/>
        <v>0</v>
      </c>
      <c r="Z102" s="47">
        <f t="shared" si="103"/>
        <v>0</v>
      </c>
      <c r="AA102" s="47">
        <f t="shared" si="103"/>
        <v>0</v>
      </c>
      <c r="AB102" s="47">
        <f t="shared" si="103"/>
        <v>0</v>
      </c>
      <c r="AC102" s="47">
        <f t="shared" si="103"/>
        <v>0</v>
      </c>
      <c r="AD102" s="47">
        <f t="shared" si="103"/>
        <v>23000</v>
      </c>
      <c r="AE102" s="47">
        <f t="shared" si="103"/>
        <v>0</v>
      </c>
      <c r="AF102" s="47">
        <f t="shared" si="104"/>
        <v>23000</v>
      </c>
      <c r="AG102" s="47">
        <f t="shared" si="104"/>
        <v>0</v>
      </c>
      <c r="AH102" s="47">
        <f t="shared" si="104"/>
        <v>23000</v>
      </c>
      <c r="AI102" s="47">
        <f t="shared" si="104"/>
        <v>0</v>
      </c>
      <c r="AJ102" s="47">
        <f t="shared" si="104"/>
        <v>23000</v>
      </c>
      <c r="AK102" s="47">
        <f t="shared" si="104"/>
        <v>0</v>
      </c>
      <c r="AL102" s="47">
        <f t="shared" si="104"/>
        <v>0</v>
      </c>
      <c r="AM102" s="47">
        <f t="shared" si="104"/>
        <v>0</v>
      </c>
      <c r="AN102" s="47">
        <f t="shared" si="104"/>
        <v>0</v>
      </c>
      <c r="AO102" s="47">
        <f t="shared" si="104"/>
        <v>0</v>
      </c>
      <c r="AP102" s="47">
        <f t="shared" si="104"/>
        <v>23000</v>
      </c>
      <c r="AQ102" s="47">
        <f t="shared" si="104"/>
        <v>0</v>
      </c>
      <c r="AR102" s="47">
        <f t="shared" si="104"/>
        <v>23000</v>
      </c>
      <c r="AS102" s="47">
        <f t="shared" si="104"/>
        <v>0</v>
      </c>
    </row>
    <row r="103" spans="1:45" ht="30" x14ac:dyDescent="0.25">
      <c r="A103" s="46" t="s">
        <v>57</v>
      </c>
      <c r="B103" s="50"/>
      <c r="C103" s="50"/>
      <c r="D103" s="50"/>
      <c r="E103" s="19">
        <v>851</v>
      </c>
      <c r="F103" s="24" t="s">
        <v>27</v>
      </c>
      <c r="G103" s="24" t="s">
        <v>101</v>
      </c>
      <c r="H103" s="37" t="s">
        <v>108</v>
      </c>
      <c r="I103" s="24" t="s">
        <v>58</v>
      </c>
      <c r="J103" s="47">
        <v>46343</v>
      </c>
      <c r="K103" s="48"/>
      <c r="L103" s="48">
        <f>J103</f>
        <v>46343</v>
      </c>
      <c r="M103" s="48"/>
      <c r="N103" s="47">
        <v>46343</v>
      </c>
      <c r="O103" s="48"/>
      <c r="P103" s="48">
        <f>N103</f>
        <v>46343</v>
      </c>
      <c r="Q103" s="48"/>
      <c r="R103" s="47">
        <v>46343</v>
      </c>
      <c r="S103" s="48"/>
      <c r="T103" s="48">
        <f>R103</f>
        <v>46343</v>
      </c>
      <c r="U103" s="48"/>
      <c r="V103" s="47">
        <v>23000</v>
      </c>
      <c r="W103" s="47"/>
      <c r="X103" s="47">
        <f>V103</f>
        <v>23000</v>
      </c>
      <c r="Y103" s="47"/>
      <c r="Z103" s="47"/>
      <c r="AA103" s="47"/>
      <c r="AB103" s="47">
        <f>Z103</f>
        <v>0</v>
      </c>
      <c r="AC103" s="47"/>
      <c r="AD103" s="47">
        <f>V103+Z103</f>
        <v>23000</v>
      </c>
      <c r="AE103" s="47">
        <f>W103+AA103</f>
        <v>0</v>
      </c>
      <c r="AF103" s="47">
        <f>X103+AB103</f>
        <v>23000</v>
      </c>
      <c r="AG103" s="47">
        <f>Y103+AC103</f>
        <v>0</v>
      </c>
      <c r="AH103" s="47">
        <v>23000</v>
      </c>
      <c r="AI103" s="47"/>
      <c r="AJ103" s="47">
        <f>AH103</f>
        <v>23000</v>
      </c>
      <c r="AK103" s="47"/>
      <c r="AL103" s="47"/>
      <c r="AM103" s="47"/>
      <c r="AN103" s="47">
        <f>AL103</f>
        <v>0</v>
      </c>
      <c r="AO103" s="47"/>
      <c r="AP103" s="47">
        <f>AH103+AL103</f>
        <v>23000</v>
      </c>
      <c r="AQ103" s="47">
        <f>AI103+AM103</f>
        <v>0</v>
      </c>
      <c r="AR103" s="47">
        <f>AJ103+AN103</f>
        <v>23000</v>
      </c>
      <c r="AS103" s="47">
        <f>AK103+AO103</f>
        <v>0</v>
      </c>
    </row>
    <row r="104" spans="1:45" s="45" customFormat="1" ht="28.5" x14ac:dyDescent="0.25">
      <c r="A104" s="34" t="s">
        <v>109</v>
      </c>
      <c r="B104" s="41"/>
      <c r="C104" s="41"/>
      <c r="D104" s="41"/>
      <c r="E104" s="53">
        <v>851</v>
      </c>
      <c r="F104" s="42" t="s">
        <v>27</v>
      </c>
      <c r="G104" s="42" t="s">
        <v>110</v>
      </c>
      <c r="H104" s="37" t="s">
        <v>23</v>
      </c>
      <c r="I104" s="42"/>
      <c r="J104" s="43">
        <f t="shared" ref="J104:U106" si="105">J105</f>
        <v>7832000</v>
      </c>
      <c r="K104" s="44">
        <f t="shared" si="105"/>
        <v>0</v>
      </c>
      <c r="L104" s="44">
        <f t="shared" si="105"/>
        <v>7832000</v>
      </c>
      <c r="M104" s="44">
        <f t="shared" si="105"/>
        <v>0</v>
      </c>
      <c r="N104" s="43">
        <f t="shared" si="105"/>
        <v>8021000</v>
      </c>
      <c r="O104" s="44">
        <f t="shared" si="105"/>
        <v>0</v>
      </c>
      <c r="P104" s="44">
        <f t="shared" si="105"/>
        <v>8021000</v>
      </c>
      <c r="Q104" s="44">
        <f t="shared" si="105"/>
        <v>0</v>
      </c>
      <c r="R104" s="43">
        <f t="shared" si="105"/>
        <v>8391000</v>
      </c>
      <c r="S104" s="44">
        <f t="shared" si="105"/>
        <v>0</v>
      </c>
      <c r="T104" s="44">
        <f t="shared" si="105"/>
        <v>8391000</v>
      </c>
      <c r="U104" s="44">
        <f t="shared" si="105"/>
        <v>0</v>
      </c>
      <c r="V104" s="43">
        <f t="shared" ref="V104:AG106" si="106">V105</f>
        <v>7722400</v>
      </c>
      <c r="W104" s="43">
        <f t="shared" si="106"/>
        <v>0</v>
      </c>
      <c r="X104" s="43">
        <f t="shared" si="106"/>
        <v>7722400</v>
      </c>
      <c r="Y104" s="43">
        <f t="shared" si="106"/>
        <v>0</v>
      </c>
      <c r="Z104" s="43">
        <f t="shared" si="106"/>
        <v>0</v>
      </c>
      <c r="AA104" s="43">
        <f t="shared" si="106"/>
        <v>0</v>
      </c>
      <c r="AB104" s="43">
        <f t="shared" si="106"/>
        <v>0</v>
      </c>
      <c r="AC104" s="43">
        <f t="shared" si="106"/>
        <v>0</v>
      </c>
      <c r="AD104" s="43">
        <f t="shared" si="106"/>
        <v>7722400</v>
      </c>
      <c r="AE104" s="43">
        <f t="shared" si="106"/>
        <v>0</v>
      </c>
      <c r="AF104" s="43">
        <f t="shared" si="106"/>
        <v>7722400</v>
      </c>
      <c r="AG104" s="43">
        <f t="shared" si="106"/>
        <v>0</v>
      </c>
      <c r="AH104" s="43">
        <f t="shared" ref="AF104:AS106" si="107">AH105</f>
        <v>7681300</v>
      </c>
      <c r="AI104" s="43">
        <f t="shared" si="107"/>
        <v>0</v>
      </c>
      <c r="AJ104" s="43">
        <f t="shared" si="107"/>
        <v>7681300</v>
      </c>
      <c r="AK104" s="43">
        <f t="shared" si="107"/>
        <v>0</v>
      </c>
      <c r="AL104" s="43">
        <f t="shared" si="107"/>
        <v>0</v>
      </c>
      <c r="AM104" s="43">
        <f t="shared" si="107"/>
        <v>0</v>
      </c>
      <c r="AN104" s="43">
        <f t="shared" si="107"/>
        <v>0</v>
      </c>
      <c r="AO104" s="43">
        <f t="shared" si="107"/>
        <v>0</v>
      </c>
      <c r="AP104" s="43">
        <f t="shared" si="107"/>
        <v>7681300</v>
      </c>
      <c r="AQ104" s="43">
        <f t="shared" si="107"/>
        <v>0</v>
      </c>
      <c r="AR104" s="43">
        <f t="shared" si="107"/>
        <v>7681300</v>
      </c>
      <c r="AS104" s="43">
        <f t="shared" si="107"/>
        <v>0</v>
      </c>
    </row>
    <row r="105" spans="1:45" ht="375" x14ac:dyDescent="0.25">
      <c r="A105" s="46" t="s">
        <v>111</v>
      </c>
      <c r="B105" s="50"/>
      <c r="C105" s="50"/>
      <c r="D105" s="50"/>
      <c r="E105" s="19">
        <v>851</v>
      </c>
      <c r="F105" s="20" t="s">
        <v>27</v>
      </c>
      <c r="G105" s="20" t="s">
        <v>110</v>
      </c>
      <c r="H105" s="37" t="s">
        <v>112</v>
      </c>
      <c r="I105" s="20"/>
      <c r="J105" s="47">
        <f t="shared" si="105"/>
        <v>7832000</v>
      </c>
      <c r="K105" s="48">
        <f t="shared" si="105"/>
        <v>0</v>
      </c>
      <c r="L105" s="48">
        <f t="shared" si="105"/>
        <v>7832000</v>
      </c>
      <c r="M105" s="48">
        <f t="shared" si="105"/>
        <v>0</v>
      </c>
      <c r="N105" s="47">
        <f t="shared" si="105"/>
        <v>8021000</v>
      </c>
      <c r="O105" s="48">
        <f t="shared" si="105"/>
        <v>0</v>
      </c>
      <c r="P105" s="48">
        <f t="shared" si="105"/>
        <v>8021000</v>
      </c>
      <c r="Q105" s="48">
        <f t="shared" si="105"/>
        <v>0</v>
      </c>
      <c r="R105" s="47">
        <f t="shared" si="105"/>
        <v>8391000</v>
      </c>
      <c r="S105" s="48">
        <f t="shared" si="105"/>
        <v>0</v>
      </c>
      <c r="T105" s="48">
        <f t="shared" si="105"/>
        <v>8391000</v>
      </c>
      <c r="U105" s="48">
        <f t="shared" si="105"/>
        <v>0</v>
      </c>
      <c r="V105" s="47">
        <f t="shared" si="106"/>
        <v>7722400</v>
      </c>
      <c r="W105" s="47">
        <f t="shared" si="106"/>
        <v>0</v>
      </c>
      <c r="X105" s="47">
        <f t="shared" si="106"/>
        <v>7722400</v>
      </c>
      <c r="Y105" s="47">
        <f t="shared" si="106"/>
        <v>0</v>
      </c>
      <c r="Z105" s="47">
        <f t="shared" si="106"/>
        <v>0</v>
      </c>
      <c r="AA105" s="47">
        <f t="shared" si="106"/>
        <v>0</v>
      </c>
      <c r="AB105" s="47">
        <f t="shared" si="106"/>
        <v>0</v>
      </c>
      <c r="AC105" s="47">
        <f t="shared" si="106"/>
        <v>0</v>
      </c>
      <c r="AD105" s="47">
        <f t="shared" si="106"/>
        <v>7722400</v>
      </c>
      <c r="AE105" s="47">
        <f t="shared" si="106"/>
        <v>0</v>
      </c>
      <c r="AF105" s="47">
        <f t="shared" si="107"/>
        <v>7722400</v>
      </c>
      <c r="AG105" s="47">
        <f t="shared" si="107"/>
        <v>0</v>
      </c>
      <c r="AH105" s="47">
        <f t="shared" si="107"/>
        <v>7681300</v>
      </c>
      <c r="AI105" s="47">
        <f t="shared" si="107"/>
        <v>0</v>
      </c>
      <c r="AJ105" s="47">
        <f t="shared" si="107"/>
        <v>7681300</v>
      </c>
      <c r="AK105" s="47">
        <f t="shared" si="107"/>
        <v>0</v>
      </c>
      <c r="AL105" s="47">
        <f t="shared" si="107"/>
        <v>0</v>
      </c>
      <c r="AM105" s="47">
        <f t="shared" si="107"/>
        <v>0</v>
      </c>
      <c r="AN105" s="47">
        <f t="shared" si="107"/>
        <v>0</v>
      </c>
      <c r="AO105" s="47">
        <f t="shared" si="107"/>
        <v>0</v>
      </c>
      <c r="AP105" s="47">
        <f t="shared" si="107"/>
        <v>7681300</v>
      </c>
      <c r="AQ105" s="47">
        <f t="shared" si="107"/>
        <v>0</v>
      </c>
      <c r="AR105" s="47">
        <f t="shared" si="107"/>
        <v>7681300</v>
      </c>
      <c r="AS105" s="47">
        <f t="shared" si="107"/>
        <v>0</v>
      </c>
    </row>
    <row r="106" spans="1:45" x14ac:dyDescent="0.25">
      <c r="A106" s="46" t="s">
        <v>42</v>
      </c>
      <c r="B106" s="50"/>
      <c r="C106" s="50"/>
      <c r="D106" s="50"/>
      <c r="E106" s="19">
        <v>851</v>
      </c>
      <c r="F106" s="20" t="s">
        <v>27</v>
      </c>
      <c r="G106" s="20" t="s">
        <v>110</v>
      </c>
      <c r="H106" s="37" t="s">
        <v>112</v>
      </c>
      <c r="I106" s="24" t="s">
        <v>43</v>
      </c>
      <c r="J106" s="47">
        <f t="shared" si="105"/>
        <v>7832000</v>
      </c>
      <c r="K106" s="48">
        <f t="shared" si="105"/>
        <v>0</v>
      </c>
      <c r="L106" s="48">
        <f t="shared" si="105"/>
        <v>7832000</v>
      </c>
      <c r="M106" s="48">
        <f t="shared" si="105"/>
        <v>0</v>
      </c>
      <c r="N106" s="47">
        <f t="shared" si="105"/>
        <v>8021000</v>
      </c>
      <c r="O106" s="48">
        <f t="shared" si="105"/>
        <v>0</v>
      </c>
      <c r="P106" s="48">
        <f t="shared" si="105"/>
        <v>8021000</v>
      </c>
      <c r="Q106" s="48">
        <f t="shared" si="105"/>
        <v>0</v>
      </c>
      <c r="R106" s="47">
        <f t="shared" si="105"/>
        <v>8391000</v>
      </c>
      <c r="S106" s="48">
        <f t="shared" si="105"/>
        <v>0</v>
      </c>
      <c r="T106" s="48">
        <f t="shared" si="105"/>
        <v>8391000</v>
      </c>
      <c r="U106" s="48">
        <f t="shared" si="105"/>
        <v>0</v>
      </c>
      <c r="V106" s="47">
        <f t="shared" si="106"/>
        <v>7722400</v>
      </c>
      <c r="W106" s="47">
        <f t="shared" si="106"/>
        <v>0</v>
      </c>
      <c r="X106" s="47">
        <f t="shared" si="106"/>
        <v>7722400</v>
      </c>
      <c r="Y106" s="47">
        <f t="shared" si="106"/>
        <v>0</v>
      </c>
      <c r="Z106" s="47">
        <f t="shared" si="106"/>
        <v>0</v>
      </c>
      <c r="AA106" s="47">
        <f t="shared" si="106"/>
        <v>0</v>
      </c>
      <c r="AB106" s="47">
        <f t="shared" si="106"/>
        <v>0</v>
      </c>
      <c r="AC106" s="47">
        <f t="shared" si="106"/>
        <v>0</v>
      </c>
      <c r="AD106" s="47">
        <f t="shared" si="106"/>
        <v>7722400</v>
      </c>
      <c r="AE106" s="47">
        <f t="shared" si="106"/>
        <v>0</v>
      </c>
      <c r="AF106" s="47">
        <f t="shared" si="107"/>
        <v>7722400</v>
      </c>
      <c r="AG106" s="47">
        <f t="shared" si="107"/>
        <v>0</v>
      </c>
      <c r="AH106" s="47">
        <f t="shared" si="107"/>
        <v>7681300</v>
      </c>
      <c r="AI106" s="47">
        <f t="shared" si="107"/>
        <v>0</v>
      </c>
      <c r="AJ106" s="47">
        <f t="shared" si="107"/>
        <v>7681300</v>
      </c>
      <c r="AK106" s="47">
        <f t="shared" si="107"/>
        <v>0</v>
      </c>
      <c r="AL106" s="47">
        <f t="shared" si="107"/>
        <v>0</v>
      </c>
      <c r="AM106" s="47">
        <f t="shared" si="107"/>
        <v>0</v>
      </c>
      <c r="AN106" s="47">
        <f t="shared" si="107"/>
        <v>0</v>
      </c>
      <c r="AO106" s="47">
        <f t="shared" si="107"/>
        <v>0</v>
      </c>
      <c r="AP106" s="47">
        <f t="shared" si="107"/>
        <v>7681300</v>
      </c>
      <c r="AQ106" s="47">
        <f t="shared" si="107"/>
        <v>0</v>
      </c>
      <c r="AR106" s="47">
        <f t="shared" si="107"/>
        <v>7681300</v>
      </c>
      <c r="AS106" s="47">
        <f t="shared" si="107"/>
        <v>0</v>
      </c>
    </row>
    <row r="107" spans="1:45" ht="30" x14ac:dyDescent="0.25">
      <c r="A107" s="46" t="s">
        <v>113</v>
      </c>
      <c r="B107" s="50"/>
      <c r="C107" s="50"/>
      <c r="D107" s="50"/>
      <c r="E107" s="19">
        <v>851</v>
      </c>
      <c r="F107" s="20" t="s">
        <v>27</v>
      </c>
      <c r="G107" s="20" t="s">
        <v>110</v>
      </c>
      <c r="H107" s="37" t="s">
        <v>112</v>
      </c>
      <c r="I107" s="24" t="s">
        <v>114</v>
      </c>
      <c r="J107" s="58">
        <v>7832000</v>
      </c>
      <c r="K107" s="59"/>
      <c r="L107" s="48">
        <f>J107</f>
        <v>7832000</v>
      </c>
      <c r="M107" s="59"/>
      <c r="N107" s="58">
        <v>8021000</v>
      </c>
      <c r="O107" s="59"/>
      <c r="P107" s="48">
        <f>N107</f>
        <v>8021000</v>
      </c>
      <c r="Q107" s="59"/>
      <c r="R107" s="58">
        <v>8391000</v>
      </c>
      <c r="S107" s="59"/>
      <c r="T107" s="48">
        <f>R107</f>
        <v>8391000</v>
      </c>
      <c r="U107" s="59"/>
      <c r="V107" s="58">
        <v>7722400</v>
      </c>
      <c r="W107" s="58"/>
      <c r="X107" s="47">
        <f>V107</f>
        <v>7722400</v>
      </c>
      <c r="Y107" s="58"/>
      <c r="Z107" s="58"/>
      <c r="AA107" s="58"/>
      <c r="AB107" s="47">
        <f>Z107</f>
        <v>0</v>
      </c>
      <c r="AC107" s="58"/>
      <c r="AD107" s="47">
        <f>V107+Z107</f>
        <v>7722400</v>
      </c>
      <c r="AE107" s="47">
        <f>W107+AA107</f>
        <v>0</v>
      </c>
      <c r="AF107" s="47">
        <f>X107+AB107</f>
        <v>7722400</v>
      </c>
      <c r="AG107" s="47">
        <f>Y107+AC107</f>
        <v>0</v>
      </c>
      <c r="AH107" s="58">
        <v>7681300</v>
      </c>
      <c r="AI107" s="58"/>
      <c r="AJ107" s="47">
        <f>AH107</f>
        <v>7681300</v>
      </c>
      <c r="AK107" s="58"/>
      <c r="AL107" s="58"/>
      <c r="AM107" s="58"/>
      <c r="AN107" s="47">
        <f>AL107</f>
        <v>0</v>
      </c>
      <c r="AO107" s="58"/>
      <c r="AP107" s="47">
        <f>AH107+AL107</f>
        <v>7681300</v>
      </c>
      <c r="AQ107" s="47">
        <f>AI107+AM107</f>
        <v>0</v>
      </c>
      <c r="AR107" s="47">
        <f>AJ107+AN107</f>
        <v>7681300</v>
      </c>
      <c r="AS107" s="47">
        <f>AK107+AO107</f>
        <v>0</v>
      </c>
    </row>
    <row r="108" spans="1:45" s="45" customFormat="1" ht="28.5" x14ac:dyDescent="0.25">
      <c r="A108" s="34" t="s">
        <v>115</v>
      </c>
      <c r="B108" s="41"/>
      <c r="C108" s="41"/>
      <c r="D108" s="41"/>
      <c r="E108" s="19">
        <v>851</v>
      </c>
      <c r="F108" s="42" t="s">
        <v>27</v>
      </c>
      <c r="G108" s="42" t="s">
        <v>116</v>
      </c>
      <c r="H108" s="37" t="s">
        <v>23</v>
      </c>
      <c r="I108" s="42"/>
      <c r="J108" s="43">
        <f>J109</f>
        <v>0</v>
      </c>
      <c r="K108" s="43">
        <f t="shared" ref="K108:R108" si="108">K109</f>
        <v>0</v>
      </c>
      <c r="L108" s="43">
        <f t="shared" si="108"/>
        <v>0</v>
      </c>
      <c r="M108" s="43">
        <f t="shared" si="108"/>
        <v>0</v>
      </c>
      <c r="N108" s="43">
        <f t="shared" si="108"/>
        <v>346181.05</v>
      </c>
      <c r="O108" s="43">
        <f t="shared" si="108"/>
        <v>328872</v>
      </c>
      <c r="P108" s="43">
        <f t="shared" si="108"/>
        <v>17309.05</v>
      </c>
      <c r="Q108" s="43">
        <f t="shared" si="108"/>
        <v>0</v>
      </c>
      <c r="R108" s="43">
        <f t="shared" si="108"/>
        <v>3015080.19</v>
      </c>
      <c r="S108" s="43" t="e">
        <f>#REF!+S109</f>
        <v>#REF!</v>
      </c>
      <c r="T108" s="43" t="e">
        <f>#REF!+T109</f>
        <v>#REF!</v>
      </c>
      <c r="U108" s="43" t="e">
        <f>#REF!+U109</f>
        <v>#REF!</v>
      </c>
      <c r="V108" s="43" t="e">
        <f>#REF!+V109</f>
        <v>#REF!</v>
      </c>
      <c r="W108" s="43" t="e">
        <f>#REF!+W109</f>
        <v>#REF!</v>
      </c>
      <c r="X108" s="43" t="e">
        <f>#REF!+X109</f>
        <v>#REF!</v>
      </c>
      <c r="Y108" s="43" t="e">
        <f>#REF!+Y109</f>
        <v>#REF!</v>
      </c>
      <c r="Z108" s="43" t="e">
        <f>#REF!+Z109</f>
        <v>#REF!</v>
      </c>
      <c r="AA108" s="43" t="e">
        <f>#REF!+AA109</f>
        <v>#REF!</v>
      </c>
      <c r="AB108" s="43" t="e">
        <f>#REF!+AB109</f>
        <v>#REF!</v>
      </c>
      <c r="AC108" s="43" t="e">
        <f>#REF!+AC109</f>
        <v>#REF!</v>
      </c>
      <c r="AD108" s="43" t="e">
        <f>#REF!+AD109</f>
        <v>#REF!</v>
      </c>
      <c r="AE108" s="43" t="e">
        <f>#REF!+AE109</f>
        <v>#REF!</v>
      </c>
      <c r="AF108" s="43" t="e">
        <f>#REF!+AF109</f>
        <v>#REF!</v>
      </c>
      <c r="AG108" s="43" t="e">
        <f>#REF!+AG109</f>
        <v>#REF!</v>
      </c>
      <c r="AH108" s="43" t="e">
        <f>#REF!+AH109</f>
        <v>#REF!</v>
      </c>
      <c r="AI108" s="43" t="e">
        <f>#REF!+AI109</f>
        <v>#REF!</v>
      </c>
      <c r="AJ108" s="43" t="e">
        <f>#REF!+AJ109</f>
        <v>#REF!</v>
      </c>
      <c r="AK108" s="43" t="e">
        <f>#REF!+AK109</f>
        <v>#REF!</v>
      </c>
      <c r="AL108" s="43" t="e">
        <f>#REF!+AL109</f>
        <v>#REF!</v>
      </c>
      <c r="AM108" s="43" t="e">
        <f>#REF!+AM109</f>
        <v>#REF!</v>
      </c>
      <c r="AN108" s="43" t="e">
        <f>#REF!+AN109</f>
        <v>#REF!</v>
      </c>
      <c r="AO108" s="43" t="e">
        <f>#REF!+AO109</f>
        <v>#REF!</v>
      </c>
      <c r="AP108" s="43" t="e">
        <f>#REF!+AP109</f>
        <v>#REF!</v>
      </c>
      <c r="AQ108" s="43" t="e">
        <f>#REF!</f>
        <v>#REF!</v>
      </c>
      <c r="AR108" s="43" t="e">
        <f>#REF!</f>
        <v>#REF!</v>
      </c>
      <c r="AS108" s="43" t="e">
        <f>#REF!</f>
        <v>#REF!</v>
      </c>
    </row>
    <row r="109" spans="1:45" ht="30" x14ac:dyDescent="0.25">
      <c r="A109" s="46" t="s">
        <v>117</v>
      </c>
      <c r="B109" s="50"/>
      <c r="C109" s="50"/>
      <c r="D109" s="50"/>
      <c r="E109" s="19">
        <v>851</v>
      </c>
      <c r="F109" s="20" t="s">
        <v>27</v>
      </c>
      <c r="G109" s="20" t="s">
        <v>116</v>
      </c>
      <c r="H109" s="37" t="s">
        <v>118</v>
      </c>
      <c r="I109" s="24"/>
      <c r="J109" s="47">
        <f t="shared" ref="J109:U110" si="109">J110</f>
        <v>0</v>
      </c>
      <c r="K109" s="47">
        <f t="shared" si="109"/>
        <v>0</v>
      </c>
      <c r="L109" s="47">
        <f t="shared" si="109"/>
        <v>0</v>
      </c>
      <c r="M109" s="47">
        <f t="shared" si="109"/>
        <v>0</v>
      </c>
      <c r="N109" s="47">
        <f t="shared" si="109"/>
        <v>346181.05</v>
      </c>
      <c r="O109" s="47">
        <f t="shared" si="109"/>
        <v>328872</v>
      </c>
      <c r="P109" s="47">
        <f t="shared" si="109"/>
        <v>17309.05</v>
      </c>
      <c r="Q109" s="47">
        <f t="shared" si="109"/>
        <v>0</v>
      </c>
      <c r="R109" s="47">
        <f t="shared" si="109"/>
        <v>3015080.19</v>
      </c>
      <c r="S109" s="47">
        <f t="shared" si="109"/>
        <v>2864326.18</v>
      </c>
      <c r="T109" s="47">
        <f t="shared" si="109"/>
        <v>150754.01</v>
      </c>
      <c r="U109" s="48">
        <f t="shared" si="109"/>
        <v>0</v>
      </c>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row>
    <row r="110" spans="1:45" ht="60" x14ac:dyDescent="0.25">
      <c r="A110" s="46" t="s">
        <v>34</v>
      </c>
      <c r="B110" s="50"/>
      <c r="C110" s="50"/>
      <c r="D110" s="50"/>
      <c r="E110" s="19">
        <v>851</v>
      </c>
      <c r="F110" s="20" t="s">
        <v>27</v>
      </c>
      <c r="G110" s="20" t="s">
        <v>116</v>
      </c>
      <c r="H110" s="37" t="s">
        <v>118</v>
      </c>
      <c r="I110" s="24" t="s">
        <v>35</v>
      </c>
      <c r="J110" s="47">
        <f t="shared" si="109"/>
        <v>0</v>
      </c>
      <c r="K110" s="47">
        <f t="shared" si="109"/>
        <v>0</v>
      </c>
      <c r="L110" s="47">
        <f t="shared" si="109"/>
        <v>0</v>
      </c>
      <c r="M110" s="47">
        <f t="shared" si="109"/>
        <v>0</v>
      </c>
      <c r="N110" s="47">
        <f t="shared" si="109"/>
        <v>346181.05</v>
      </c>
      <c r="O110" s="47">
        <f t="shared" si="109"/>
        <v>328872</v>
      </c>
      <c r="P110" s="47">
        <f t="shared" si="109"/>
        <v>17309.05</v>
      </c>
      <c r="Q110" s="47">
        <f t="shared" si="109"/>
        <v>0</v>
      </c>
      <c r="R110" s="47">
        <f t="shared" si="109"/>
        <v>3015080.19</v>
      </c>
      <c r="S110" s="47">
        <f t="shared" si="109"/>
        <v>2864326.18</v>
      </c>
      <c r="T110" s="47">
        <f t="shared" si="109"/>
        <v>150754.01</v>
      </c>
      <c r="U110" s="47">
        <f t="shared" si="109"/>
        <v>0</v>
      </c>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row>
    <row r="111" spans="1:45" ht="60" x14ac:dyDescent="0.25">
      <c r="A111" s="46" t="s">
        <v>36</v>
      </c>
      <c r="B111" s="50"/>
      <c r="C111" s="50"/>
      <c r="D111" s="50"/>
      <c r="E111" s="19">
        <v>851</v>
      </c>
      <c r="F111" s="20" t="s">
        <v>27</v>
      </c>
      <c r="G111" s="20" t="s">
        <v>116</v>
      </c>
      <c r="H111" s="37" t="s">
        <v>118</v>
      </c>
      <c r="I111" s="24" t="s">
        <v>37</v>
      </c>
      <c r="J111" s="47"/>
      <c r="K111" s="48"/>
      <c r="L111" s="48">
        <f>J111</f>
        <v>0</v>
      </c>
      <c r="M111" s="48"/>
      <c r="N111" s="47">
        <v>346181.05</v>
      </c>
      <c r="O111" s="48">
        <v>328872</v>
      </c>
      <c r="P111" s="48">
        <v>17309.05</v>
      </c>
      <c r="Q111" s="48"/>
      <c r="R111" s="47">
        <v>3015080.19</v>
      </c>
      <c r="S111" s="48">
        <v>2864326.18</v>
      </c>
      <c r="T111" s="48">
        <v>150754.01</v>
      </c>
      <c r="U111" s="48"/>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row>
    <row r="112" spans="1:45" s="40" customFormat="1" ht="28.5" x14ac:dyDescent="0.25">
      <c r="A112" s="34" t="s">
        <v>119</v>
      </c>
      <c r="B112" s="35"/>
      <c r="C112" s="35"/>
      <c r="D112" s="60"/>
      <c r="E112" s="61">
        <v>851</v>
      </c>
      <c r="F112" s="62" t="s">
        <v>68</v>
      </c>
      <c r="G112" s="62"/>
      <c r="H112" s="37" t="s">
        <v>23</v>
      </c>
      <c r="I112" s="36"/>
      <c r="J112" s="38">
        <f t="shared" ref="J112:AS112" si="110">J113+J120+J124+J128</f>
        <v>10272835.16</v>
      </c>
      <c r="K112" s="39">
        <f t="shared" si="110"/>
        <v>9924257.8200000003</v>
      </c>
      <c r="L112" s="39">
        <f t="shared" si="110"/>
        <v>348577.33999999997</v>
      </c>
      <c r="M112" s="39">
        <f t="shared" si="110"/>
        <v>0</v>
      </c>
      <c r="N112" s="38">
        <f t="shared" si="110"/>
        <v>22444118.57</v>
      </c>
      <c r="O112" s="39">
        <f t="shared" si="110"/>
        <v>22105830.710000001</v>
      </c>
      <c r="P112" s="39">
        <f t="shared" si="110"/>
        <v>338287.86</v>
      </c>
      <c r="Q112" s="39">
        <f t="shared" si="110"/>
        <v>0</v>
      </c>
      <c r="R112" s="38">
        <f t="shared" si="110"/>
        <v>66519</v>
      </c>
      <c r="S112" s="39" t="e">
        <f t="shared" si="110"/>
        <v>#REF!</v>
      </c>
      <c r="T112" s="39" t="e">
        <f t="shared" si="110"/>
        <v>#REF!</v>
      </c>
      <c r="U112" s="39" t="e">
        <f t="shared" si="110"/>
        <v>#REF!</v>
      </c>
      <c r="V112" s="38" t="e">
        <f t="shared" si="110"/>
        <v>#REF!</v>
      </c>
      <c r="W112" s="38" t="e">
        <f t="shared" si="110"/>
        <v>#REF!</v>
      </c>
      <c r="X112" s="38" t="e">
        <f t="shared" si="110"/>
        <v>#REF!</v>
      </c>
      <c r="Y112" s="38" t="e">
        <f t="shared" si="110"/>
        <v>#REF!</v>
      </c>
      <c r="Z112" s="38" t="e">
        <f t="shared" si="110"/>
        <v>#REF!</v>
      </c>
      <c r="AA112" s="38" t="e">
        <f t="shared" si="110"/>
        <v>#REF!</v>
      </c>
      <c r="AB112" s="38" t="e">
        <f t="shared" si="110"/>
        <v>#REF!</v>
      </c>
      <c r="AC112" s="38" t="e">
        <f t="shared" si="110"/>
        <v>#REF!</v>
      </c>
      <c r="AD112" s="38" t="e">
        <f t="shared" si="110"/>
        <v>#REF!</v>
      </c>
      <c r="AE112" s="38" t="e">
        <f t="shared" si="110"/>
        <v>#REF!</v>
      </c>
      <c r="AF112" s="38" t="e">
        <f t="shared" si="110"/>
        <v>#REF!</v>
      </c>
      <c r="AG112" s="38" t="e">
        <f t="shared" si="110"/>
        <v>#REF!</v>
      </c>
      <c r="AH112" s="38" t="e">
        <f t="shared" si="110"/>
        <v>#REF!</v>
      </c>
      <c r="AI112" s="38" t="e">
        <f t="shared" si="110"/>
        <v>#REF!</v>
      </c>
      <c r="AJ112" s="38" t="e">
        <f t="shared" si="110"/>
        <v>#REF!</v>
      </c>
      <c r="AK112" s="38" t="e">
        <f t="shared" si="110"/>
        <v>#REF!</v>
      </c>
      <c r="AL112" s="38" t="e">
        <f t="shared" si="110"/>
        <v>#REF!</v>
      </c>
      <c r="AM112" s="38" t="e">
        <f t="shared" si="110"/>
        <v>#REF!</v>
      </c>
      <c r="AN112" s="38" t="e">
        <f t="shared" si="110"/>
        <v>#REF!</v>
      </c>
      <c r="AO112" s="38" t="e">
        <f t="shared" si="110"/>
        <v>#REF!</v>
      </c>
      <c r="AP112" s="38" t="e">
        <f t="shared" si="110"/>
        <v>#REF!</v>
      </c>
      <c r="AQ112" s="38" t="e">
        <f t="shared" si="110"/>
        <v>#REF!</v>
      </c>
      <c r="AR112" s="38" t="e">
        <f t="shared" si="110"/>
        <v>#REF!</v>
      </c>
      <c r="AS112" s="38" t="e">
        <f t="shared" si="110"/>
        <v>#REF!</v>
      </c>
    </row>
    <row r="113" spans="1:46" s="45" customFormat="1" x14ac:dyDescent="0.25">
      <c r="A113" s="34" t="s">
        <v>120</v>
      </c>
      <c r="B113" s="41"/>
      <c r="C113" s="41"/>
      <c r="D113" s="63"/>
      <c r="E113" s="19">
        <v>851</v>
      </c>
      <c r="F113" s="22" t="s">
        <v>68</v>
      </c>
      <c r="G113" s="22" t="s">
        <v>25</v>
      </c>
      <c r="H113" s="37" t="s">
        <v>23</v>
      </c>
      <c r="I113" s="42"/>
      <c r="J113" s="43">
        <f>J114+J117</f>
        <v>161370</v>
      </c>
      <c r="K113" s="43">
        <f t="shared" ref="K113:R113" si="111">K114+K117</f>
        <v>0</v>
      </c>
      <c r="L113" s="43">
        <f t="shared" si="111"/>
        <v>161370</v>
      </c>
      <c r="M113" s="43">
        <f t="shared" si="111"/>
        <v>0</v>
      </c>
      <c r="N113" s="43">
        <f t="shared" si="111"/>
        <v>66519</v>
      </c>
      <c r="O113" s="43">
        <f t="shared" si="111"/>
        <v>0</v>
      </c>
      <c r="P113" s="43">
        <f t="shared" si="111"/>
        <v>66519</v>
      </c>
      <c r="Q113" s="43">
        <f t="shared" si="111"/>
        <v>0</v>
      </c>
      <c r="R113" s="43">
        <f t="shared" si="111"/>
        <v>66519</v>
      </c>
      <c r="S113" s="44" t="e">
        <f>#REF!+S114+S117</f>
        <v>#REF!</v>
      </c>
      <c r="T113" s="44" t="e">
        <f>#REF!+T114+T117</f>
        <v>#REF!</v>
      </c>
      <c r="U113" s="44" t="e">
        <f>#REF!+U114+U117</f>
        <v>#REF!</v>
      </c>
      <c r="V113" s="43" t="e">
        <f>#REF!+V114+V117</f>
        <v>#REF!</v>
      </c>
      <c r="W113" s="43" t="e">
        <f>#REF!+W114+W117</f>
        <v>#REF!</v>
      </c>
      <c r="X113" s="43" t="e">
        <f>#REF!+X114+X117</f>
        <v>#REF!</v>
      </c>
      <c r="Y113" s="43" t="e">
        <f>#REF!+Y114+Y117</f>
        <v>#REF!</v>
      </c>
      <c r="Z113" s="43" t="e">
        <f>#REF!+Z114+Z117</f>
        <v>#REF!</v>
      </c>
      <c r="AA113" s="43" t="e">
        <f>#REF!+AA114+AA117</f>
        <v>#REF!</v>
      </c>
      <c r="AB113" s="43" t="e">
        <f>#REF!+AB114+AB117</f>
        <v>#REF!</v>
      </c>
      <c r="AC113" s="43" t="e">
        <f>#REF!+AC114+AC117</f>
        <v>#REF!</v>
      </c>
      <c r="AD113" s="43" t="e">
        <f>#REF!+AD114+AD117</f>
        <v>#REF!</v>
      </c>
      <c r="AE113" s="43" t="e">
        <f>#REF!+AE114+AE117</f>
        <v>#REF!</v>
      </c>
      <c r="AF113" s="43" t="e">
        <f>#REF!+AF114+AF117</f>
        <v>#REF!</v>
      </c>
      <c r="AG113" s="43" t="e">
        <f>#REF!+AG114+AG117</f>
        <v>#REF!</v>
      </c>
      <c r="AH113" s="43" t="e">
        <f>#REF!+AH114+AH117</f>
        <v>#REF!</v>
      </c>
      <c r="AI113" s="43" t="e">
        <f>#REF!+AI114+AI117</f>
        <v>#REF!</v>
      </c>
      <c r="AJ113" s="43" t="e">
        <f>#REF!+AJ114+AJ117</f>
        <v>#REF!</v>
      </c>
      <c r="AK113" s="43" t="e">
        <f>#REF!+AK114+AK117</f>
        <v>#REF!</v>
      </c>
      <c r="AL113" s="43" t="e">
        <f>#REF!+AL114+AL117</f>
        <v>#REF!</v>
      </c>
      <c r="AM113" s="43" t="e">
        <f>#REF!+AM114+AM117</f>
        <v>#REF!</v>
      </c>
      <c r="AN113" s="43" t="e">
        <f>#REF!+AN114+AN117</f>
        <v>#REF!</v>
      </c>
      <c r="AO113" s="43" t="e">
        <f>#REF!+AO114+AO117</f>
        <v>#REF!</v>
      </c>
      <c r="AP113" s="43" t="e">
        <f>#REF!+AP114+AP117</f>
        <v>#REF!</v>
      </c>
      <c r="AQ113" s="43" t="e">
        <f>#REF!+AQ114+AQ117</f>
        <v>#REF!</v>
      </c>
      <c r="AR113" s="43" t="e">
        <f>#REF!+AR114+AR117</f>
        <v>#REF!</v>
      </c>
      <c r="AS113" s="43" t="e">
        <f>#REF!+AS114+AS117</f>
        <v>#REF!</v>
      </c>
    </row>
    <row r="114" spans="1:46" s="45" customFormat="1" ht="90" x14ac:dyDescent="0.25">
      <c r="A114" s="46" t="s">
        <v>121</v>
      </c>
      <c r="B114" s="50"/>
      <c r="C114" s="50"/>
      <c r="D114" s="64"/>
      <c r="E114" s="19">
        <v>851</v>
      </c>
      <c r="F114" s="20" t="s">
        <v>68</v>
      </c>
      <c r="G114" s="20" t="s">
        <v>25</v>
      </c>
      <c r="H114" s="37" t="s">
        <v>122</v>
      </c>
      <c r="I114" s="24"/>
      <c r="J114" s="47">
        <f t="shared" ref="J114:U115" si="112">J115</f>
        <v>94851</v>
      </c>
      <c r="K114" s="48">
        <f t="shared" si="112"/>
        <v>0</v>
      </c>
      <c r="L114" s="48">
        <f t="shared" si="112"/>
        <v>94851</v>
      </c>
      <c r="M114" s="48">
        <f t="shared" si="112"/>
        <v>0</v>
      </c>
      <c r="N114" s="47">
        <f t="shared" si="112"/>
        <v>0</v>
      </c>
      <c r="O114" s="48">
        <f t="shared" si="112"/>
        <v>0</v>
      </c>
      <c r="P114" s="48">
        <f t="shared" si="112"/>
        <v>0</v>
      </c>
      <c r="Q114" s="48">
        <f t="shared" si="112"/>
        <v>0</v>
      </c>
      <c r="R114" s="47">
        <f t="shared" si="112"/>
        <v>0</v>
      </c>
      <c r="S114" s="48">
        <f t="shared" si="112"/>
        <v>0</v>
      </c>
      <c r="T114" s="48">
        <f t="shared" si="112"/>
        <v>0</v>
      </c>
      <c r="U114" s="48">
        <f t="shared" si="112"/>
        <v>0</v>
      </c>
      <c r="V114" s="47">
        <f t="shared" ref="V114:AG115" si="113">V115</f>
        <v>0</v>
      </c>
      <c r="W114" s="47">
        <f t="shared" si="113"/>
        <v>0</v>
      </c>
      <c r="X114" s="47">
        <f t="shared" si="113"/>
        <v>0</v>
      </c>
      <c r="Y114" s="47">
        <f t="shared" si="113"/>
        <v>0</v>
      </c>
      <c r="Z114" s="47">
        <f t="shared" si="113"/>
        <v>0</v>
      </c>
      <c r="AA114" s="47">
        <f t="shared" si="113"/>
        <v>0</v>
      </c>
      <c r="AB114" s="47">
        <f t="shared" si="113"/>
        <v>0</v>
      </c>
      <c r="AC114" s="47">
        <f t="shared" si="113"/>
        <v>0</v>
      </c>
      <c r="AD114" s="47">
        <f t="shared" si="113"/>
        <v>0</v>
      </c>
      <c r="AE114" s="47">
        <f t="shared" si="113"/>
        <v>0</v>
      </c>
      <c r="AF114" s="47">
        <f t="shared" si="113"/>
        <v>0</v>
      </c>
      <c r="AG114" s="47">
        <f t="shared" si="113"/>
        <v>0</v>
      </c>
      <c r="AH114" s="47">
        <f t="shared" ref="AF114:AS115" si="114">AH115</f>
        <v>0</v>
      </c>
      <c r="AI114" s="47">
        <f t="shared" si="114"/>
        <v>0</v>
      </c>
      <c r="AJ114" s="47">
        <f t="shared" si="114"/>
        <v>0</v>
      </c>
      <c r="AK114" s="47">
        <f t="shared" si="114"/>
        <v>0</v>
      </c>
      <c r="AL114" s="47">
        <f t="shared" si="114"/>
        <v>0</v>
      </c>
      <c r="AM114" s="47">
        <f t="shared" si="114"/>
        <v>0</v>
      </c>
      <c r="AN114" s="47">
        <f t="shared" si="114"/>
        <v>0</v>
      </c>
      <c r="AO114" s="47">
        <f t="shared" si="114"/>
        <v>0</v>
      </c>
      <c r="AP114" s="47">
        <f t="shared" si="114"/>
        <v>0</v>
      </c>
      <c r="AQ114" s="47">
        <f t="shared" si="114"/>
        <v>0</v>
      </c>
      <c r="AR114" s="47">
        <f t="shared" si="114"/>
        <v>0</v>
      </c>
      <c r="AS114" s="47">
        <f t="shared" si="114"/>
        <v>0</v>
      </c>
    </row>
    <row r="115" spans="1:46" s="45" customFormat="1" ht="60" x14ac:dyDescent="0.25">
      <c r="A115" s="46" t="s">
        <v>34</v>
      </c>
      <c r="B115" s="50"/>
      <c r="C115" s="50"/>
      <c r="D115" s="50"/>
      <c r="E115" s="19">
        <v>851</v>
      </c>
      <c r="F115" s="20" t="s">
        <v>68</v>
      </c>
      <c r="G115" s="20" t="s">
        <v>25</v>
      </c>
      <c r="H115" s="37" t="s">
        <v>122</v>
      </c>
      <c r="I115" s="24" t="s">
        <v>35</v>
      </c>
      <c r="J115" s="47">
        <f t="shared" si="112"/>
        <v>94851</v>
      </c>
      <c r="K115" s="48">
        <f t="shared" si="112"/>
        <v>0</v>
      </c>
      <c r="L115" s="48">
        <f t="shared" si="112"/>
        <v>94851</v>
      </c>
      <c r="M115" s="48">
        <f t="shared" si="112"/>
        <v>0</v>
      </c>
      <c r="N115" s="47">
        <f t="shared" si="112"/>
        <v>0</v>
      </c>
      <c r="O115" s="48">
        <f t="shared" si="112"/>
        <v>0</v>
      </c>
      <c r="P115" s="48">
        <f t="shared" si="112"/>
        <v>0</v>
      </c>
      <c r="Q115" s="48">
        <f t="shared" si="112"/>
        <v>0</v>
      </c>
      <c r="R115" s="47">
        <f t="shared" si="112"/>
        <v>0</v>
      </c>
      <c r="S115" s="48">
        <f t="shared" si="112"/>
        <v>0</v>
      </c>
      <c r="T115" s="48">
        <f t="shared" si="112"/>
        <v>0</v>
      </c>
      <c r="U115" s="48">
        <f t="shared" si="112"/>
        <v>0</v>
      </c>
      <c r="V115" s="47">
        <f t="shared" si="113"/>
        <v>0</v>
      </c>
      <c r="W115" s="47">
        <f t="shared" si="113"/>
        <v>0</v>
      </c>
      <c r="X115" s="47">
        <f t="shared" si="113"/>
        <v>0</v>
      </c>
      <c r="Y115" s="47">
        <f t="shared" si="113"/>
        <v>0</v>
      </c>
      <c r="Z115" s="47">
        <f t="shared" si="113"/>
        <v>0</v>
      </c>
      <c r="AA115" s="47">
        <f t="shared" si="113"/>
        <v>0</v>
      </c>
      <c r="AB115" s="47">
        <f t="shared" si="113"/>
        <v>0</v>
      </c>
      <c r="AC115" s="47">
        <f t="shared" si="113"/>
        <v>0</v>
      </c>
      <c r="AD115" s="47">
        <f t="shared" si="113"/>
        <v>0</v>
      </c>
      <c r="AE115" s="47">
        <f t="shared" si="113"/>
        <v>0</v>
      </c>
      <c r="AF115" s="47">
        <f t="shared" si="114"/>
        <v>0</v>
      </c>
      <c r="AG115" s="47">
        <f t="shared" si="114"/>
        <v>0</v>
      </c>
      <c r="AH115" s="47">
        <f t="shared" si="114"/>
        <v>0</v>
      </c>
      <c r="AI115" s="47">
        <f t="shared" si="114"/>
        <v>0</v>
      </c>
      <c r="AJ115" s="47">
        <f t="shared" si="114"/>
        <v>0</v>
      </c>
      <c r="AK115" s="47">
        <f t="shared" si="114"/>
        <v>0</v>
      </c>
      <c r="AL115" s="47">
        <f t="shared" si="114"/>
        <v>0</v>
      </c>
      <c r="AM115" s="47">
        <f t="shared" si="114"/>
        <v>0</v>
      </c>
      <c r="AN115" s="47">
        <f t="shared" si="114"/>
        <v>0</v>
      </c>
      <c r="AO115" s="47">
        <f t="shared" si="114"/>
        <v>0</v>
      </c>
      <c r="AP115" s="47">
        <f t="shared" si="114"/>
        <v>0</v>
      </c>
      <c r="AQ115" s="47">
        <f t="shared" si="114"/>
        <v>0</v>
      </c>
      <c r="AR115" s="47">
        <f t="shared" si="114"/>
        <v>0</v>
      </c>
      <c r="AS115" s="47">
        <f t="shared" si="114"/>
        <v>0</v>
      </c>
    </row>
    <row r="116" spans="1:46" s="45" customFormat="1" ht="60" x14ac:dyDescent="0.25">
      <c r="A116" s="46" t="s">
        <v>36</v>
      </c>
      <c r="B116" s="50"/>
      <c r="C116" s="50"/>
      <c r="D116" s="50"/>
      <c r="E116" s="19">
        <v>851</v>
      </c>
      <c r="F116" s="20" t="s">
        <v>68</v>
      </c>
      <c r="G116" s="20" t="s">
        <v>25</v>
      </c>
      <c r="H116" s="37" t="s">
        <v>122</v>
      </c>
      <c r="I116" s="24" t="s">
        <v>37</v>
      </c>
      <c r="J116" s="47">
        <v>94851</v>
      </c>
      <c r="K116" s="48"/>
      <c r="L116" s="48">
        <f>J116</f>
        <v>94851</v>
      </c>
      <c r="M116" s="48"/>
      <c r="N116" s="47"/>
      <c r="O116" s="48"/>
      <c r="P116" s="48">
        <f>N116</f>
        <v>0</v>
      </c>
      <c r="Q116" s="48"/>
      <c r="R116" s="47"/>
      <c r="S116" s="48"/>
      <c r="T116" s="48">
        <f>R116</f>
        <v>0</v>
      </c>
      <c r="U116" s="48"/>
      <c r="V116" s="47"/>
      <c r="W116" s="47"/>
      <c r="X116" s="47">
        <f>V116</f>
        <v>0</v>
      </c>
      <c r="Y116" s="47"/>
      <c r="Z116" s="47"/>
      <c r="AA116" s="47"/>
      <c r="AB116" s="47">
        <f>Z116</f>
        <v>0</v>
      </c>
      <c r="AC116" s="47"/>
      <c r="AD116" s="47">
        <f>V116+Z116</f>
        <v>0</v>
      </c>
      <c r="AE116" s="47">
        <f>W116+AA116</f>
        <v>0</v>
      </c>
      <c r="AF116" s="47">
        <f>X116+AB116</f>
        <v>0</v>
      </c>
      <c r="AG116" s="47">
        <f>Y116+AC116</f>
        <v>0</v>
      </c>
      <c r="AH116" s="47"/>
      <c r="AI116" s="47"/>
      <c r="AJ116" s="47">
        <f>AH116</f>
        <v>0</v>
      </c>
      <c r="AK116" s="47"/>
      <c r="AL116" s="47"/>
      <c r="AM116" s="47"/>
      <c r="AN116" s="47">
        <f>AL116</f>
        <v>0</v>
      </c>
      <c r="AO116" s="47"/>
      <c r="AP116" s="47">
        <f>AH116+AL116</f>
        <v>0</v>
      </c>
      <c r="AQ116" s="47">
        <f>AI116+AM116</f>
        <v>0</v>
      </c>
      <c r="AR116" s="47">
        <f>AJ116+AN116</f>
        <v>0</v>
      </c>
      <c r="AS116" s="47">
        <f>AK116+AO116</f>
        <v>0</v>
      </c>
    </row>
    <row r="117" spans="1:46" s="45" customFormat="1" ht="195" x14ac:dyDescent="0.25">
      <c r="A117" s="46" t="s">
        <v>123</v>
      </c>
      <c r="B117" s="50"/>
      <c r="C117" s="50"/>
      <c r="D117" s="50"/>
      <c r="E117" s="19">
        <v>851</v>
      </c>
      <c r="F117" s="20" t="s">
        <v>68</v>
      </c>
      <c r="G117" s="20" t="s">
        <v>25</v>
      </c>
      <c r="H117" s="37" t="s">
        <v>124</v>
      </c>
      <c r="I117" s="24"/>
      <c r="J117" s="47">
        <f t="shared" ref="J117:U118" si="115">J118</f>
        <v>66519</v>
      </c>
      <c r="K117" s="48">
        <f t="shared" si="115"/>
        <v>0</v>
      </c>
      <c r="L117" s="48">
        <f t="shared" si="115"/>
        <v>66519</v>
      </c>
      <c r="M117" s="48">
        <f t="shared" si="115"/>
        <v>0</v>
      </c>
      <c r="N117" s="47">
        <f t="shared" si="115"/>
        <v>66519</v>
      </c>
      <c r="O117" s="48">
        <f t="shared" si="115"/>
        <v>0</v>
      </c>
      <c r="P117" s="48">
        <f t="shared" si="115"/>
        <v>66519</v>
      </c>
      <c r="Q117" s="48">
        <f t="shared" si="115"/>
        <v>0</v>
      </c>
      <c r="R117" s="47">
        <f t="shared" si="115"/>
        <v>66519</v>
      </c>
      <c r="S117" s="48">
        <f t="shared" si="115"/>
        <v>0</v>
      </c>
      <c r="T117" s="48">
        <f t="shared" si="115"/>
        <v>66519</v>
      </c>
      <c r="U117" s="48">
        <f t="shared" si="115"/>
        <v>0</v>
      </c>
      <c r="V117" s="47">
        <f t="shared" ref="V117:AG118" si="116">V118</f>
        <v>57340</v>
      </c>
      <c r="W117" s="47">
        <f t="shared" si="116"/>
        <v>0</v>
      </c>
      <c r="X117" s="47">
        <f t="shared" si="116"/>
        <v>57340</v>
      </c>
      <c r="Y117" s="47">
        <f t="shared" si="116"/>
        <v>0</v>
      </c>
      <c r="Z117" s="47">
        <f t="shared" si="116"/>
        <v>0</v>
      </c>
      <c r="AA117" s="47">
        <f t="shared" si="116"/>
        <v>0</v>
      </c>
      <c r="AB117" s="47">
        <f t="shared" si="116"/>
        <v>0</v>
      </c>
      <c r="AC117" s="47">
        <f t="shared" si="116"/>
        <v>0</v>
      </c>
      <c r="AD117" s="47">
        <f t="shared" si="116"/>
        <v>57340</v>
      </c>
      <c r="AE117" s="47">
        <f t="shared" si="116"/>
        <v>0</v>
      </c>
      <c r="AF117" s="47">
        <f t="shared" si="116"/>
        <v>57340</v>
      </c>
      <c r="AG117" s="47">
        <f t="shared" si="116"/>
        <v>0</v>
      </c>
      <c r="AH117" s="47">
        <f t="shared" ref="AF117:AS118" si="117">AH118</f>
        <v>57340</v>
      </c>
      <c r="AI117" s="47">
        <f t="shared" si="117"/>
        <v>0</v>
      </c>
      <c r="AJ117" s="47">
        <f t="shared" si="117"/>
        <v>57340</v>
      </c>
      <c r="AK117" s="47">
        <f t="shared" si="117"/>
        <v>0</v>
      </c>
      <c r="AL117" s="47">
        <f t="shared" si="117"/>
        <v>0</v>
      </c>
      <c r="AM117" s="47">
        <f t="shared" si="117"/>
        <v>0</v>
      </c>
      <c r="AN117" s="47">
        <f t="shared" si="117"/>
        <v>0</v>
      </c>
      <c r="AO117" s="47">
        <f t="shared" si="117"/>
        <v>0</v>
      </c>
      <c r="AP117" s="47">
        <f t="shared" si="117"/>
        <v>57340</v>
      </c>
      <c r="AQ117" s="47">
        <f t="shared" si="117"/>
        <v>0</v>
      </c>
      <c r="AR117" s="47">
        <f t="shared" si="117"/>
        <v>57340</v>
      </c>
      <c r="AS117" s="47">
        <f t="shared" si="117"/>
        <v>0</v>
      </c>
    </row>
    <row r="118" spans="1:46" s="45" customFormat="1" x14ac:dyDescent="0.25">
      <c r="A118" s="46" t="s">
        <v>42</v>
      </c>
      <c r="B118" s="50"/>
      <c r="C118" s="50"/>
      <c r="D118" s="50"/>
      <c r="E118" s="19">
        <v>851</v>
      </c>
      <c r="F118" s="20" t="s">
        <v>68</v>
      </c>
      <c r="G118" s="20" t="s">
        <v>25</v>
      </c>
      <c r="H118" s="37" t="s">
        <v>124</v>
      </c>
      <c r="I118" s="24" t="s">
        <v>43</v>
      </c>
      <c r="J118" s="47">
        <f t="shared" si="115"/>
        <v>66519</v>
      </c>
      <c r="K118" s="48">
        <f t="shared" si="115"/>
        <v>0</v>
      </c>
      <c r="L118" s="48">
        <f t="shared" si="115"/>
        <v>66519</v>
      </c>
      <c r="M118" s="48">
        <f t="shared" si="115"/>
        <v>0</v>
      </c>
      <c r="N118" s="47">
        <f t="shared" si="115"/>
        <v>66519</v>
      </c>
      <c r="O118" s="48">
        <f t="shared" si="115"/>
        <v>0</v>
      </c>
      <c r="P118" s="48">
        <f t="shared" si="115"/>
        <v>66519</v>
      </c>
      <c r="Q118" s="48">
        <f t="shared" si="115"/>
        <v>0</v>
      </c>
      <c r="R118" s="47">
        <f t="shared" si="115"/>
        <v>66519</v>
      </c>
      <c r="S118" s="48">
        <f t="shared" si="115"/>
        <v>0</v>
      </c>
      <c r="T118" s="48">
        <f t="shared" si="115"/>
        <v>66519</v>
      </c>
      <c r="U118" s="48">
        <f t="shared" si="115"/>
        <v>0</v>
      </c>
      <c r="V118" s="47">
        <f t="shared" si="116"/>
        <v>57340</v>
      </c>
      <c r="W118" s="47">
        <f t="shared" si="116"/>
        <v>0</v>
      </c>
      <c r="X118" s="47">
        <f t="shared" si="116"/>
        <v>57340</v>
      </c>
      <c r="Y118" s="47">
        <f t="shared" si="116"/>
        <v>0</v>
      </c>
      <c r="Z118" s="47">
        <f t="shared" si="116"/>
        <v>0</v>
      </c>
      <c r="AA118" s="47">
        <f t="shared" si="116"/>
        <v>0</v>
      </c>
      <c r="AB118" s="47">
        <f t="shared" si="116"/>
        <v>0</v>
      </c>
      <c r="AC118" s="47">
        <f t="shared" si="116"/>
        <v>0</v>
      </c>
      <c r="AD118" s="47">
        <f t="shared" si="116"/>
        <v>57340</v>
      </c>
      <c r="AE118" s="47">
        <f t="shared" si="116"/>
        <v>0</v>
      </c>
      <c r="AF118" s="47">
        <f t="shared" si="117"/>
        <v>57340</v>
      </c>
      <c r="AG118" s="47">
        <f t="shared" si="117"/>
        <v>0</v>
      </c>
      <c r="AH118" s="47">
        <f t="shared" si="117"/>
        <v>57340</v>
      </c>
      <c r="AI118" s="47">
        <f t="shared" si="117"/>
        <v>0</v>
      </c>
      <c r="AJ118" s="47">
        <f t="shared" si="117"/>
        <v>57340</v>
      </c>
      <c r="AK118" s="47">
        <f t="shared" si="117"/>
        <v>0</v>
      </c>
      <c r="AL118" s="47">
        <f t="shared" si="117"/>
        <v>0</v>
      </c>
      <c r="AM118" s="47">
        <f t="shared" si="117"/>
        <v>0</v>
      </c>
      <c r="AN118" s="47">
        <f t="shared" si="117"/>
        <v>0</v>
      </c>
      <c r="AO118" s="47">
        <f t="shared" si="117"/>
        <v>0</v>
      </c>
      <c r="AP118" s="47">
        <f t="shared" si="117"/>
        <v>57340</v>
      </c>
      <c r="AQ118" s="47">
        <f t="shared" si="117"/>
        <v>0</v>
      </c>
      <c r="AR118" s="47">
        <f t="shared" si="117"/>
        <v>57340</v>
      </c>
      <c r="AS118" s="47">
        <f t="shared" si="117"/>
        <v>0</v>
      </c>
    </row>
    <row r="119" spans="1:46" s="45" customFormat="1" ht="30" x14ac:dyDescent="0.25">
      <c r="A119" s="46" t="s">
        <v>113</v>
      </c>
      <c r="B119" s="50"/>
      <c r="C119" s="50"/>
      <c r="D119" s="50"/>
      <c r="E119" s="19">
        <v>851</v>
      </c>
      <c r="F119" s="20" t="s">
        <v>68</v>
      </c>
      <c r="G119" s="20" t="s">
        <v>25</v>
      </c>
      <c r="H119" s="37" t="s">
        <v>124</v>
      </c>
      <c r="I119" s="24" t="s">
        <v>114</v>
      </c>
      <c r="J119" s="47">
        <v>66519</v>
      </c>
      <c r="K119" s="48"/>
      <c r="L119" s="48">
        <f>J119</f>
        <v>66519</v>
      </c>
      <c r="M119" s="48"/>
      <c r="N119" s="47">
        <v>66519</v>
      </c>
      <c r="O119" s="48"/>
      <c r="P119" s="48">
        <f>N119</f>
        <v>66519</v>
      </c>
      <c r="Q119" s="48"/>
      <c r="R119" s="47">
        <v>66519</v>
      </c>
      <c r="S119" s="48"/>
      <c r="T119" s="48">
        <f>R119</f>
        <v>66519</v>
      </c>
      <c r="U119" s="48"/>
      <c r="V119" s="47">
        <v>57340</v>
      </c>
      <c r="W119" s="47"/>
      <c r="X119" s="47">
        <f>V119</f>
        <v>57340</v>
      </c>
      <c r="Y119" s="47"/>
      <c r="Z119" s="47"/>
      <c r="AA119" s="47"/>
      <c r="AB119" s="47">
        <f>Z119</f>
        <v>0</v>
      </c>
      <c r="AC119" s="47"/>
      <c r="AD119" s="47">
        <f>V119+Z119</f>
        <v>57340</v>
      </c>
      <c r="AE119" s="47">
        <f>W119+AA119</f>
        <v>0</v>
      </c>
      <c r="AF119" s="47">
        <f>X119+AB119</f>
        <v>57340</v>
      </c>
      <c r="AG119" s="47">
        <f>Y119+AC119</f>
        <v>0</v>
      </c>
      <c r="AH119" s="47">
        <v>57340</v>
      </c>
      <c r="AI119" s="47"/>
      <c r="AJ119" s="47">
        <f>AH119</f>
        <v>57340</v>
      </c>
      <c r="AK119" s="47"/>
      <c r="AL119" s="47"/>
      <c r="AM119" s="47"/>
      <c r="AN119" s="47">
        <f>AL119</f>
        <v>0</v>
      </c>
      <c r="AO119" s="47"/>
      <c r="AP119" s="47">
        <f>AH119+AL119</f>
        <v>57340</v>
      </c>
      <c r="AQ119" s="47">
        <f>AI119+AM119</f>
        <v>0</v>
      </c>
      <c r="AR119" s="47">
        <f>AJ119+AN119</f>
        <v>57340</v>
      </c>
      <c r="AS119" s="47">
        <f>AK119+AO119</f>
        <v>0</v>
      </c>
    </row>
    <row r="120" spans="1:46" s="45" customFormat="1" x14ac:dyDescent="0.25">
      <c r="A120" s="65" t="s">
        <v>125</v>
      </c>
      <c r="B120" s="66"/>
      <c r="C120" s="66"/>
      <c r="D120" s="67"/>
      <c r="E120" s="68">
        <v>851</v>
      </c>
      <c r="F120" s="69" t="s">
        <v>68</v>
      </c>
      <c r="G120" s="69" t="s">
        <v>82</v>
      </c>
      <c r="H120" s="70" t="s">
        <v>23</v>
      </c>
      <c r="I120" s="71"/>
      <c r="J120" s="72">
        <f>J121</f>
        <v>86962.31</v>
      </c>
      <c r="K120" s="72">
        <f t="shared" ref="K120:R120" si="118">K121</f>
        <v>0</v>
      </c>
      <c r="L120" s="72">
        <f t="shared" si="118"/>
        <v>86962.31</v>
      </c>
      <c r="M120" s="72">
        <f t="shared" si="118"/>
        <v>0</v>
      </c>
      <c r="N120" s="72">
        <f t="shared" si="118"/>
        <v>0</v>
      </c>
      <c r="O120" s="72">
        <f t="shared" si="118"/>
        <v>0</v>
      </c>
      <c r="P120" s="72">
        <f t="shared" si="118"/>
        <v>0</v>
      </c>
      <c r="Q120" s="72">
        <f t="shared" si="118"/>
        <v>0</v>
      </c>
      <c r="R120" s="72">
        <f t="shared" si="118"/>
        <v>0</v>
      </c>
      <c r="S120" s="73" t="e">
        <f>#REF!+S121+#REF!+#REF!</f>
        <v>#REF!</v>
      </c>
      <c r="T120" s="73" t="e">
        <f>#REF!+T121+#REF!+#REF!</f>
        <v>#REF!</v>
      </c>
      <c r="U120" s="73" t="e">
        <f>#REF!+U121+#REF!+#REF!</f>
        <v>#REF!</v>
      </c>
      <c r="V120" s="72" t="e">
        <f>#REF!+V121+#REF!+#REF!</f>
        <v>#REF!</v>
      </c>
      <c r="W120" s="72" t="e">
        <f>#REF!+W121+#REF!+#REF!</f>
        <v>#REF!</v>
      </c>
      <c r="X120" s="72" t="e">
        <f>#REF!+X121+#REF!+#REF!</f>
        <v>#REF!</v>
      </c>
      <c r="Y120" s="72" t="e">
        <f>#REF!+Y121+#REF!+#REF!</f>
        <v>#REF!</v>
      </c>
      <c r="Z120" s="72" t="e">
        <f>#REF!+Z121+#REF!+#REF!</f>
        <v>#REF!</v>
      </c>
      <c r="AA120" s="72" t="e">
        <f>#REF!+AA121+#REF!+#REF!</f>
        <v>#REF!</v>
      </c>
      <c r="AB120" s="72" t="e">
        <f>#REF!+AB121+#REF!+#REF!</f>
        <v>#REF!</v>
      </c>
      <c r="AC120" s="72" t="e">
        <f>#REF!+AC121+#REF!+#REF!</f>
        <v>#REF!</v>
      </c>
      <c r="AD120" s="72" t="e">
        <f>#REF!+AD121+#REF!+#REF!</f>
        <v>#REF!</v>
      </c>
      <c r="AE120" s="72" t="e">
        <f>#REF!+AE121+#REF!+#REF!</f>
        <v>#REF!</v>
      </c>
      <c r="AF120" s="72" t="e">
        <f>#REF!+AF121+#REF!+#REF!</f>
        <v>#REF!</v>
      </c>
      <c r="AG120" s="72" t="e">
        <f>#REF!+AG121+#REF!+#REF!</f>
        <v>#REF!</v>
      </c>
      <c r="AH120" s="72" t="e">
        <f>#REF!+AH121+#REF!+#REF!</f>
        <v>#REF!</v>
      </c>
      <c r="AI120" s="72" t="e">
        <f>#REF!+AI121+#REF!+#REF!</f>
        <v>#REF!</v>
      </c>
      <c r="AJ120" s="72" t="e">
        <f>#REF!+AJ121+#REF!+#REF!</f>
        <v>#REF!</v>
      </c>
      <c r="AK120" s="72" t="e">
        <f>#REF!+AK121+#REF!+#REF!</f>
        <v>#REF!</v>
      </c>
      <c r="AL120" s="72" t="e">
        <f>#REF!+AL121+#REF!+#REF!</f>
        <v>#REF!</v>
      </c>
      <c r="AM120" s="72" t="e">
        <f>#REF!+AM121+#REF!+#REF!</f>
        <v>#REF!</v>
      </c>
      <c r="AN120" s="72" t="e">
        <f>#REF!+AN121+#REF!+#REF!</f>
        <v>#REF!</v>
      </c>
      <c r="AO120" s="72" t="e">
        <f>#REF!+AO121+#REF!+#REF!</f>
        <v>#REF!</v>
      </c>
      <c r="AP120" s="72" t="e">
        <f>#REF!+AP121+#REF!+#REF!</f>
        <v>#REF!</v>
      </c>
      <c r="AQ120" s="72" t="e">
        <f>#REF!+AQ121+#REF!+#REF!</f>
        <v>#REF!</v>
      </c>
      <c r="AR120" s="72" t="e">
        <f>#REF!+AR121+#REF!+#REF!</f>
        <v>#REF!</v>
      </c>
      <c r="AS120" s="72" t="e">
        <f>#REF!+AS121+#REF!+#REF!</f>
        <v>#REF!</v>
      </c>
      <c r="AT120" s="2"/>
    </row>
    <row r="121" spans="1:46" ht="30" x14ac:dyDescent="0.25">
      <c r="A121" s="74" t="s">
        <v>130</v>
      </c>
      <c r="B121" s="50"/>
      <c r="C121" s="50"/>
      <c r="D121" s="64"/>
      <c r="E121" s="19">
        <v>851</v>
      </c>
      <c r="F121" s="20" t="s">
        <v>68</v>
      </c>
      <c r="G121" s="20" t="s">
        <v>82</v>
      </c>
      <c r="H121" s="20" t="s">
        <v>131</v>
      </c>
      <c r="I121" s="24"/>
      <c r="J121" s="47">
        <f t="shared" ref="J121:U122" si="119">J122</f>
        <v>86962.31</v>
      </c>
      <c r="K121" s="48">
        <f t="shared" si="119"/>
        <v>0</v>
      </c>
      <c r="L121" s="48">
        <f t="shared" si="119"/>
        <v>86962.31</v>
      </c>
      <c r="M121" s="48">
        <f t="shared" si="119"/>
        <v>0</v>
      </c>
      <c r="N121" s="47">
        <f t="shared" si="119"/>
        <v>0</v>
      </c>
      <c r="O121" s="48">
        <f t="shared" si="119"/>
        <v>0</v>
      </c>
      <c r="P121" s="48">
        <f t="shared" si="119"/>
        <v>0</v>
      </c>
      <c r="Q121" s="48">
        <f t="shared" si="119"/>
        <v>0</v>
      </c>
      <c r="R121" s="47">
        <f t="shared" si="119"/>
        <v>0</v>
      </c>
      <c r="S121" s="48">
        <f t="shared" si="119"/>
        <v>0</v>
      </c>
      <c r="T121" s="48">
        <f t="shared" si="119"/>
        <v>0</v>
      </c>
      <c r="U121" s="48">
        <f t="shared" si="119"/>
        <v>0</v>
      </c>
      <c r="V121" s="47">
        <f t="shared" ref="V121:AG122" si="120">V122</f>
        <v>0</v>
      </c>
      <c r="W121" s="47">
        <f t="shared" si="120"/>
        <v>0</v>
      </c>
      <c r="X121" s="47">
        <f t="shared" si="120"/>
        <v>0</v>
      </c>
      <c r="Y121" s="47">
        <f t="shared" si="120"/>
        <v>0</v>
      </c>
      <c r="Z121" s="47">
        <f t="shared" si="120"/>
        <v>0</v>
      </c>
      <c r="AA121" s="47">
        <f t="shared" si="120"/>
        <v>0</v>
      </c>
      <c r="AB121" s="47">
        <f t="shared" si="120"/>
        <v>0</v>
      </c>
      <c r="AC121" s="47">
        <f t="shared" si="120"/>
        <v>0</v>
      </c>
      <c r="AD121" s="47">
        <f t="shared" si="120"/>
        <v>0</v>
      </c>
      <c r="AE121" s="47">
        <f t="shared" si="120"/>
        <v>0</v>
      </c>
      <c r="AF121" s="47">
        <f t="shared" si="120"/>
        <v>0</v>
      </c>
      <c r="AG121" s="47">
        <f t="shared" si="120"/>
        <v>0</v>
      </c>
      <c r="AH121" s="47">
        <f t="shared" ref="AF121:AS122" si="121">AH122</f>
        <v>0</v>
      </c>
      <c r="AI121" s="47">
        <f t="shared" si="121"/>
        <v>0</v>
      </c>
      <c r="AJ121" s="47">
        <f t="shared" si="121"/>
        <v>0</v>
      </c>
      <c r="AK121" s="47">
        <f t="shared" si="121"/>
        <v>0</v>
      </c>
      <c r="AL121" s="47">
        <f t="shared" si="121"/>
        <v>0</v>
      </c>
      <c r="AM121" s="47">
        <f t="shared" si="121"/>
        <v>0</v>
      </c>
      <c r="AN121" s="47">
        <f t="shared" si="121"/>
        <v>0</v>
      </c>
      <c r="AO121" s="47">
        <f t="shared" si="121"/>
        <v>0</v>
      </c>
      <c r="AP121" s="47">
        <f t="shared" si="121"/>
        <v>0</v>
      </c>
      <c r="AQ121" s="47">
        <f t="shared" si="121"/>
        <v>0</v>
      </c>
      <c r="AR121" s="47">
        <f t="shared" si="121"/>
        <v>0</v>
      </c>
      <c r="AS121" s="47">
        <f t="shared" si="121"/>
        <v>0</v>
      </c>
    </row>
    <row r="122" spans="1:46" ht="60" x14ac:dyDescent="0.25">
      <c r="A122" s="50" t="s">
        <v>34</v>
      </c>
      <c r="B122" s="50"/>
      <c r="C122" s="50"/>
      <c r="D122" s="64"/>
      <c r="E122" s="19">
        <v>851</v>
      </c>
      <c r="F122" s="20" t="s">
        <v>68</v>
      </c>
      <c r="G122" s="20" t="s">
        <v>82</v>
      </c>
      <c r="H122" s="20" t="s">
        <v>131</v>
      </c>
      <c r="I122" s="24" t="s">
        <v>35</v>
      </c>
      <c r="J122" s="47">
        <f t="shared" si="119"/>
        <v>86962.31</v>
      </c>
      <c r="K122" s="48">
        <f t="shared" si="119"/>
        <v>0</v>
      </c>
      <c r="L122" s="48">
        <f t="shared" si="119"/>
        <v>86962.31</v>
      </c>
      <c r="M122" s="48">
        <f t="shared" si="119"/>
        <v>0</v>
      </c>
      <c r="N122" s="47">
        <f t="shared" si="119"/>
        <v>0</v>
      </c>
      <c r="O122" s="48">
        <f t="shared" si="119"/>
        <v>0</v>
      </c>
      <c r="P122" s="48">
        <f t="shared" si="119"/>
        <v>0</v>
      </c>
      <c r="Q122" s="48">
        <f t="shared" si="119"/>
        <v>0</v>
      </c>
      <c r="R122" s="47">
        <f t="shared" si="119"/>
        <v>0</v>
      </c>
      <c r="S122" s="48">
        <f t="shared" si="119"/>
        <v>0</v>
      </c>
      <c r="T122" s="48">
        <f t="shared" si="119"/>
        <v>0</v>
      </c>
      <c r="U122" s="48">
        <f t="shared" si="119"/>
        <v>0</v>
      </c>
      <c r="V122" s="47">
        <f t="shared" si="120"/>
        <v>0</v>
      </c>
      <c r="W122" s="47">
        <f t="shared" si="120"/>
        <v>0</v>
      </c>
      <c r="X122" s="47">
        <f t="shared" si="120"/>
        <v>0</v>
      </c>
      <c r="Y122" s="47">
        <f t="shared" si="120"/>
        <v>0</v>
      </c>
      <c r="Z122" s="47">
        <f t="shared" si="120"/>
        <v>0</v>
      </c>
      <c r="AA122" s="47">
        <f t="shared" si="120"/>
        <v>0</v>
      </c>
      <c r="AB122" s="47">
        <f t="shared" si="120"/>
        <v>0</v>
      </c>
      <c r="AC122" s="47">
        <f t="shared" si="120"/>
        <v>0</v>
      </c>
      <c r="AD122" s="47">
        <f t="shared" si="120"/>
        <v>0</v>
      </c>
      <c r="AE122" s="47">
        <f t="shared" si="120"/>
        <v>0</v>
      </c>
      <c r="AF122" s="47">
        <f t="shared" si="121"/>
        <v>0</v>
      </c>
      <c r="AG122" s="47">
        <f t="shared" si="121"/>
        <v>0</v>
      </c>
      <c r="AH122" s="47">
        <f t="shared" si="121"/>
        <v>0</v>
      </c>
      <c r="AI122" s="47">
        <f t="shared" si="121"/>
        <v>0</v>
      </c>
      <c r="AJ122" s="47">
        <f t="shared" si="121"/>
        <v>0</v>
      </c>
      <c r="AK122" s="47">
        <f t="shared" si="121"/>
        <v>0</v>
      </c>
      <c r="AL122" s="47">
        <f t="shared" si="121"/>
        <v>0</v>
      </c>
      <c r="AM122" s="47">
        <f t="shared" si="121"/>
        <v>0</v>
      </c>
      <c r="AN122" s="47">
        <f t="shared" si="121"/>
        <v>0</v>
      </c>
      <c r="AO122" s="47">
        <f t="shared" si="121"/>
        <v>0</v>
      </c>
      <c r="AP122" s="47">
        <f t="shared" si="121"/>
        <v>0</v>
      </c>
      <c r="AQ122" s="47">
        <f t="shared" si="121"/>
        <v>0</v>
      </c>
      <c r="AR122" s="47">
        <f t="shared" si="121"/>
        <v>0</v>
      </c>
      <c r="AS122" s="47">
        <f t="shared" si="121"/>
        <v>0</v>
      </c>
    </row>
    <row r="123" spans="1:46" ht="60" x14ac:dyDescent="0.25">
      <c r="A123" s="50" t="s">
        <v>36</v>
      </c>
      <c r="B123" s="50"/>
      <c r="C123" s="50"/>
      <c r="D123" s="64"/>
      <c r="E123" s="19">
        <v>851</v>
      </c>
      <c r="F123" s="20" t="s">
        <v>68</v>
      </c>
      <c r="G123" s="20" t="s">
        <v>82</v>
      </c>
      <c r="H123" s="20" t="s">
        <v>131</v>
      </c>
      <c r="I123" s="24" t="s">
        <v>37</v>
      </c>
      <c r="J123" s="47">
        <v>86962.31</v>
      </c>
      <c r="K123" s="48"/>
      <c r="L123" s="48">
        <f>J123</f>
        <v>86962.31</v>
      </c>
      <c r="M123" s="48"/>
      <c r="N123" s="47"/>
      <c r="O123" s="48"/>
      <c r="P123" s="48">
        <f>N123</f>
        <v>0</v>
      </c>
      <c r="Q123" s="48"/>
      <c r="R123" s="47"/>
      <c r="S123" s="48"/>
      <c r="T123" s="48">
        <f>R123</f>
        <v>0</v>
      </c>
      <c r="U123" s="48"/>
      <c r="V123" s="47"/>
      <c r="W123" s="47"/>
      <c r="X123" s="47">
        <f>V123</f>
        <v>0</v>
      </c>
      <c r="Y123" s="47"/>
      <c r="Z123" s="47"/>
      <c r="AA123" s="47"/>
      <c r="AB123" s="47">
        <f>Z123</f>
        <v>0</v>
      </c>
      <c r="AC123" s="47"/>
      <c r="AD123" s="47">
        <f>V123+Z123</f>
        <v>0</v>
      </c>
      <c r="AE123" s="47">
        <f>W123+AA123</f>
        <v>0</v>
      </c>
      <c r="AF123" s="47">
        <f>X123+AB123</f>
        <v>0</v>
      </c>
      <c r="AG123" s="47">
        <f>Y123+AC123</f>
        <v>0</v>
      </c>
      <c r="AH123" s="47"/>
      <c r="AI123" s="47"/>
      <c r="AJ123" s="47">
        <f>AH123</f>
        <v>0</v>
      </c>
      <c r="AK123" s="47"/>
      <c r="AL123" s="47"/>
      <c r="AM123" s="47"/>
      <c r="AN123" s="47">
        <f>AL123</f>
        <v>0</v>
      </c>
      <c r="AO123" s="47"/>
      <c r="AP123" s="47">
        <f>AH123+AL123</f>
        <v>0</v>
      </c>
      <c r="AQ123" s="47">
        <f>AI123+AM123</f>
        <v>0</v>
      </c>
      <c r="AR123" s="47">
        <f>AJ123+AN123</f>
        <v>0</v>
      </c>
      <c r="AS123" s="47">
        <f>AK123+AO123</f>
        <v>0</v>
      </c>
    </row>
    <row r="124" spans="1:46" s="45" customFormat="1" x14ac:dyDescent="0.25">
      <c r="A124" s="34" t="s">
        <v>132</v>
      </c>
      <c r="B124" s="50"/>
      <c r="C124" s="50"/>
      <c r="D124" s="64"/>
      <c r="E124" s="53">
        <v>851</v>
      </c>
      <c r="F124" s="22" t="s">
        <v>68</v>
      </c>
      <c r="G124" s="22" t="s">
        <v>84</v>
      </c>
      <c r="H124" s="37" t="s">
        <v>23</v>
      </c>
      <c r="I124" s="42"/>
      <c r="J124" s="43">
        <f t="shared" ref="J124:U126" si="122">J125</f>
        <v>0</v>
      </c>
      <c r="K124" s="44">
        <f t="shared" si="122"/>
        <v>0</v>
      </c>
      <c r="L124" s="44">
        <f t="shared" si="122"/>
        <v>0</v>
      </c>
      <c r="M124" s="44">
        <f t="shared" si="122"/>
        <v>0</v>
      </c>
      <c r="N124" s="43">
        <f t="shared" si="122"/>
        <v>1199814.05</v>
      </c>
      <c r="O124" s="44">
        <f t="shared" si="122"/>
        <v>1139823.05</v>
      </c>
      <c r="P124" s="44">
        <f t="shared" si="122"/>
        <v>59991</v>
      </c>
      <c r="Q124" s="44">
        <f t="shared" si="122"/>
        <v>0</v>
      </c>
      <c r="R124" s="43">
        <f t="shared" si="122"/>
        <v>0</v>
      </c>
      <c r="S124" s="44">
        <f t="shared" si="122"/>
        <v>0</v>
      </c>
      <c r="T124" s="44">
        <f t="shared" si="122"/>
        <v>0</v>
      </c>
      <c r="U124" s="44">
        <f t="shared" si="122"/>
        <v>0</v>
      </c>
      <c r="V124" s="43">
        <f t="shared" ref="V124:AG126" si="123">V125</f>
        <v>3327010.5300000003</v>
      </c>
      <c r="W124" s="43">
        <f t="shared" si="123"/>
        <v>3160660</v>
      </c>
      <c r="X124" s="43">
        <f t="shared" si="123"/>
        <v>166350.53</v>
      </c>
      <c r="Y124" s="43">
        <f t="shared" si="123"/>
        <v>0</v>
      </c>
      <c r="Z124" s="43">
        <f t="shared" si="123"/>
        <v>7.0000000000000007E-2</v>
      </c>
      <c r="AA124" s="43">
        <f t="shared" si="123"/>
        <v>0</v>
      </c>
      <c r="AB124" s="43">
        <f t="shared" si="123"/>
        <v>7.0000000000000007E-2</v>
      </c>
      <c r="AC124" s="43">
        <f t="shared" si="123"/>
        <v>0</v>
      </c>
      <c r="AD124" s="43">
        <f t="shared" si="123"/>
        <v>3327010.6</v>
      </c>
      <c r="AE124" s="43">
        <f t="shared" si="123"/>
        <v>3160660</v>
      </c>
      <c r="AF124" s="43">
        <f t="shared" si="123"/>
        <v>166350.6</v>
      </c>
      <c r="AG124" s="43">
        <f t="shared" si="123"/>
        <v>0</v>
      </c>
      <c r="AH124" s="43">
        <f t="shared" ref="AF124:AS126" si="124">AH125</f>
        <v>1004904.22</v>
      </c>
      <c r="AI124" s="43">
        <f t="shared" si="124"/>
        <v>954659</v>
      </c>
      <c r="AJ124" s="43">
        <f t="shared" si="124"/>
        <v>50245.22</v>
      </c>
      <c r="AK124" s="43">
        <f t="shared" si="124"/>
        <v>0</v>
      </c>
      <c r="AL124" s="43">
        <f t="shared" si="124"/>
        <v>0.08</v>
      </c>
      <c r="AM124" s="43">
        <f t="shared" si="124"/>
        <v>0</v>
      </c>
      <c r="AN124" s="43">
        <f t="shared" si="124"/>
        <v>0.08</v>
      </c>
      <c r="AO124" s="43">
        <f t="shared" si="124"/>
        <v>0</v>
      </c>
      <c r="AP124" s="43">
        <f t="shared" si="124"/>
        <v>1004904.2999999999</v>
      </c>
      <c r="AQ124" s="43">
        <f t="shared" si="124"/>
        <v>954659</v>
      </c>
      <c r="AR124" s="43">
        <f t="shared" si="124"/>
        <v>50245.3</v>
      </c>
      <c r="AS124" s="43">
        <f t="shared" si="124"/>
        <v>0</v>
      </c>
    </row>
    <row r="125" spans="1:46" ht="60" x14ac:dyDescent="0.25">
      <c r="A125" s="46" t="s">
        <v>133</v>
      </c>
      <c r="B125" s="50"/>
      <c r="C125" s="50"/>
      <c r="D125" s="64"/>
      <c r="E125" s="19">
        <v>851</v>
      </c>
      <c r="F125" s="77" t="s">
        <v>68</v>
      </c>
      <c r="G125" s="24" t="s">
        <v>84</v>
      </c>
      <c r="H125" s="37" t="s">
        <v>134</v>
      </c>
      <c r="I125" s="24"/>
      <c r="J125" s="47">
        <f t="shared" si="122"/>
        <v>0</v>
      </c>
      <c r="K125" s="48">
        <f t="shared" si="122"/>
        <v>0</v>
      </c>
      <c r="L125" s="48">
        <f t="shared" si="122"/>
        <v>0</v>
      </c>
      <c r="M125" s="48">
        <f t="shared" si="122"/>
        <v>0</v>
      </c>
      <c r="N125" s="47">
        <f t="shared" si="122"/>
        <v>1199814.05</v>
      </c>
      <c r="O125" s="48">
        <f t="shared" si="122"/>
        <v>1139823.05</v>
      </c>
      <c r="P125" s="48">
        <f t="shared" si="122"/>
        <v>59991</v>
      </c>
      <c r="Q125" s="48">
        <f t="shared" si="122"/>
        <v>0</v>
      </c>
      <c r="R125" s="47">
        <f t="shared" si="122"/>
        <v>0</v>
      </c>
      <c r="S125" s="48">
        <f t="shared" si="122"/>
        <v>0</v>
      </c>
      <c r="T125" s="48">
        <f t="shared" si="122"/>
        <v>0</v>
      </c>
      <c r="U125" s="48">
        <f t="shared" si="122"/>
        <v>0</v>
      </c>
      <c r="V125" s="47">
        <f t="shared" si="123"/>
        <v>3327010.5300000003</v>
      </c>
      <c r="W125" s="47">
        <f t="shared" si="123"/>
        <v>3160660</v>
      </c>
      <c r="X125" s="47">
        <f t="shared" si="123"/>
        <v>166350.53</v>
      </c>
      <c r="Y125" s="47">
        <f t="shared" si="123"/>
        <v>0</v>
      </c>
      <c r="Z125" s="47">
        <f t="shared" si="123"/>
        <v>7.0000000000000007E-2</v>
      </c>
      <c r="AA125" s="47">
        <f t="shared" si="123"/>
        <v>0</v>
      </c>
      <c r="AB125" s="47">
        <f t="shared" si="123"/>
        <v>7.0000000000000007E-2</v>
      </c>
      <c r="AC125" s="47">
        <f t="shared" si="123"/>
        <v>0</v>
      </c>
      <c r="AD125" s="47">
        <f t="shared" si="123"/>
        <v>3327010.6</v>
      </c>
      <c r="AE125" s="47">
        <f t="shared" si="123"/>
        <v>3160660</v>
      </c>
      <c r="AF125" s="47">
        <f t="shared" si="124"/>
        <v>166350.6</v>
      </c>
      <c r="AG125" s="47">
        <f t="shared" si="124"/>
        <v>0</v>
      </c>
      <c r="AH125" s="47">
        <f t="shared" si="124"/>
        <v>1004904.22</v>
      </c>
      <c r="AI125" s="47">
        <f t="shared" si="124"/>
        <v>954659</v>
      </c>
      <c r="AJ125" s="47">
        <f t="shared" si="124"/>
        <v>50245.22</v>
      </c>
      <c r="AK125" s="47">
        <f t="shared" si="124"/>
        <v>0</v>
      </c>
      <c r="AL125" s="47">
        <f t="shared" si="124"/>
        <v>0.08</v>
      </c>
      <c r="AM125" s="47">
        <f t="shared" si="124"/>
        <v>0</v>
      </c>
      <c r="AN125" s="47">
        <f t="shared" si="124"/>
        <v>0.08</v>
      </c>
      <c r="AO125" s="47">
        <f t="shared" si="124"/>
        <v>0</v>
      </c>
      <c r="AP125" s="47">
        <f t="shared" si="124"/>
        <v>1004904.2999999999</v>
      </c>
      <c r="AQ125" s="47">
        <f t="shared" si="124"/>
        <v>954659</v>
      </c>
      <c r="AR125" s="47">
        <f t="shared" si="124"/>
        <v>50245.3</v>
      </c>
      <c r="AS125" s="47">
        <f t="shared" si="124"/>
        <v>0</v>
      </c>
    </row>
    <row r="126" spans="1:46" ht="60" x14ac:dyDescent="0.25">
      <c r="A126" s="46" t="s">
        <v>34</v>
      </c>
      <c r="B126" s="50"/>
      <c r="C126" s="50"/>
      <c r="D126" s="64"/>
      <c r="E126" s="19">
        <v>851</v>
      </c>
      <c r="F126" s="77" t="s">
        <v>68</v>
      </c>
      <c r="G126" s="24" t="s">
        <v>84</v>
      </c>
      <c r="H126" s="37" t="s">
        <v>134</v>
      </c>
      <c r="I126" s="24" t="s">
        <v>35</v>
      </c>
      <c r="J126" s="47">
        <f t="shared" si="122"/>
        <v>0</v>
      </c>
      <c r="K126" s="48">
        <f t="shared" si="122"/>
        <v>0</v>
      </c>
      <c r="L126" s="48">
        <f t="shared" si="122"/>
        <v>0</v>
      </c>
      <c r="M126" s="48">
        <f t="shared" si="122"/>
        <v>0</v>
      </c>
      <c r="N126" s="47">
        <f t="shared" si="122"/>
        <v>1199814.05</v>
      </c>
      <c r="O126" s="48">
        <f t="shared" si="122"/>
        <v>1139823.05</v>
      </c>
      <c r="P126" s="48">
        <f t="shared" si="122"/>
        <v>59991</v>
      </c>
      <c r="Q126" s="48">
        <f t="shared" si="122"/>
        <v>0</v>
      </c>
      <c r="R126" s="47">
        <f t="shared" si="122"/>
        <v>0</v>
      </c>
      <c r="S126" s="48">
        <f t="shared" si="122"/>
        <v>0</v>
      </c>
      <c r="T126" s="48">
        <f t="shared" si="122"/>
        <v>0</v>
      </c>
      <c r="U126" s="48">
        <f t="shared" si="122"/>
        <v>0</v>
      </c>
      <c r="V126" s="47">
        <f t="shared" si="123"/>
        <v>3327010.5300000003</v>
      </c>
      <c r="W126" s="47">
        <f t="shared" si="123"/>
        <v>3160660</v>
      </c>
      <c r="X126" s="47">
        <f t="shared" si="123"/>
        <v>166350.53</v>
      </c>
      <c r="Y126" s="47">
        <f t="shared" si="123"/>
        <v>0</v>
      </c>
      <c r="Z126" s="47">
        <f t="shared" si="123"/>
        <v>7.0000000000000007E-2</v>
      </c>
      <c r="AA126" s="47">
        <f t="shared" si="123"/>
        <v>0</v>
      </c>
      <c r="AB126" s="47">
        <f t="shared" si="123"/>
        <v>7.0000000000000007E-2</v>
      </c>
      <c r="AC126" s="47">
        <f t="shared" si="123"/>
        <v>0</v>
      </c>
      <c r="AD126" s="47">
        <f t="shared" si="123"/>
        <v>3327010.6</v>
      </c>
      <c r="AE126" s="47">
        <f t="shared" si="123"/>
        <v>3160660</v>
      </c>
      <c r="AF126" s="47">
        <f t="shared" si="124"/>
        <v>166350.6</v>
      </c>
      <c r="AG126" s="47">
        <f t="shared" si="124"/>
        <v>0</v>
      </c>
      <c r="AH126" s="47">
        <f t="shared" si="124"/>
        <v>1004904.22</v>
      </c>
      <c r="AI126" s="47">
        <f t="shared" si="124"/>
        <v>954659</v>
      </c>
      <c r="AJ126" s="47">
        <f t="shared" si="124"/>
        <v>50245.22</v>
      </c>
      <c r="AK126" s="47">
        <f t="shared" si="124"/>
        <v>0</v>
      </c>
      <c r="AL126" s="47">
        <f t="shared" si="124"/>
        <v>0.08</v>
      </c>
      <c r="AM126" s="47">
        <f t="shared" si="124"/>
        <v>0</v>
      </c>
      <c r="AN126" s="47">
        <f t="shared" si="124"/>
        <v>0.08</v>
      </c>
      <c r="AO126" s="47">
        <f t="shared" si="124"/>
        <v>0</v>
      </c>
      <c r="AP126" s="47">
        <f t="shared" si="124"/>
        <v>1004904.2999999999</v>
      </c>
      <c r="AQ126" s="47">
        <f t="shared" si="124"/>
        <v>954659</v>
      </c>
      <c r="AR126" s="47">
        <f t="shared" si="124"/>
        <v>50245.3</v>
      </c>
      <c r="AS126" s="47">
        <f t="shared" si="124"/>
        <v>0</v>
      </c>
    </row>
    <row r="127" spans="1:46" ht="60" x14ac:dyDescent="0.25">
      <c r="A127" s="46" t="s">
        <v>36</v>
      </c>
      <c r="B127" s="50"/>
      <c r="C127" s="50"/>
      <c r="D127" s="64"/>
      <c r="E127" s="19">
        <v>851</v>
      </c>
      <c r="F127" s="77" t="s">
        <v>68</v>
      </c>
      <c r="G127" s="24" t="s">
        <v>84</v>
      </c>
      <c r="H127" s="37" t="s">
        <v>134</v>
      </c>
      <c r="I127" s="24" t="s">
        <v>37</v>
      </c>
      <c r="J127" s="47">
        <f>190945-190945</f>
        <v>0</v>
      </c>
      <c r="K127" s="48"/>
      <c r="L127" s="48"/>
      <c r="M127" s="48"/>
      <c r="N127" s="47">
        <v>1199814.05</v>
      </c>
      <c r="O127" s="48">
        <v>1139823.05</v>
      </c>
      <c r="P127" s="48">
        <v>59991</v>
      </c>
      <c r="Q127" s="48"/>
      <c r="R127" s="47"/>
      <c r="S127" s="48"/>
      <c r="T127" s="48"/>
      <c r="U127" s="48"/>
      <c r="V127" s="47">
        <f>3327010.33+0.2</f>
        <v>3327010.5300000003</v>
      </c>
      <c r="W127" s="47">
        <v>3160660</v>
      </c>
      <c r="X127" s="47">
        <v>166350.53</v>
      </c>
      <c r="Y127" s="47"/>
      <c r="Z127" s="47">
        <f>AA127+AB127</f>
        <v>7.0000000000000007E-2</v>
      </c>
      <c r="AA127" s="47"/>
      <c r="AB127" s="47">
        <v>7.0000000000000007E-2</v>
      </c>
      <c r="AC127" s="47"/>
      <c r="AD127" s="47">
        <f>V127+Z127</f>
        <v>3327010.6</v>
      </c>
      <c r="AE127" s="47">
        <f>W127+AA127</f>
        <v>3160660</v>
      </c>
      <c r="AF127" s="47">
        <f>X127+AB127</f>
        <v>166350.6</v>
      </c>
      <c r="AG127" s="47">
        <f>Y127+AC127</f>
        <v>0</v>
      </c>
      <c r="AH127" s="47">
        <v>1004904.22</v>
      </c>
      <c r="AI127" s="47">
        <v>954659</v>
      </c>
      <c r="AJ127" s="47">
        <v>50245.22</v>
      </c>
      <c r="AK127" s="47"/>
      <c r="AL127" s="47">
        <f>AM127+AN127</f>
        <v>0.08</v>
      </c>
      <c r="AM127" s="47"/>
      <c r="AN127" s="47">
        <v>0.08</v>
      </c>
      <c r="AO127" s="47"/>
      <c r="AP127" s="47">
        <f>AH127+AL127</f>
        <v>1004904.2999999999</v>
      </c>
      <c r="AQ127" s="47">
        <f>AI127+AM127</f>
        <v>954659</v>
      </c>
      <c r="AR127" s="47">
        <f>AJ127+AN127</f>
        <v>50245.3</v>
      </c>
      <c r="AS127" s="47">
        <f>AK127+AO127</f>
        <v>0</v>
      </c>
    </row>
    <row r="128" spans="1:46" s="45" customFormat="1" ht="42.75" x14ac:dyDescent="0.25">
      <c r="A128" s="34" t="s">
        <v>135</v>
      </c>
      <c r="B128" s="41"/>
      <c r="C128" s="41"/>
      <c r="D128" s="63"/>
      <c r="E128" s="53">
        <v>851</v>
      </c>
      <c r="F128" s="22" t="s">
        <v>68</v>
      </c>
      <c r="G128" s="22" t="s">
        <v>68</v>
      </c>
      <c r="H128" s="37" t="s">
        <v>23</v>
      </c>
      <c r="I128" s="42"/>
      <c r="J128" s="43">
        <f t="shared" ref="J128:AF130" si="125">J129</f>
        <v>10024502.85</v>
      </c>
      <c r="K128" s="44">
        <f t="shared" si="125"/>
        <v>9924257.8200000003</v>
      </c>
      <c r="L128" s="44">
        <f t="shared" si="125"/>
        <v>100245.03</v>
      </c>
      <c r="M128" s="44">
        <f t="shared" si="125"/>
        <v>0</v>
      </c>
      <c r="N128" s="43">
        <f t="shared" si="125"/>
        <v>21177785.52</v>
      </c>
      <c r="O128" s="44">
        <f t="shared" si="125"/>
        <v>20966007.66</v>
      </c>
      <c r="P128" s="44">
        <f t="shared" si="125"/>
        <v>211777.86</v>
      </c>
      <c r="Q128" s="44">
        <f t="shared" si="125"/>
        <v>0</v>
      </c>
      <c r="R128" s="43">
        <f t="shared" si="125"/>
        <v>0</v>
      </c>
      <c r="S128" s="44">
        <f t="shared" si="125"/>
        <v>0</v>
      </c>
      <c r="T128" s="44">
        <f t="shared" si="125"/>
        <v>0</v>
      </c>
      <c r="U128" s="44">
        <f t="shared" si="125"/>
        <v>0</v>
      </c>
      <c r="V128" s="43">
        <f t="shared" si="125"/>
        <v>20446362.829999998</v>
      </c>
      <c r="W128" s="43">
        <f t="shared" si="125"/>
        <v>20241897.829999998</v>
      </c>
      <c r="X128" s="43">
        <f t="shared" si="125"/>
        <v>204465</v>
      </c>
      <c r="Y128" s="43">
        <f t="shared" si="125"/>
        <v>0</v>
      </c>
      <c r="Z128" s="43">
        <f t="shared" si="125"/>
        <v>0</v>
      </c>
      <c r="AA128" s="43">
        <f t="shared" si="125"/>
        <v>0</v>
      </c>
      <c r="AB128" s="43">
        <f t="shared" si="125"/>
        <v>0</v>
      </c>
      <c r="AC128" s="43">
        <f t="shared" si="125"/>
        <v>0</v>
      </c>
      <c r="AD128" s="43">
        <f t="shared" si="125"/>
        <v>20446362.829999998</v>
      </c>
      <c r="AE128" s="43">
        <f t="shared" si="125"/>
        <v>20241897.829999998</v>
      </c>
      <c r="AF128" s="43">
        <f t="shared" si="125"/>
        <v>204465</v>
      </c>
      <c r="AG128" s="43">
        <f t="shared" ref="AF128:AS130" si="126">AG129</f>
        <v>0</v>
      </c>
      <c r="AH128" s="43">
        <f t="shared" si="126"/>
        <v>3800000</v>
      </c>
      <c r="AI128" s="43">
        <f t="shared" si="126"/>
        <v>3762000</v>
      </c>
      <c r="AJ128" s="43">
        <f t="shared" si="126"/>
        <v>38000</v>
      </c>
      <c r="AK128" s="43">
        <f t="shared" si="126"/>
        <v>0</v>
      </c>
      <c r="AL128" s="43">
        <f t="shared" si="126"/>
        <v>0</v>
      </c>
      <c r="AM128" s="43">
        <f t="shared" si="126"/>
        <v>0</v>
      </c>
      <c r="AN128" s="43">
        <f t="shared" si="126"/>
        <v>0</v>
      </c>
      <c r="AO128" s="43">
        <f t="shared" si="126"/>
        <v>0</v>
      </c>
      <c r="AP128" s="43">
        <f>AP129</f>
        <v>3800000</v>
      </c>
      <c r="AQ128" s="43">
        <f t="shared" ref="AQ128:AS128" si="127">AQ129</f>
        <v>3762000</v>
      </c>
      <c r="AR128" s="43">
        <f t="shared" si="127"/>
        <v>38000</v>
      </c>
      <c r="AS128" s="43">
        <f t="shared" si="127"/>
        <v>0</v>
      </c>
      <c r="AT128" s="2"/>
    </row>
    <row r="129" spans="1:45" ht="45" x14ac:dyDescent="0.25">
      <c r="A129" s="46" t="s">
        <v>136</v>
      </c>
      <c r="B129" s="50"/>
      <c r="C129" s="50"/>
      <c r="D129" s="64"/>
      <c r="E129" s="19">
        <v>851</v>
      </c>
      <c r="F129" s="20" t="s">
        <v>68</v>
      </c>
      <c r="G129" s="20" t="s">
        <v>68</v>
      </c>
      <c r="H129" s="37" t="s">
        <v>137</v>
      </c>
      <c r="I129" s="24"/>
      <c r="J129" s="47">
        <f t="shared" si="125"/>
        <v>10024502.85</v>
      </c>
      <c r="K129" s="48">
        <f t="shared" si="125"/>
        <v>9924257.8200000003</v>
      </c>
      <c r="L129" s="48">
        <f t="shared" si="125"/>
        <v>100245.03</v>
      </c>
      <c r="M129" s="48">
        <f t="shared" si="125"/>
        <v>0</v>
      </c>
      <c r="N129" s="47">
        <f t="shared" si="125"/>
        <v>21177785.52</v>
      </c>
      <c r="O129" s="48">
        <f t="shared" si="125"/>
        <v>20966007.66</v>
      </c>
      <c r="P129" s="48">
        <f t="shared" si="125"/>
        <v>211777.86</v>
      </c>
      <c r="Q129" s="48">
        <f t="shared" si="125"/>
        <v>0</v>
      </c>
      <c r="R129" s="47">
        <f t="shared" si="125"/>
        <v>0</v>
      </c>
      <c r="S129" s="48">
        <f t="shared" si="125"/>
        <v>0</v>
      </c>
      <c r="T129" s="48">
        <f t="shared" si="125"/>
        <v>0</v>
      </c>
      <c r="U129" s="48">
        <f t="shared" si="125"/>
        <v>0</v>
      </c>
      <c r="V129" s="47">
        <f t="shared" si="125"/>
        <v>20446362.829999998</v>
      </c>
      <c r="W129" s="47">
        <f t="shared" si="125"/>
        <v>20241897.829999998</v>
      </c>
      <c r="X129" s="47">
        <f t="shared" si="125"/>
        <v>204465</v>
      </c>
      <c r="Y129" s="47">
        <f t="shared" si="125"/>
        <v>0</v>
      </c>
      <c r="Z129" s="47">
        <f t="shared" si="125"/>
        <v>0</v>
      </c>
      <c r="AA129" s="47">
        <f t="shared" si="125"/>
        <v>0</v>
      </c>
      <c r="AB129" s="47">
        <f t="shared" si="125"/>
        <v>0</v>
      </c>
      <c r="AC129" s="47">
        <f t="shared" si="125"/>
        <v>0</v>
      </c>
      <c r="AD129" s="47">
        <f t="shared" si="125"/>
        <v>20446362.829999998</v>
      </c>
      <c r="AE129" s="47">
        <f t="shared" si="125"/>
        <v>20241897.829999998</v>
      </c>
      <c r="AF129" s="47">
        <f t="shared" si="125"/>
        <v>204465</v>
      </c>
      <c r="AG129" s="47">
        <f t="shared" si="126"/>
        <v>0</v>
      </c>
      <c r="AH129" s="47">
        <f t="shared" si="126"/>
        <v>3800000</v>
      </c>
      <c r="AI129" s="47">
        <f t="shared" si="126"/>
        <v>3762000</v>
      </c>
      <c r="AJ129" s="47">
        <f t="shared" si="126"/>
        <v>38000</v>
      </c>
      <c r="AK129" s="47">
        <f t="shared" si="126"/>
        <v>0</v>
      </c>
      <c r="AL129" s="47">
        <f t="shared" si="126"/>
        <v>0</v>
      </c>
      <c r="AM129" s="47">
        <f t="shared" si="126"/>
        <v>0</v>
      </c>
      <c r="AN129" s="47">
        <f t="shared" si="126"/>
        <v>0</v>
      </c>
      <c r="AO129" s="47">
        <f t="shared" si="126"/>
        <v>0</v>
      </c>
      <c r="AP129" s="47">
        <f t="shared" si="126"/>
        <v>3800000</v>
      </c>
      <c r="AQ129" s="47">
        <f t="shared" si="126"/>
        <v>3762000</v>
      </c>
      <c r="AR129" s="47">
        <f t="shared" si="126"/>
        <v>38000</v>
      </c>
      <c r="AS129" s="47">
        <f t="shared" si="126"/>
        <v>0</v>
      </c>
    </row>
    <row r="130" spans="1:45" ht="45" x14ac:dyDescent="0.25">
      <c r="A130" s="46" t="s">
        <v>126</v>
      </c>
      <c r="B130" s="50"/>
      <c r="C130" s="50"/>
      <c r="D130" s="64"/>
      <c r="E130" s="19">
        <v>851</v>
      </c>
      <c r="F130" s="20" t="s">
        <v>68</v>
      </c>
      <c r="G130" s="20" t="s">
        <v>68</v>
      </c>
      <c r="H130" s="37" t="s">
        <v>137</v>
      </c>
      <c r="I130" s="24" t="s">
        <v>127</v>
      </c>
      <c r="J130" s="47">
        <f t="shared" si="125"/>
        <v>10024502.85</v>
      </c>
      <c r="K130" s="48">
        <f t="shared" si="125"/>
        <v>9924257.8200000003</v>
      </c>
      <c r="L130" s="48">
        <f t="shared" si="125"/>
        <v>100245.03</v>
      </c>
      <c r="M130" s="48">
        <f t="shared" si="125"/>
        <v>0</v>
      </c>
      <c r="N130" s="47">
        <f t="shared" si="125"/>
        <v>21177785.52</v>
      </c>
      <c r="O130" s="48">
        <f t="shared" si="125"/>
        <v>20966007.66</v>
      </c>
      <c r="P130" s="48">
        <f t="shared" si="125"/>
        <v>211777.86</v>
      </c>
      <c r="Q130" s="48">
        <f t="shared" si="125"/>
        <v>0</v>
      </c>
      <c r="R130" s="47">
        <f t="shared" si="125"/>
        <v>0</v>
      </c>
      <c r="S130" s="48">
        <f t="shared" si="125"/>
        <v>0</v>
      </c>
      <c r="T130" s="48">
        <f t="shared" si="125"/>
        <v>0</v>
      </c>
      <c r="U130" s="48">
        <f t="shared" si="125"/>
        <v>0</v>
      </c>
      <c r="V130" s="47">
        <f t="shared" si="125"/>
        <v>20446362.829999998</v>
      </c>
      <c r="W130" s="47">
        <f t="shared" si="125"/>
        <v>20241897.829999998</v>
      </c>
      <c r="X130" s="47">
        <f t="shared" si="125"/>
        <v>204465</v>
      </c>
      <c r="Y130" s="47">
        <f t="shared" si="125"/>
        <v>0</v>
      </c>
      <c r="Z130" s="47">
        <f t="shared" si="125"/>
        <v>0</v>
      </c>
      <c r="AA130" s="47">
        <f t="shared" si="125"/>
        <v>0</v>
      </c>
      <c r="AB130" s="47">
        <f t="shared" si="125"/>
        <v>0</v>
      </c>
      <c r="AC130" s="47">
        <f t="shared" si="125"/>
        <v>0</v>
      </c>
      <c r="AD130" s="47">
        <f t="shared" si="125"/>
        <v>20446362.829999998</v>
      </c>
      <c r="AE130" s="47">
        <f t="shared" si="125"/>
        <v>20241897.829999998</v>
      </c>
      <c r="AF130" s="47">
        <f t="shared" si="126"/>
        <v>204465</v>
      </c>
      <c r="AG130" s="47">
        <f t="shared" si="126"/>
        <v>0</v>
      </c>
      <c r="AH130" s="47">
        <f t="shared" si="126"/>
        <v>3800000</v>
      </c>
      <c r="AI130" s="47">
        <f t="shared" si="126"/>
        <v>3762000</v>
      </c>
      <c r="AJ130" s="47">
        <f t="shared" si="126"/>
        <v>38000</v>
      </c>
      <c r="AK130" s="47">
        <f t="shared" si="126"/>
        <v>0</v>
      </c>
      <c r="AL130" s="47">
        <f t="shared" si="126"/>
        <v>0</v>
      </c>
      <c r="AM130" s="47">
        <f t="shared" si="126"/>
        <v>0</v>
      </c>
      <c r="AN130" s="47">
        <f t="shared" si="126"/>
        <v>0</v>
      </c>
      <c r="AO130" s="47">
        <f t="shared" si="126"/>
        <v>0</v>
      </c>
      <c r="AP130" s="47">
        <f t="shared" si="126"/>
        <v>3800000</v>
      </c>
      <c r="AQ130" s="47">
        <f t="shared" si="126"/>
        <v>3762000</v>
      </c>
      <c r="AR130" s="47">
        <f t="shared" si="126"/>
        <v>38000</v>
      </c>
      <c r="AS130" s="47">
        <f t="shared" si="126"/>
        <v>0</v>
      </c>
    </row>
    <row r="131" spans="1:45" x14ac:dyDescent="0.25">
      <c r="A131" s="46" t="s">
        <v>128</v>
      </c>
      <c r="B131" s="50"/>
      <c r="C131" s="50"/>
      <c r="D131" s="64"/>
      <c r="E131" s="19">
        <v>851</v>
      </c>
      <c r="F131" s="20" t="s">
        <v>68</v>
      </c>
      <c r="G131" s="20" t="s">
        <v>68</v>
      </c>
      <c r="H131" s="37" t="s">
        <v>137</v>
      </c>
      <c r="I131" s="24" t="s">
        <v>129</v>
      </c>
      <c r="J131" s="75">
        <f>K131+L131</f>
        <v>10024502.85</v>
      </c>
      <c r="K131" s="76">
        <v>9924257.8200000003</v>
      </c>
      <c r="L131" s="76">
        <v>100245.03</v>
      </c>
      <c r="M131" s="76"/>
      <c r="N131" s="75">
        <f>O131+P131</f>
        <v>21177785.52</v>
      </c>
      <c r="O131" s="76">
        <v>20966007.66</v>
      </c>
      <c r="P131" s="76">
        <v>211777.86</v>
      </c>
      <c r="Q131" s="76"/>
      <c r="R131" s="75"/>
      <c r="S131" s="76"/>
      <c r="T131" s="76"/>
      <c r="U131" s="76"/>
      <c r="V131" s="75">
        <f>W131+X131</f>
        <v>20446362.829999998</v>
      </c>
      <c r="W131" s="75">
        <f>6900300+13341597.83</f>
        <v>20241897.829999998</v>
      </c>
      <c r="X131" s="75">
        <f>69700+134765</f>
        <v>204465</v>
      </c>
      <c r="Y131" s="75"/>
      <c r="Z131" s="75"/>
      <c r="AA131" s="75"/>
      <c r="AB131" s="75"/>
      <c r="AC131" s="75"/>
      <c r="AD131" s="47">
        <f>V131+Z131</f>
        <v>20446362.829999998</v>
      </c>
      <c r="AE131" s="47">
        <f>W131+AA131</f>
        <v>20241897.829999998</v>
      </c>
      <c r="AF131" s="47">
        <f>X131+AB131</f>
        <v>204465</v>
      </c>
      <c r="AG131" s="47">
        <f>Y131+AC131</f>
        <v>0</v>
      </c>
      <c r="AH131" s="75">
        <v>3800000</v>
      </c>
      <c r="AI131" s="75">
        <v>3762000</v>
      </c>
      <c r="AJ131" s="75">
        <v>38000</v>
      </c>
      <c r="AK131" s="75"/>
      <c r="AL131" s="75"/>
      <c r="AM131" s="75"/>
      <c r="AN131" s="75"/>
      <c r="AO131" s="75"/>
      <c r="AP131" s="47">
        <f>AH131+AL131</f>
        <v>3800000</v>
      </c>
      <c r="AQ131" s="47">
        <f>AI131+AM131</f>
        <v>3762000</v>
      </c>
      <c r="AR131" s="47">
        <f>AJ131+AN131</f>
        <v>38000</v>
      </c>
      <c r="AS131" s="47">
        <f>AK131+AO131</f>
        <v>0</v>
      </c>
    </row>
    <row r="132" spans="1:45" x14ac:dyDescent="0.25">
      <c r="A132" s="78" t="s">
        <v>138</v>
      </c>
      <c r="B132" s="35"/>
      <c r="C132" s="35"/>
      <c r="D132" s="60"/>
      <c r="E132" s="79" t="s">
        <v>102</v>
      </c>
      <c r="F132" s="62" t="s">
        <v>139</v>
      </c>
      <c r="G132" s="62"/>
      <c r="H132" s="80"/>
      <c r="I132" s="36"/>
      <c r="J132" s="32">
        <f>J133</f>
        <v>35600</v>
      </c>
      <c r="K132" s="33">
        <f t="shared" ref="K132:U133" si="128">K133</f>
        <v>0</v>
      </c>
      <c r="L132" s="33">
        <f t="shared" si="128"/>
        <v>35600</v>
      </c>
      <c r="M132" s="33">
        <f t="shared" si="128"/>
        <v>0</v>
      </c>
      <c r="N132" s="32">
        <f t="shared" si="128"/>
        <v>35600</v>
      </c>
      <c r="O132" s="33">
        <f t="shared" si="128"/>
        <v>0</v>
      </c>
      <c r="P132" s="33">
        <f t="shared" si="128"/>
        <v>35600</v>
      </c>
      <c r="Q132" s="33">
        <f t="shared" si="128"/>
        <v>0</v>
      </c>
      <c r="R132" s="32">
        <f t="shared" si="128"/>
        <v>35600</v>
      </c>
      <c r="S132" s="33">
        <f t="shared" si="128"/>
        <v>0</v>
      </c>
      <c r="T132" s="33">
        <f t="shared" si="128"/>
        <v>35600</v>
      </c>
      <c r="U132" s="33">
        <f t="shared" si="128"/>
        <v>0</v>
      </c>
      <c r="V132" s="75"/>
      <c r="W132" s="75"/>
      <c r="X132" s="75"/>
      <c r="Y132" s="75"/>
      <c r="Z132" s="75"/>
      <c r="AA132" s="75"/>
      <c r="AB132" s="75"/>
      <c r="AC132" s="75"/>
      <c r="AD132" s="47"/>
      <c r="AE132" s="47"/>
      <c r="AF132" s="47"/>
      <c r="AG132" s="47"/>
      <c r="AH132" s="75"/>
      <c r="AI132" s="75"/>
      <c r="AJ132" s="75"/>
      <c r="AK132" s="75"/>
      <c r="AL132" s="75"/>
      <c r="AM132" s="75"/>
      <c r="AN132" s="75"/>
      <c r="AO132" s="75"/>
      <c r="AP132" s="47"/>
      <c r="AQ132" s="47"/>
      <c r="AR132" s="47"/>
      <c r="AS132" s="47"/>
    </row>
    <row r="133" spans="1:45" ht="28.5" x14ac:dyDescent="0.25">
      <c r="A133" s="81" t="s">
        <v>140</v>
      </c>
      <c r="B133" s="41"/>
      <c r="C133" s="41"/>
      <c r="D133" s="63"/>
      <c r="E133" s="53" t="s">
        <v>102</v>
      </c>
      <c r="F133" s="22" t="s">
        <v>139</v>
      </c>
      <c r="G133" s="22" t="s">
        <v>68</v>
      </c>
      <c r="H133" s="82"/>
      <c r="I133" s="42"/>
      <c r="J133" s="43">
        <f t="shared" ref="J133:U135" si="129">J134</f>
        <v>35600</v>
      </c>
      <c r="K133" s="44">
        <f t="shared" si="128"/>
        <v>0</v>
      </c>
      <c r="L133" s="44">
        <f t="shared" si="128"/>
        <v>35600</v>
      </c>
      <c r="M133" s="44">
        <f t="shared" si="128"/>
        <v>0</v>
      </c>
      <c r="N133" s="43">
        <f t="shared" si="128"/>
        <v>35600</v>
      </c>
      <c r="O133" s="44">
        <f t="shared" si="128"/>
        <v>0</v>
      </c>
      <c r="P133" s="44">
        <f t="shared" si="128"/>
        <v>35600</v>
      </c>
      <c r="Q133" s="44">
        <f t="shared" si="128"/>
        <v>0</v>
      </c>
      <c r="R133" s="43">
        <f t="shared" si="128"/>
        <v>35600</v>
      </c>
      <c r="S133" s="44">
        <f t="shared" si="128"/>
        <v>0</v>
      </c>
      <c r="T133" s="44">
        <f t="shared" si="128"/>
        <v>35600</v>
      </c>
      <c r="U133" s="44">
        <f t="shared" si="128"/>
        <v>0</v>
      </c>
      <c r="V133" s="75"/>
      <c r="W133" s="75"/>
      <c r="X133" s="75"/>
      <c r="Y133" s="75"/>
      <c r="Z133" s="75"/>
      <c r="AA133" s="75"/>
      <c r="AB133" s="75"/>
      <c r="AC133" s="75"/>
      <c r="AD133" s="47"/>
      <c r="AE133" s="47"/>
      <c r="AF133" s="47"/>
      <c r="AG133" s="47"/>
      <c r="AH133" s="75"/>
      <c r="AI133" s="75"/>
      <c r="AJ133" s="75"/>
      <c r="AK133" s="75"/>
      <c r="AL133" s="75"/>
      <c r="AM133" s="75"/>
      <c r="AN133" s="75"/>
      <c r="AO133" s="75"/>
      <c r="AP133" s="47"/>
      <c r="AQ133" s="47"/>
      <c r="AR133" s="47"/>
      <c r="AS133" s="47"/>
    </row>
    <row r="134" spans="1:45" ht="30" x14ac:dyDescent="0.25">
      <c r="A134" s="83" t="s">
        <v>141</v>
      </c>
      <c r="B134" s="50"/>
      <c r="C134" s="50"/>
      <c r="D134" s="64"/>
      <c r="E134" s="19" t="s">
        <v>102</v>
      </c>
      <c r="F134" s="20" t="s">
        <v>139</v>
      </c>
      <c r="G134" s="20" t="s">
        <v>68</v>
      </c>
      <c r="H134" s="37" t="s">
        <v>142</v>
      </c>
      <c r="I134" s="24"/>
      <c r="J134" s="47">
        <f t="shared" si="129"/>
        <v>35600</v>
      </c>
      <c r="K134" s="48">
        <f t="shared" si="129"/>
        <v>0</v>
      </c>
      <c r="L134" s="48">
        <f t="shared" si="129"/>
        <v>35600</v>
      </c>
      <c r="M134" s="48">
        <f t="shared" si="129"/>
        <v>0</v>
      </c>
      <c r="N134" s="47">
        <f t="shared" si="129"/>
        <v>35600</v>
      </c>
      <c r="O134" s="48">
        <f t="shared" si="129"/>
        <v>0</v>
      </c>
      <c r="P134" s="48">
        <f t="shared" si="129"/>
        <v>35600</v>
      </c>
      <c r="Q134" s="48">
        <f t="shared" si="129"/>
        <v>0</v>
      </c>
      <c r="R134" s="47">
        <f t="shared" si="129"/>
        <v>35600</v>
      </c>
      <c r="S134" s="48">
        <f t="shared" si="129"/>
        <v>0</v>
      </c>
      <c r="T134" s="48">
        <f t="shared" si="129"/>
        <v>35600</v>
      </c>
      <c r="U134" s="48">
        <f t="shared" si="129"/>
        <v>0</v>
      </c>
      <c r="V134" s="75"/>
      <c r="W134" s="75"/>
      <c r="X134" s="75"/>
      <c r="Y134" s="75"/>
      <c r="Z134" s="75"/>
      <c r="AA134" s="75"/>
      <c r="AB134" s="75"/>
      <c r="AC134" s="75"/>
      <c r="AD134" s="47"/>
      <c r="AE134" s="47"/>
      <c r="AF134" s="47"/>
      <c r="AG134" s="47"/>
      <c r="AH134" s="75"/>
      <c r="AI134" s="75"/>
      <c r="AJ134" s="75"/>
      <c r="AK134" s="75"/>
      <c r="AL134" s="75"/>
      <c r="AM134" s="75"/>
      <c r="AN134" s="75"/>
      <c r="AO134" s="75"/>
      <c r="AP134" s="47"/>
      <c r="AQ134" s="47"/>
      <c r="AR134" s="47"/>
      <c r="AS134" s="47"/>
    </row>
    <row r="135" spans="1:45" ht="60" x14ac:dyDescent="0.25">
      <c r="A135" s="50" t="s">
        <v>34</v>
      </c>
      <c r="B135" s="50"/>
      <c r="C135" s="50"/>
      <c r="D135" s="64"/>
      <c r="E135" s="19" t="s">
        <v>102</v>
      </c>
      <c r="F135" s="20" t="s">
        <v>139</v>
      </c>
      <c r="G135" s="20" t="s">
        <v>68</v>
      </c>
      <c r="H135" s="37" t="s">
        <v>142</v>
      </c>
      <c r="I135" s="24" t="s">
        <v>35</v>
      </c>
      <c r="J135" s="47">
        <f t="shared" si="129"/>
        <v>35600</v>
      </c>
      <c r="K135" s="48">
        <f t="shared" si="129"/>
        <v>0</v>
      </c>
      <c r="L135" s="48">
        <f t="shared" si="129"/>
        <v>35600</v>
      </c>
      <c r="M135" s="48">
        <f t="shared" si="129"/>
        <v>0</v>
      </c>
      <c r="N135" s="47">
        <f t="shared" si="129"/>
        <v>35600</v>
      </c>
      <c r="O135" s="48">
        <f t="shared" si="129"/>
        <v>0</v>
      </c>
      <c r="P135" s="48">
        <f t="shared" si="129"/>
        <v>35600</v>
      </c>
      <c r="Q135" s="48">
        <f t="shared" si="129"/>
        <v>0</v>
      </c>
      <c r="R135" s="47">
        <f t="shared" si="129"/>
        <v>35600</v>
      </c>
      <c r="S135" s="48">
        <f t="shared" si="129"/>
        <v>0</v>
      </c>
      <c r="T135" s="48">
        <f t="shared" si="129"/>
        <v>35600</v>
      </c>
      <c r="U135" s="48">
        <f t="shared" si="129"/>
        <v>0</v>
      </c>
      <c r="V135" s="75"/>
      <c r="W135" s="75"/>
      <c r="X135" s="75"/>
      <c r="Y135" s="75"/>
      <c r="Z135" s="75"/>
      <c r="AA135" s="75"/>
      <c r="AB135" s="75"/>
      <c r="AC135" s="75"/>
      <c r="AD135" s="47"/>
      <c r="AE135" s="47"/>
      <c r="AF135" s="47"/>
      <c r="AG135" s="47"/>
      <c r="AH135" s="75"/>
      <c r="AI135" s="75"/>
      <c r="AJ135" s="75"/>
      <c r="AK135" s="75"/>
      <c r="AL135" s="75"/>
      <c r="AM135" s="75"/>
      <c r="AN135" s="75"/>
      <c r="AO135" s="75"/>
      <c r="AP135" s="47"/>
      <c r="AQ135" s="47"/>
      <c r="AR135" s="47"/>
      <c r="AS135" s="47"/>
    </row>
    <row r="136" spans="1:45" ht="60" x14ac:dyDescent="0.25">
      <c r="A136" s="50" t="s">
        <v>36</v>
      </c>
      <c r="B136" s="50"/>
      <c r="C136" s="50"/>
      <c r="D136" s="64"/>
      <c r="E136" s="19" t="s">
        <v>102</v>
      </c>
      <c r="F136" s="20" t="s">
        <v>139</v>
      </c>
      <c r="G136" s="20" t="s">
        <v>68</v>
      </c>
      <c r="H136" s="37" t="s">
        <v>142</v>
      </c>
      <c r="I136" s="24" t="s">
        <v>37</v>
      </c>
      <c r="J136" s="75">
        <v>35600</v>
      </c>
      <c r="K136" s="76"/>
      <c r="L136" s="76">
        <f>J136</f>
        <v>35600</v>
      </c>
      <c r="M136" s="76"/>
      <c r="N136" s="75">
        <v>35600</v>
      </c>
      <c r="O136" s="76"/>
      <c r="P136" s="76">
        <f>N136</f>
        <v>35600</v>
      </c>
      <c r="Q136" s="76"/>
      <c r="R136" s="75">
        <v>35600</v>
      </c>
      <c r="S136" s="76"/>
      <c r="T136" s="76">
        <f>R136</f>
        <v>35600</v>
      </c>
      <c r="U136" s="76"/>
      <c r="V136" s="75"/>
      <c r="W136" s="75"/>
      <c r="X136" s="75"/>
      <c r="Y136" s="75"/>
      <c r="Z136" s="75"/>
      <c r="AA136" s="75"/>
      <c r="AB136" s="75"/>
      <c r="AC136" s="75"/>
      <c r="AD136" s="47"/>
      <c r="AE136" s="47"/>
      <c r="AF136" s="47"/>
      <c r="AG136" s="47"/>
      <c r="AH136" s="75"/>
      <c r="AI136" s="75"/>
      <c r="AJ136" s="75"/>
      <c r="AK136" s="75"/>
      <c r="AL136" s="75"/>
      <c r="AM136" s="75"/>
      <c r="AN136" s="75"/>
      <c r="AO136" s="75"/>
      <c r="AP136" s="47"/>
      <c r="AQ136" s="47"/>
      <c r="AR136" s="47"/>
      <c r="AS136" s="47"/>
    </row>
    <row r="137" spans="1:45" x14ac:dyDescent="0.25">
      <c r="A137" s="84" t="s">
        <v>143</v>
      </c>
      <c r="B137" s="35"/>
      <c r="C137" s="35"/>
      <c r="D137" s="35"/>
      <c r="E137" s="19">
        <v>851</v>
      </c>
      <c r="F137" s="36" t="s">
        <v>144</v>
      </c>
      <c r="G137" s="36"/>
      <c r="H137" s="37" t="s">
        <v>23</v>
      </c>
      <c r="I137" s="36"/>
      <c r="J137" s="38">
        <f t="shared" ref="J137:U137" si="130">J138</f>
        <v>9436600</v>
      </c>
      <c r="K137" s="39">
        <f t="shared" si="130"/>
        <v>156000</v>
      </c>
      <c r="L137" s="39">
        <f t="shared" si="130"/>
        <v>9280600</v>
      </c>
      <c r="M137" s="39">
        <f t="shared" si="130"/>
        <v>0</v>
      </c>
      <c r="N137" s="38">
        <f t="shared" si="130"/>
        <v>7678200</v>
      </c>
      <c r="O137" s="39">
        <f t="shared" si="130"/>
        <v>156000</v>
      </c>
      <c r="P137" s="39">
        <f t="shared" si="130"/>
        <v>7522200</v>
      </c>
      <c r="Q137" s="39">
        <f t="shared" si="130"/>
        <v>0</v>
      </c>
      <c r="R137" s="38">
        <f t="shared" si="130"/>
        <v>7678200</v>
      </c>
      <c r="S137" s="39" t="e">
        <f t="shared" si="130"/>
        <v>#REF!</v>
      </c>
      <c r="T137" s="39" t="e">
        <f t="shared" si="130"/>
        <v>#REF!</v>
      </c>
      <c r="U137" s="39" t="e">
        <f t="shared" si="130"/>
        <v>#REF!</v>
      </c>
      <c r="V137" s="38" t="e">
        <f t="shared" ref="V137:AS137" si="131">V138</f>
        <v>#REF!</v>
      </c>
      <c r="W137" s="38" t="e">
        <f t="shared" si="131"/>
        <v>#REF!</v>
      </c>
      <c r="X137" s="38" t="e">
        <f t="shared" si="131"/>
        <v>#REF!</v>
      </c>
      <c r="Y137" s="38" t="e">
        <f t="shared" si="131"/>
        <v>#REF!</v>
      </c>
      <c r="Z137" s="38" t="e">
        <f t="shared" si="131"/>
        <v>#REF!</v>
      </c>
      <c r="AA137" s="38" t="e">
        <f t="shared" si="131"/>
        <v>#REF!</v>
      </c>
      <c r="AB137" s="38" t="e">
        <f t="shared" si="131"/>
        <v>#REF!</v>
      </c>
      <c r="AC137" s="38" t="e">
        <f t="shared" si="131"/>
        <v>#REF!</v>
      </c>
      <c r="AD137" s="38" t="e">
        <f t="shared" si="131"/>
        <v>#REF!</v>
      </c>
      <c r="AE137" s="38" t="e">
        <f t="shared" si="131"/>
        <v>#REF!</v>
      </c>
      <c r="AF137" s="38" t="e">
        <f t="shared" si="131"/>
        <v>#REF!</v>
      </c>
      <c r="AG137" s="38" t="e">
        <f t="shared" si="131"/>
        <v>#REF!</v>
      </c>
      <c r="AH137" s="38" t="e">
        <f t="shared" si="131"/>
        <v>#REF!</v>
      </c>
      <c r="AI137" s="38" t="e">
        <f t="shared" si="131"/>
        <v>#REF!</v>
      </c>
      <c r="AJ137" s="38" t="e">
        <f t="shared" si="131"/>
        <v>#REF!</v>
      </c>
      <c r="AK137" s="38" t="e">
        <f t="shared" si="131"/>
        <v>#REF!</v>
      </c>
      <c r="AL137" s="38" t="e">
        <f t="shared" si="131"/>
        <v>#REF!</v>
      </c>
      <c r="AM137" s="38" t="e">
        <f t="shared" si="131"/>
        <v>#REF!</v>
      </c>
      <c r="AN137" s="38" t="e">
        <f t="shared" si="131"/>
        <v>#REF!</v>
      </c>
      <c r="AO137" s="38" t="e">
        <f t="shared" si="131"/>
        <v>#REF!</v>
      </c>
      <c r="AP137" s="38" t="e">
        <f t="shared" si="131"/>
        <v>#REF!</v>
      </c>
      <c r="AQ137" s="38" t="e">
        <f t="shared" si="131"/>
        <v>#REF!</v>
      </c>
      <c r="AR137" s="38" t="e">
        <f t="shared" si="131"/>
        <v>#REF!</v>
      </c>
      <c r="AS137" s="38" t="e">
        <f t="shared" si="131"/>
        <v>#REF!</v>
      </c>
    </row>
    <row r="138" spans="1:45" s="45" customFormat="1" ht="28.5" x14ac:dyDescent="0.25">
      <c r="A138" s="34" t="s">
        <v>145</v>
      </c>
      <c r="B138" s="41"/>
      <c r="C138" s="41"/>
      <c r="D138" s="41"/>
      <c r="E138" s="53">
        <v>851</v>
      </c>
      <c r="F138" s="42" t="s">
        <v>144</v>
      </c>
      <c r="G138" s="22" t="s">
        <v>84</v>
      </c>
      <c r="H138" s="82" t="s">
        <v>23</v>
      </c>
      <c r="I138" s="42"/>
      <c r="J138" s="85">
        <f>J139+J142+J145+J148</f>
        <v>9436600</v>
      </c>
      <c r="K138" s="85">
        <f t="shared" ref="K138:R138" si="132">K139+K142+K145+K148</f>
        <v>156000</v>
      </c>
      <c r="L138" s="85">
        <f t="shared" si="132"/>
        <v>9280600</v>
      </c>
      <c r="M138" s="85">
        <f t="shared" si="132"/>
        <v>0</v>
      </c>
      <c r="N138" s="85">
        <f t="shared" si="132"/>
        <v>7678200</v>
      </c>
      <c r="O138" s="85">
        <f t="shared" si="132"/>
        <v>156000</v>
      </c>
      <c r="P138" s="85">
        <f t="shared" si="132"/>
        <v>7522200</v>
      </c>
      <c r="Q138" s="85">
        <f t="shared" si="132"/>
        <v>0</v>
      </c>
      <c r="R138" s="85">
        <f t="shared" si="132"/>
        <v>7678200</v>
      </c>
      <c r="S138" s="85" t="e">
        <f>S139+S142+#REF!+S145+S148</f>
        <v>#REF!</v>
      </c>
      <c r="T138" s="85" t="e">
        <f>T139+T142+#REF!+T145+T148</f>
        <v>#REF!</v>
      </c>
      <c r="U138" s="85" t="e">
        <f>U139+U142+#REF!+U145+U148</f>
        <v>#REF!</v>
      </c>
      <c r="V138" s="85" t="e">
        <f>V139+V142+#REF!+V145+V148</f>
        <v>#REF!</v>
      </c>
      <c r="W138" s="85" t="e">
        <f>W139+W142+#REF!+W145+W148</f>
        <v>#REF!</v>
      </c>
      <c r="X138" s="85" t="e">
        <f>X139+X142+#REF!+X145+X148</f>
        <v>#REF!</v>
      </c>
      <c r="Y138" s="85" t="e">
        <f>Y139+Y142+#REF!+Y145+Y148</f>
        <v>#REF!</v>
      </c>
      <c r="Z138" s="85" t="e">
        <f>Z139+Z142+#REF!+Z145+Z148</f>
        <v>#REF!</v>
      </c>
      <c r="AA138" s="85" t="e">
        <f>AA139+AA142+#REF!+AA145+AA148</f>
        <v>#REF!</v>
      </c>
      <c r="AB138" s="85" t="e">
        <f>AB139+AB142+#REF!+AB145+AB148</f>
        <v>#REF!</v>
      </c>
      <c r="AC138" s="85" t="e">
        <f>AC139+AC142+#REF!+AC145+AC148</f>
        <v>#REF!</v>
      </c>
      <c r="AD138" s="85" t="e">
        <f>AD139+AD142+#REF!+AD145+AD148</f>
        <v>#REF!</v>
      </c>
      <c r="AE138" s="85" t="e">
        <f>AE139+AE142+#REF!+AE145+AE148</f>
        <v>#REF!</v>
      </c>
      <c r="AF138" s="85" t="e">
        <f>AF139+AF142+#REF!+AF145+AF148</f>
        <v>#REF!</v>
      </c>
      <c r="AG138" s="85" t="e">
        <f>AG139+AG142+#REF!+AG145+AG148</f>
        <v>#REF!</v>
      </c>
      <c r="AH138" s="85" t="e">
        <f>AH139+AH142+#REF!+AH145+AH148</f>
        <v>#REF!</v>
      </c>
      <c r="AI138" s="85" t="e">
        <f>AI139+AI142+#REF!+AI145+AI148</f>
        <v>#REF!</v>
      </c>
      <c r="AJ138" s="85" t="e">
        <f>AJ139+AJ142+#REF!+AJ145+AJ148</f>
        <v>#REF!</v>
      </c>
      <c r="AK138" s="85" t="e">
        <f>AK139+AK142+#REF!+AK145+AK148</f>
        <v>#REF!</v>
      </c>
      <c r="AL138" s="85" t="e">
        <f>AL139+AL142+#REF!+AL145+AL148</f>
        <v>#REF!</v>
      </c>
      <c r="AM138" s="85" t="e">
        <f>AM139+AM142+#REF!+AM145+AM148</f>
        <v>#REF!</v>
      </c>
      <c r="AN138" s="85" t="e">
        <f>AN139+AN142+#REF!+AN145+AN148</f>
        <v>#REF!</v>
      </c>
      <c r="AO138" s="85" t="e">
        <f>AO139+AO142+#REF!+AO145+AO148</f>
        <v>#REF!</v>
      </c>
      <c r="AP138" s="85" t="e">
        <f>AP139+AP142+#REF!+AP145+AP148</f>
        <v>#REF!</v>
      </c>
      <c r="AQ138" s="85" t="e">
        <f>AQ139+AQ142+#REF!+AQ145+AQ148</f>
        <v>#REF!</v>
      </c>
      <c r="AR138" s="85" t="e">
        <f>AR139+AR142+#REF!+AR145+AR148</f>
        <v>#REF!</v>
      </c>
      <c r="AS138" s="85" t="e">
        <f>AS139+AS142+#REF!+AS145+AS148</f>
        <v>#REF!</v>
      </c>
    </row>
    <row r="139" spans="1:45" ht="30" x14ac:dyDescent="0.25">
      <c r="A139" s="46" t="s">
        <v>148</v>
      </c>
      <c r="B139" s="50"/>
      <c r="C139" s="50"/>
      <c r="D139" s="50"/>
      <c r="E139" s="19">
        <v>851</v>
      </c>
      <c r="F139" s="20" t="s">
        <v>144</v>
      </c>
      <c r="G139" s="20" t="s">
        <v>84</v>
      </c>
      <c r="H139" s="37" t="s">
        <v>149</v>
      </c>
      <c r="I139" s="24"/>
      <c r="J139" s="75">
        <f t="shared" ref="J139:U140" si="133">J140</f>
        <v>8188000</v>
      </c>
      <c r="K139" s="76">
        <f t="shared" si="133"/>
        <v>0</v>
      </c>
      <c r="L139" s="76">
        <f t="shared" si="133"/>
        <v>8188000</v>
      </c>
      <c r="M139" s="76">
        <f t="shared" si="133"/>
        <v>0</v>
      </c>
      <c r="N139" s="75">
        <f t="shared" si="133"/>
        <v>7522200</v>
      </c>
      <c r="O139" s="76">
        <f t="shared" si="133"/>
        <v>0</v>
      </c>
      <c r="P139" s="76">
        <f t="shared" si="133"/>
        <v>7522200</v>
      </c>
      <c r="Q139" s="76">
        <f t="shared" si="133"/>
        <v>0</v>
      </c>
      <c r="R139" s="75">
        <f t="shared" si="133"/>
        <v>7522200</v>
      </c>
      <c r="S139" s="76">
        <f t="shared" si="133"/>
        <v>0</v>
      </c>
      <c r="T139" s="76">
        <f t="shared" si="133"/>
        <v>7522200</v>
      </c>
      <c r="U139" s="76">
        <f t="shared" si="133"/>
        <v>0</v>
      </c>
      <c r="V139" s="75">
        <f t="shared" ref="V139:AG140" si="134">V140</f>
        <v>6372600</v>
      </c>
      <c r="W139" s="75">
        <f t="shared" si="134"/>
        <v>0</v>
      </c>
      <c r="X139" s="75">
        <f t="shared" si="134"/>
        <v>6372600</v>
      </c>
      <c r="Y139" s="75">
        <f t="shared" si="134"/>
        <v>0</v>
      </c>
      <c r="Z139" s="75">
        <f t="shared" si="134"/>
        <v>0</v>
      </c>
      <c r="AA139" s="75">
        <f t="shared" si="134"/>
        <v>0</v>
      </c>
      <c r="AB139" s="75">
        <f t="shared" si="134"/>
        <v>0</v>
      </c>
      <c r="AC139" s="75">
        <f t="shared" si="134"/>
        <v>0</v>
      </c>
      <c r="AD139" s="75">
        <f t="shared" si="134"/>
        <v>6372600</v>
      </c>
      <c r="AE139" s="75">
        <f t="shared" si="134"/>
        <v>0</v>
      </c>
      <c r="AF139" s="75">
        <f t="shared" si="134"/>
        <v>6372600</v>
      </c>
      <c r="AG139" s="75">
        <f t="shared" si="134"/>
        <v>0</v>
      </c>
      <c r="AH139" s="75">
        <f t="shared" ref="AF139:AS140" si="135">AH140</f>
        <v>6372600</v>
      </c>
      <c r="AI139" s="75">
        <f t="shared" si="135"/>
        <v>0</v>
      </c>
      <c r="AJ139" s="75">
        <f t="shared" si="135"/>
        <v>6372600</v>
      </c>
      <c r="AK139" s="75">
        <f t="shared" si="135"/>
        <v>0</v>
      </c>
      <c r="AL139" s="75">
        <f t="shared" si="135"/>
        <v>0</v>
      </c>
      <c r="AM139" s="75">
        <f t="shared" si="135"/>
        <v>0</v>
      </c>
      <c r="AN139" s="75">
        <f t="shared" si="135"/>
        <v>0</v>
      </c>
      <c r="AO139" s="75">
        <f t="shared" si="135"/>
        <v>0</v>
      </c>
      <c r="AP139" s="75">
        <f t="shared" si="135"/>
        <v>6372600</v>
      </c>
      <c r="AQ139" s="75">
        <f t="shared" si="135"/>
        <v>0</v>
      </c>
      <c r="AR139" s="75">
        <f t="shared" si="135"/>
        <v>6372600</v>
      </c>
      <c r="AS139" s="75">
        <f t="shared" si="135"/>
        <v>0</v>
      </c>
    </row>
    <row r="140" spans="1:45" ht="60" x14ac:dyDescent="0.25">
      <c r="A140" s="46" t="s">
        <v>79</v>
      </c>
      <c r="B140" s="50"/>
      <c r="C140" s="50"/>
      <c r="D140" s="50"/>
      <c r="E140" s="19">
        <v>851</v>
      </c>
      <c r="F140" s="24" t="s">
        <v>144</v>
      </c>
      <c r="G140" s="20" t="s">
        <v>84</v>
      </c>
      <c r="H140" s="37" t="s">
        <v>149</v>
      </c>
      <c r="I140" s="24" t="s">
        <v>146</v>
      </c>
      <c r="J140" s="75">
        <f t="shared" si="133"/>
        <v>8188000</v>
      </c>
      <c r="K140" s="76">
        <f t="shared" si="133"/>
        <v>0</v>
      </c>
      <c r="L140" s="76">
        <f t="shared" si="133"/>
        <v>8188000</v>
      </c>
      <c r="M140" s="76">
        <f t="shared" si="133"/>
        <v>0</v>
      </c>
      <c r="N140" s="75">
        <f t="shared" si="133"/>
        <v>7522200</v>
      </c>
      <c r="O140" s="76">
        <f t="shared" si="133"/>
        <v>0</v>
      </c>
      <c r="P140" s="76">
        <f t="shared" si="133"/>
        <v>7522200</v>
      </c>
      <c r="Q140" s="76">
        <f t="shared" si="133"/>
        <v>0</v>
      </c>
      <c r="R140" s="75">
        <f t="shared" si="133"/>
        <v>7522200</v>
      </c>
      <c r="S140" s="76">
        <f t="shared" si="133"/>
        <v>0</v>
      </c>
      <c r="T140" s="76">
        <f t="shared" si="133"/>
        <v>7522200</v>
      </c>
      <c r="U140" s="76">
        <f t="shared" si="133"/>
        <v>0</v>
      </c>
      <c r="V140" s="75">
        <f t="shared" si="134"/>
        <v>6372600</v>
      </c>
      <c r="W140" s="75">
        <f t="shared" si="134"/>
        <v>0</v>
      </c>
      <c r="X140" s="75">
        <f t="shared" si="134"/>
        <v>6372600</v>
      </c>
      <c r="Y140" s="75">
        <f t="shared" si="134"/>
        <v>0</v>
      </c>
      <c r="Z140" s="75">
        <f t="shared" si="134"/>
        <v>0</v>
      </c>
      <c r="AA140" s="75">
        <f t="shared" si="134"/>
        <v>0</v>
      </c>
      <c r="AB140" s="75">
        <f t="shared" si="134"/>
        <v>0</v>
      </c>
      <c r="AC140" s="75">
        <f t="shared" si="134"/>
        <v>0</v>
      </c>
      <c r="AD140" s="75">
        <f t="shared" si="134"/>
        <v>6372600</v>
      </c>
      <c r="AE140" s="75">
        <f t="shared" si="134"/>
        <v>0</v>
      </c>
      <c r="AF140" s="75">
        <f t="shared" si="135"/>
        <v>6372600</v>
      </c>
      <c r="AG140" s="75">
        <f t="shared" si="135"/>
        <v>0</v>
      </c>
      <c r="AH140" s="75">
        <f t="shared" si="135"/>
        <v>6372600</v>
      </c>
      <c r="AI140" s="75">
        <f t="shared" si="135"/>
        <v>0</v>
      </c>
      <c r="AJ140" s="75">
        <f t="shared" si="135"/>
        <v>6372600</v>
      </c>
      <c r="AK140" s="75">
        <f t="shared" si="135"/>
        <v>0</v>
      </c>
      <c r="AL140" s="75">
        <f t="shared" si="135"/>
        <v>0</v>
      </c>
      <c r="AM140" s="75">
        <f t="shared" si="135"/>
        <v>0</v>
      </c>
      <c r="AN140" s="75">
        <f t="shared" si="135"/>
        <v>0</v>
      </c>
      <c r="AO140" s="75">
        <f t="shared" si="135"/>
        <v>0</v>
      </c>
      <c r="AP140" s="75">
        <f t="shared" si="135"/>
        <v>6372600</v>
      </c>
      <c r="AQ140" s="75">
        <f t="shared" si="135"/>
        <v>0</v>
      </c>
      <c r="AR140" s="75">
        <f t="shared" si="135"/>
        <v>6372600</v>
      </c>
      <c r="AS140" s="75">
        <f t="shared" si="135"/>
        <v>0</v>
      </c>
    </row>
    <row r="141" spans="1:45" ht="30" x14ac:dyDescent="0.25">
      <c r="A141" s="46" t="s">
        <v>80</v>
      </c>
      <c r="B141" s="50"/>
      <c r="C141" s="50"/>
      <c r="D141" s="50"/>
      <c r="E141" s="19">
        <v>851</v>
      </c>
      <c r="F141" s="24" t="s">
        <v>144</v>
      </c>
      <c r="G141" s="24" t="s">
        <v>84</v>
      </c>
      <c r="H141" s="37" t="s">
        <v>149</v>
      </c>
      <c r="I141" s="24" t="s">
        <v>147</v>
      </c>
      <c r="J141" s="75">
        <v>8188000</v>
      </c>
      <c r="K141" s="76"/>
      <c r="L141" s="48">
        <f>J141</f>
        <v>8188000</v>
      </c>
      <c r="M141" s="76"/>
      <c r="N141" s="75">
        <v>7522200</v>
      </c>
      <c r="O141" s="76"/>
      <c r="P141" s="48">
        <f>N141</f>
        <v>7522200</v>
      </c>
      <c r="Q141" s="76"/>
      <c r="R141" s="75">
        <v>7522200</v>
      </c>
      <c r="S141" s="76"/>
      <c r="T141" s="48">
        <f>R141</f>
        <v>7522200</v>
      </c>
      <c r="U141" s="76"/>
      <c r="V141" s="75">
        <v>6372600</v>
      </c>
      <c r="W141" s="75"/>
      <c r="X141" s="47">
        <f>V141</f>
        <v>6372600</v>
      </c>
      <c r="Y141" s="75"/>
      <c r="Z141" s="75"/>
      <c r="AA141" s="75"/>
      <c r="AB141" s="47">
        <f>Z141</f>
        <v>0</v>
      </c>
      <c r="AC141" s="75"/>
      <c r="AD141" s="47">
        <f>V141+Z141</f>
        <v>6372600</v>
      </c>
      <c r="AE141" s="47">
        <f>W141+AA141</f>
        <v>0</v>
      </c>
      <c r="AF141" s="47">
        <f>X141+AB141</f>
        <v>6372600</v>
      </c>
      <c r="AG141" s="47">
        <f>Y141+AC141</f>
        <v>0</v>
      </c>
      <c r="AH141" s="75">
        <v>6372600</v>
      </c>
      <c r="AI141" s="75"/>
      <c r="AJ141" s="47">
        <f>AH141</f>
        <v>6372600</v>
      </c>
      <c r="AK141" s="75"/>
      <c r="AL141" s="75"/>
      <c r="AM141" s="75"/>
      <c r="AN141" s="47">
        <f>AL141</f>
        <v>0</v>
      </c>
      <c r="AO141" s="75"/>
      <c r="AP141" s="47">
        <f>AH141+AL141</f>
        <v>6372600</v>
      </c>
      <c r="AQ141" s="47">
        <f>AI141+AM141</f>
        <v>0</v>
      </c>
      <c r="AR141" s="47">
        <f>AJ141+AN141</f>
        <v>6372600</v>
      </c>
      <c r="AS141" s="47">
        <f>AK141+AO141</f>
        <v>0</v>
      </c>
    </row>
    <row r="142" spans="1:45" ht="30" x14ac:dyDescent="0.25">
      <c r="A142" s="46" t="s">
        <v>150</v>
      </c>
      <c r="B142" s="50"/>
      <c r="C142" s="50"/>
      <c r="D142" s="50"/>
      <c r="E142" s="19">
        <v>851</v>
      </c>
      <c r="F142" s="24" t="s">
        <v>144</v>
      </c>
      <c r="G142" s="24" t="s">
        <v>84</v>
      </c>
      <c r="H142" s="37" t="s">
        <v>151</v>
      </c>
      <c r="I142" s="24"/>
      <c r="J142" s="75">
        <f t="shared" ref="J142:U143" si="136">J143</f>
        <v>12600</v>
      </c>
      <c r="K142" s="76">
        <f t="shared" si="136"/>
        <v>0</v>
      </c>
      <c r="L142" s="76">
        <f t="shared" si="136"/>
        <v>12600</v>
      </c>
      <c r="M142" s="76">
        <f t="shared" si="136"/>
        <v>0</v>
      </c>
      <c r="N142" s="75">
        <f t="shared" si="136"/>
        <v>0</v>
      </c>
      <c r="O142" s="76">
        <f t="shared" si="136"/>
        <v>0</v>
      </c>
      <c r="P142" s="76">
        <f t="shared" si="136"/>
        <v>0</v>
      </c>
      <c r="Q142" s="76">
        <f t="shared" si="136"/>
        <v>0</v>
      </c>
      <c r="R142" s="75">
        <f t="shared" si="136"/>
        <v>0</v>
      </c>
      <c r="S142" s="76">
        <f t="shared" si="136"/>
        <v>0</v>
      </c>
      <c r="T142" s="76">
        <f t="shared" si="136"/>
        <v>0</v>
      </c>
      <c r="U142" s="76">
        <f t="shared" si="136"/>
        <v>0</v>
      </c>
      <c r="V142" s="75">
        <f t="shared" ref="V142:AG143" si="137">V143</f>
        <v>0</v>
      </c>
      <c r="W142" s="75">
        <f t="shared" si="137"/>
        <v>0</v>
      </c>
      <c r="X142" s="75">
        <f t="shared" si="137"/>
        <v>0</v>
      </c>
      <c r="Y142" s="75">
        <f t="shared" si="137"/>
        <v>0</v>
      </c>
      <c r="Z142" s="75">
        <f t="shared" si="137"/>
        <v>0</v>
      </c>
      <c r="AA142" s="75">
        <f t="shared" si="137"/>
        <v>0</v>
      </c>
      <c r="AB142" s="75">
        <f t="shared" si="137"/>
        <v>0</v>
      </c>
      <c r="AC142" s="75">
        <f t="shared" si="137"/>
        <v>0</v>
      </c>
      <c r="AD142" s="75">
        <f t="shared" si="137"/>
        <v>0</v>
      </c>
      <c r="AE142" s="75">
        <f t="shared" si="137"/>
        <v>0</v>
      </c>
      <c r="AF142" s="75">
        <f t="shared" si="137"/>
        <v>0</v>
      </c>
      <c r="AG142" s="75">
        <f t="shared" si="137"/>
        <v>0</v>
      </c>
      <c r="AH142" s="75">
        <f t="shared" ref="AF142:AS143" si="138">AH143</f>
        <v>0</v>
      </c>
      <c r="AI142" s="75">
        <f t="shared" si="138"/>
        <v>0</v>
      </c>
      <c r="AJ142" s="75">
        <f t="shared" si="138"/>
        <v>0</v>
      </c>
      <c r="AK142" s="75">
        <f t="shared" si="138"/>
        <v>0</v>
      </c>
      <c r="AL142" s="75">
        <f t="shared" si="138"/>
        <v>0</v>
      </c>
      <c r="AM142" s="75">
        <f t="shared" si="138"/>
        <v>0</v>
      </c>
      <c r="AN142" s="75">
        <f t="shared" si="138"/>
        <v>0</v>
      </c>
      <c r="AO142" s="75">
        <f t="shared" si="138"/>
        <v>0</v>
      </c>
      <c r="AP142" s="75">
        <f t="shared" si="138"/>
        <v>0</v>
      </c>
      <c r="AQ142" s="75">
        <f t="shared" si="138"/>
        <v>0</v>
      </c>
      <c r="AR142" s="75">
        <f t="shared" si="138"/>
        <v>0</v>
      </c>
      <c r="AS142" s="75">
        <f t="shared" si="138"/>
        <v>0</v>
      </c>
    </row>
    <row r="143" spans="1:45" ht="60" x14ac:dyDescent="0.25">
      <c r="A143" s="46" t="s">
        <v>79</v>
      </c>
      <c r="B143" s="50"/>
      <c r="C143" s="50"/>
      <c r="D143" s="50"/>
      <c r="E143" s="19">
        <v>851</v>
      </c>
      <c r="F143" s="24" t="s">
        <v>144</v>
      </c>
      <c r="G143" s="24" t="s">
        <v>84</v>
      </c>
      <c r="H143" s="37" t="s">
        <v>151</v>
      </c>
      <c r="I143" s="24" t="s">
        <v>146</v>
      </c>
      <c r="J143" s="75">
        <f t="shared" si="136"/>
        <v>12600</v>
      </c>
      <c r="K143" s="76">
        <f t="shared" si="136"/>
        <v>0</v>
      </c>
      <c r="L143" s="76">
        <f t="shared" si="136"/>
        <v>12600</v>
      </c>
      <c r="M143" s="76">
        <f t="shared" si="136"/>
        <v>0</v>
      </c>
      <c r="N143" s="75">
        <f t="shared" si="136"/>
        <v>0</v>
      </c>
      <c r="O143" s="76">
        <f t="shared" si="136"/>
        <v>0</v>
      </c>
      <c r="P143" s="76">
        <f t="shared" si="136"/>
        <v>0</v>
      </c>
      <c r="Q143" s="76">
        <f t="shared" si="136"/>
        <v>0</v>
      </c>
      <c r="R143" s="75">
        <f t="shared" si="136"/>
        <v>0</v>
      </c>
      <c r="S143" s="76">
        <f t="shared" si="136"/>
        <v>0</v>
      </c>
      <c r="T143" s="76">
        <f t="shared" si="136"/>
        <v>0</v>
      </c>
      <c r="U143" s="76">
        <f t="shared" si="136"/>
        <v>0</v>
      </c>
      <c r="V143" s="75">
        <f t="shared" si="137"/>
        <v>0</v>
      </c>
      <c r="W143" s="75">
        <f t="shared" si="137"/>
        <v>0</v>
      </c>
      <c r="X143" s="75">
        <f t="shared" si="137"/>
        <v>0</v>
      </c>
      <c r="Y143" s="75">
        <f t="shared" si="137"/>
        <v>0</v>
      </c>
      <c r="Z143" s="75">
        <f t="shared" si="137"/>
        <v>0</v>
      </c>
      <c r="AA143" s="75">
        <f t="shared" si="137"/>
        <v>0</v>
      </c>
      <c r="AB143" s="75">
        <f t="shared" si="137"/>
        <v>0</v>
      </c>
      <c r="AC143" s="75">
        <f t="shared" si="137"/>
        <v>0</v>
      </c>
      <c r="AD143" s="75">
        <f t="shared" si="137"/>
        <v>0</v>
      </c>
      <c r="AE143" s="75">
        <f t="shared" si="137"/>
        <v>0</v>
      </c>
      <c r="AF143" s="75">
        <f t="shared" si="138"/>
        <v>0</v>
      </c>
      <c r="AG143" s="75">
        <f t="shared" si="138"/>
        <v>0</v>
      </c>
      <c r="AH143" s="75">
        <f t="shared" si="138"/>
        <v>0</v>
      </c>
      <c r="AI143" s="75">
        <f t="shared" si="138"/>
        <v>0</v>
      </c>
      <c r="AJ143" s="75">
        <f t="shared" si="138"/>
        <v>0</v>
      </c>
      <c r="AK143" s="75">
        <f t="shared" si="138"/>
        <v>0</v>
      </c>
      <c r="AL143" s="75">
        <f t="shared" si="138"/>
        <v>0</v>
      </c>
      <c r="AM143" s="75">
        <f t="shared" si="138"/>
        <v>0</v>
      </c>
      <c r="AN143" s="75">
        <f t="shared" si="138"/>
        <v>0</v>
      </c>
      <c r="AO143" s="75">
        <f t="shared" si="138"/>
        <v>0</v>
      </c>
      <c r="AP143" s="75">
        <f t="shared" si="138"/>
        <v>0</v>
      </c>
      <c r="AQ143" s="75">
        <f t="shared" si="138"/>
        <v>0</v>
      </c>
      <c r="AR143" s="75">
        <f t="shared" si="138"/>
        <v>0</v>
      </c>
      <c r="AS143" s="75">
        <f t="shared" si="138"/>
        <v>0</v>
      </c>
    </row>
    <row r="144" spans="1:45" ht="30" x14ac:dyDescent="0.25">
      <c r="A144" s="89" t="s">
        <v>80</v>
      </c>
      <c r="B144" s="90"/>
      <c r="C144" s="90"/>
      <c r="D144" s="90"/>
      <c r="E144" s="68">
        <v>851</v>
      </c>
      <c r="F144" s="91" t="s">
        <v>144</v>
      </c>
      <c r="G144" s="92" t="s">
        <v>84</v>
      </c>
      <c r="H144" s="37" t="s">
        <v>151</v>
      </c>
      <c r="I144" s="91" t="s">
        <v>147</v>
      </c>
      <c r="J144" s="75">
        <v>12600</v>
      </c>
      <c r="K144" s="76"/>
      <c r="L144" s="48">
        <f>J144</f>
        <v>12600</v>
      </c>
      <c r="M144" s="76"/>
      <c r="N144" s="75"/>
      <c r="O144" s="76"/>
      <c r="P144" s="48">
        <f>N144</f>
        <v>0</v>
      </c>
      <c r="Q144" s="76"/>
      <c r="R144" s="75"/>
      <c r="S144" s="76"/>
      <c r="T144" s="48">
        <f>R144</f>
        <v>0</v>
      </c>
      <c r="U144" s="76"/>
      <c r="V144" s="75"/>
      <c r="W144" s="75"/>
      <c r="X144" s="47">
        <f>V144</f>
        <v>0</v>
      </c>
      <c r="Y144" s="75"/>
      <c r="Z144" s="75"/>
      <c r="AA144" s="75"/>
      <c r="AB144" s="47">
        <f>Z144</f>
        <v>0</v>
      </c>
      <c r="AC144" s="75"/>
      <c r="AD144" s="47">
        <f>V144+Z144</f>
        <v>0</v>
      </c>
      <c r="AE144" s="47">
        <f>W144+AA144</f>
        <v>0</v>
      </c>
      <c r="AF144" s="47">
        <f>X144+AB144</f>
        <v>0</v>
      </c>
      <c r="AG144" s="47">
        <f>Y144+AC144</f>
        <v>0</v>
      </c>
      <c r="AH144" s="75"/>
      <c r="AI144" s="75"/>
      <c r="AJ144" s="47">
        <f>AH144</f>
        <v>0</v>
      </c>
      <c r="AK144" s="75"/>
      <c r="AL144" s="75"/>
      <c r="AM144" s="75"/>
      <c r="AN144" s="47">
        <f>AL144</f>
        <v>0</v>
      </c>
      <c r="AO144" s="75"/>
      <c r="AP144" s="47">
        <f>AH144+AL144</f>
        <v>0</v>
      </c>
      <c r="AQ144" s="47">
        <f>AI144+AM144</f>
        <v>0</v>
      </c>
      <c r="AR144" s="47">
        <f>AJ144+AN144</f>
        <v>0</v>
      </c>
      <c r="AS144" s="47">
        <f>AK144+AO144</f>
        <v>0</v>
      </c>
    </row>
    <row r="145" spans="1:46" ht="45" x14ac:dyDescent="0.25">
      <c r="A145" s="89" t="s">
        <v>152</v>
      </c>
      <c r="B145" s="90"/>
      <c r="C145" s="90"/>
      <c r="D145" s="90"/>
      <c r="E145" s="19">
        <v>851</v>
      </c>
      <c r="F145" s="24" t="s">
        <v>144</v>
      </c>
      <c r="G145" s="24" t="s">
        <v>84</v>
      </c>
      <c r="H145" s="37" t="s">
        <v>153</v>
      </c>
      <c r="I145" s="24"/>
      <c r="J145" s="75">
        <f t="shared" ref="J145:U146" si="139">J146</f>
        <v>1080000</v>
      </c>
      <c r="K145" s="76">
        <f t="shared" si="139"/>
        <v>0</v>
      </c>
      <c r="L145" s="76">
        <f t="shared" si="139"/>
        <v>1080000</v>
      </c>
      <c r="M145" s="76">
        <f t="shared" si="139"/>
        <v>0</v>
      </c>
      <c r="N145" s="75">
        <f t="shared" si="139"/>
        <v>0</v>
      </c>
      <c r="O145" s="76">
        <f t="shared" si="139"/>
        <v>0</v>
      </c>
      <c r="P145" s="76">
        <f t="shared" si="139"/>
        <v>0</v>
      </c>
      <c r="Q145" s="76">
        <f t="shared" si="139"/>
        <v>0</v>
      </c>
      <c r="R145" s="75">
        <f t="shared" si="139"/>
        <v>0</v>
      </c>
      <c r="S145" s="76">
        <f t="shared" si="139"/>
        <v>0</v>
      </c>
      <c r="T145" s="76">
        <f t="shared" si="139"/>
        <v>0</v>
      </c>
      <c r="U145" s="76">
        <f t="shared" si="139"/>
        <v>0</v>
      </c>
      <c r="V145" s="75">
        <f t="shared" ref="V145:AG146" si="140">V146</f>
        <v>0</v>
      </c>
      <c r="W145" s="75">
        <f t="shared" si="140"/>
        <v>0</v>
      </c>
      <c r="X145" s="75">
        <f t="shared" si="140"/>
        <v>0</v>
      </c>
      <c r="Y145" s="75">
        <f t="shared" si="140"/>
        <v>0</v>
      </c>
      <c r="Z145" s="75">
        <f t="shared" si="140"/>
        <v>0</v>
      </c>
      <c r="AA145" s="75">
        <f t="shared" si="140"/>
        <v>0</v>
      </c>
      <c r="AB145" s="75">
        <f t="shared" si="140"/>
        <v>0</v>
      </c>
      <c r="AC145" s="75">
        <f t="shared" si="140"/>
        <v>0</v>
      </c>
      <c r="AD145" s="75">
        <f t="shared" si="140"/>
        <v>0</v>
      </c>
      <c r="AE145" s="75">
        <f t="shared" si="140"/>
        <v>0</v>
      </c>
      <c r="AF145" s="75">
        <f t="shared" si="140"/>
        <v>0</v>
      </c>
      <c r="AG145" s="75">
        <f t="shared" si="140"/>
        <v>0</v>
      </c>
      <c r="AH145" s="75">
        <f t="shared" ref="AF145:AS146" si="141">AH146</f>
        <v>0</v>
      </c>
      <c r="AI145" s="75">
        <f t="shared" si="141"/>
        <v>0</v>
      </c>
      <c r="AJ145" s="75">
        <f t="shared" si="141"/>
        <v>0</v>
      </c>
      <c r="AK145" s="75">
        <f t="shared" si="141"/>
        <v>0</v>
      </c>
      <c r="AL145" s="75">
        <f t="shared" si="141"/>
        <v>0</v>
      </c>
      <c r="AM145" s="75">
        <f t="shared" si="141"/>
        <v>0</v>
      </c>
      <c r="AN145" s="75">
        <f t="shared" si="141"/>
        <v>0</v>
      </c>
      <c r="AO145" s="75">
        <f t="shared" si="141"/>
        <v>0</v>
      </c>
      <c r="AP145" s="75">
        <f t="shared" si="141"/>
        <v>0</v>
      </c>
      <c r="AQ145" s="75">
        <f t="shared" si="141"/>
        <v>0</v>
      </c>
      <c r="AR145" s="75">
        <f t="shared" si="141"/>
        <v>0</v>
      </c>
      <c r="AS145" s="75">
        <f t="shared" si="141"/>
        <v>0</v>
      </c>
    </row>
    <row r="146" spans="1:46" ht="60" x14ac:dyDescent="0.25">
      <c r="A146" s="46" t="s">
        <v>79</v>
      </c>
      <c r="B146" s="90"/>
      <c r="C146" s="90"/>
      <c r="D146" s="90"/>
      <c r="E146" s="19">
        <v>851</v>
      </c>
      <c r="F146" s="24" t="s">
        <v>144</v>
      </c>
      <c r="G146" s="24" t="s">
        <v>84</v>
      </c>
      <c r="H146" s="37" t="s">
        <v>153</v>
      </c>
      <c r="I146" s="24" t="s">
        <v>146</v>
      </c>
      <c r="J146" s="75">
        <f t="shared" si="139"/>
        <v>1080000</v>
      </c>
      <c r="K146" s="76">
        <f t="shared" si="139"/>
        <v>0</v>
      </c>
      <c r="L146" s="76">
        <f t="shared" si="139"/>
        <v>1080000</v>
      </c>
      <c r="M146" s="76">
        <f t="shared" si="139"/>
        <v>0</v>
      </c>
      <c r="N146" s="75">
        <f t="shared" si="139"/>
        <v>0</v>
      </c>
      <c r="O146" s="76">
        <f t="shared" si="139"/>
        <v>0</v>
      </c>
      <c r="P146" s="76">
        <f t="shared" si="139"/>
        <v>0</v>
      </c>
      <c r="Q146" s="76">
        <f t="shared" si="139"/>
        <v>0</v>
      </c>
      <c r="R146" s="75">
        <f t="shared" si="139"/>
        <v>0</v>
      </c>
      <c r="S146" s="76">
        <f t="shared" si="139"/>
        <v>0</v>
      </c>
      <c r="T146" s="76">
        <f t="shared" si="139"/>
        <v>0</v>
      </c>
      <c r="U146" s="76">
        <f t="shared" si="139"/>
        <v>0</v>
      </c>
      <c r="V146" s="75">
        <f t="shared" si="140"/>
        <v>0</v>
      </c>
      <c r="W146" s="75">
        <f t="shared" si="140"/>
        <v>0</v>
      </c>
      <c r="X146" s="75">
        <f t="shared" si="140"/>
        <v>0</v>
      </c>
      <c r="Y146" s="75">
        <f t="shared" si="140"/>
        <v>0</v>
      </c>
      <c r="Z146" s="75">
        <f t="shared" si="140"/>
        <v>0</v>
      </c>
      <c r="AA146" s="75">
        <f t="shared" si="140"/>
        <v>0</v>
      </c>
      <c r="AB146" s="75">
        <f t="shared" si="140"/>
        <v>0</v>
      </c>
      <c r="AC146" s="75">
        <f t="shared" si="140"/>
        <v>0</v>
      </c>
      <c r="AD146" s="75">
        <f t="shared" si="140"/>
        <v>0</v>
      </c>
      <c r="AE146" s="75">
        <f t="shared" si="140"/>
        <v>0</v>
      </c>
      <c r="AF146" s="75">
        <f t="shared" si="141"/>
        <v>0</v>
      </c>
      <c r="AG146" s="75">
        <f t="shared" si="141"/>
        <v>0</v>
      </c>
      <c r="AH146" s="75">
        <f t="shared" si="141"/>
        <v>0</v>
      </c>
      <c r="AI146" s="75">
        <f t="shared" si="141"/>
        <v>0</v>
      </c>
      <c r="AJ146" s="75">
        <f t="shared" si="141"/>
        <v>0</v>
      </c>
      <c r="AK146" s="75">
        <f t="shared" si="141"/>
        <v>0</v>
      </c>
      <c r="AL146" s="75">
        <f t="shared" si="141"/>
        <v>0</v>
      </c>
      <c r="AM146" s="75">
        <f t="shared" si="141"/>
        <v>0</v>
      </c>
      <c r="AN146" s="75">
        <f t="shared" si="141"/>
        <v>0</v>
      </c>
      <c r="AO146" s="75">
        <f t="shared" si="141"/>
        <v>0</v>
      </c>
      <c r="AP146" s="75">
        <f t="shared" si="141"/>
        <v>0</v>
      </c>
      <c r="AQ146" s="75">
        <f t="shared" si="141"/>
        <v>0</v>
      </c>
      <c r="AR146" s="75">
        <f t="shared" si="141"/>
        <v>0</v>
      </c>
      <c r="AS146" s="75">
        <f t="shared" si="141"/>
        <v>0</v>
      </c>
    </row>
    <row r="147" spans="1:46" ht="30" x14ac:dyDescent="0.25">
      <c r="A147" s="89" t="s">
        <v>80</v>
      </c>
      <c r="B147" s="90"/>
      <c r="C147" s="90"/>
      <c r="D147" s="90"/>
      <c r="E147" s="68">
        <v>851</v>
      </c>
      <c r="F147" s="91" t="s">
        <v>144</v>
      </c>
      <c r="G147" s="92" t="s">
        <v>84</v>
      </c>
      <c r="H147" s="37" t="s">
        <v>153</v>
      </c>
      <c r="I147" s="91" t="s">
        <v>147</v>
      </c>
      <c r="J147" s="75">
        <v>1080000</v>
      </c>
      <c r="K147" s="76"/>
      <c r="L147" s="48">
        <f>J147</f>
        <v>1080000</v>
      </c>
      <c r="M147" s="76"/>
      <c r="N147" s="75"/>
      <c r="O147" s="76"/>
      <c r="P147" s="48">
        <f>N147</f>
        <v>0</v>
      </c>
      <c r="Q147" s="76"/>
      <c r="R147" s="75"/>
      <c r="S147" s="76"/>
      <c r="T147" s="48">
        <f>R147</f>
        <v>0</v>
      </c>
      <c r="U147" s="76"/>
      <c r="V147" s="75"/>
      <c r="W147" s="75"/>
      <c r="X147" s="47">
        <f>V147</f>
        <v>0</v>
      </c>
      <c r="Y147" s="75"/>
      <c r="Z147" s="75"/>
      <c r="AA147" s="75"/>
      <c r="AB147" s="47">
        <f>Z147</f>
        <v>0</v>
      </c>
      <c r="AC147" s="75"/>
      <c r="AD147" s="47">
        <f>V147+Z147</f>
        <v>0</v>
      </c>
      <c r="AE147" s="47">
        <f>W147+AA147</f>
        <v>0</v>
      </c>
      <c r="AF147" s="47">
        <f>X147+AB147</f>
        <v>0</v>
      </c>
      <c r="AG147" s="47">
        <f>Y147+AC147</f>
        <v>0</v>
      </c>
      <c r="AH147" s="75"/>
      <c r="AI147" s="75"/>
      <c r="AJ147" s="47">
        <f>AH147</f>
        <v>0</v>
      </c>
      <c r="AK147" s="75"/>
      <c r="AL147" s="75"/>
      <c r="AM147" s="75"/>
      <c r="AN147" s="47">
        <f>AL147</f>
        <v>0</v>
      </c>
      <c r="AO147" s="75"/>
      <c r="AP147" s="47">
        <f>AH147+AL147</f>
        <v>0</v>
      </c>
      <c r="AQ147" s="47">
        <f>AI147+AM147</f>
        <v>0</v>
      </c>
      <c r="AR147" s="47">
        <f>AJ147+AN147</f>
        <v>0</v>
      </c>
      <c r="AS147" s="47">
        <f>AK147+AO147</f>
        <v>0</v>
      </c>
    </row>
    <row r="148" spans="1:46" ht="165" x14ac:dyDescent="0.25">
      <c r="A148" s="46" t="s">
        <v>154</v>
      </c>
      <c r="B148" s="41"/>
      <c r="C148" s="41"/>
      <c r="D148" s="41"/>
      <c r="E148" s="19">
        <v>851</v>
      </c>
      <c r="F148" s="24" t="s">
        <v>144</v>
      </c>
      <c r="G148" s="24" t="s">
        <v>84</v>
      </c>
      <c r="H148" s="37" t="s">
        <v>155</v>
      </c>
      <c r="I148" s="24"/>
      <c r="J148" s="75">
        <f t="shared" ref="J148:U149" si="142">J149</f>
        <v>156000</v>
      </c>
      <c r="K148" s="76">
        <f t="shared" si="142"/>
        <v>156000</v>
      </c>
      <c r="L148" s="76">
        <f t="shared" si="142"/>
        <v>0</v>
      </c>
      <c r="M148" s="76">
        <f t="shared" si="142"/>
        <v>0</v>
      </c>
      <c r="N148" s="75">
        <f t="shared" si="142"/>
        <v>156000</v>
      </c>
      <c r="O148" s="76">
        <f t="shared" si="142"/>
        <v>156000</v>
      </c>
      <c r="P148" s="76">
        <f t="shared" si="142"/>
        <v>0</v>
      </c>
      <c r="Q148" s="76">
        <f t="shared" si="142"/>
        <v>0</v>
      </c>
      <c r="R148" s="75">
        <f t="shared" si="142"/>
        <v>156000</v>
      </c>
      <c r="S148" s="76">
        <f t="shared" si="142"/>
        <v>156000</v>
      </c>
      <c r="T148" s="76">
        <f t="shared" si="142"/>
        <v>0</v>
      </c>
      <c r="U148" s="76">
        <f t="shared" si="142"/>
        <v>0</v>
      </c>
      <c r="V148" s="75">
        <f t="shared" ref="V148:AG149" si="143">V149</f>
        <v>156000</v>
      </c>
      <c r="W148" s="75">
        <f t="shared" si="143"/>
        <v>156000</v>
      </c>
      <c r="X148" s="75">
        <f t="shared" si="143"/>
        <v>0</v>
      </c>
      <c r="Y148" s="75">
        <f t="shared" si="143"/>
        <v>0</v>
      </c>
      <c r="Z148" s="75">
        <f t="shared" si="143"/>
        <v>0</v>
      </c>
      <c r="AA148" s="75">
        <f t="shared" si="143"/>
        <v>0</v>
      </c>
      <c r="AB148" s="75">
        <f t="shared" si="143"/>
        <v>0</v>
      </c>
      <c r="AC148" s="75">
        <f t="shared" si="143"/>
        <v>0</v>
      </c>
      <c r="AD148" s="75">
        <f t="shared" si="143"/>
        <v>156000</v>
      </c>
      <c r="AE148" s="75">
        <f t="shared" si="143"/>
        <v>156000</v>
      </c>
      <c r="AF148" s="75">
        <f t="shared" si="143"/>
        <v>0</v>
      </c>
      <c r="AG148" s="75">
        <f t="shared" si="143"/>
        <v>0</v>
      </c>
      <c r="AH148" s="75">
        <f t="shared" ref="AF148:AS149" si="144">AH149</f>
        <v>156000</v>
      </c>
      <c r="AI148" s="75">
        <f t="shared" si="144"/>
        <v>156000</v>
      </c>
      <c r="AJ148" s="75">
        <f t="shared" si="144"/>
        <v>0</v>
      </c>
      <c r="AK148" s="75">
        <f t="shared" si="144"/>
        <v>0</v>
      </c>
      <c r="AL148" s="75">
        <f t="shared" si="144"/>
        <v>0</v>
      </c>
      <c r="AM148" s="75">
        <f t="shared" si="144"/>
        <v>0</v>
      </c>
      <c r="AN148" s="75">
        <f t="shared" si="144"/>
        <v>0</v>
      </c>
      <c r="AO148" s="75">
        <f t="shared" si="144"/>
        <v>0</v>
      </c>
      <c r="AP148" s="75">
        <f t="shared" si="144"/>
        <v>156000</v>
      </c>
      <c r="AQ148" s="75">
        <f t="shared" si="144"/>
        <v>156000</v>
      </c>
      <c r="AR148" s="75">
        <f t="shared" si="144"/>
        <v>0</v>
      </c>
      <c r="AS148" s="75">
        <f t="shared" si="144"/>
        <v>0</v>
      </c>
    </row>
    <row r="149" spans="1:46" ht="60" x14ac:dyDescent="0.25">
      <c r="A149" s="46" t="s">
        <v>79</v>
      </c>
      <c r="B149" s="41"/>
      <c r="C149" s="41"/>
      <c r="D149" s="41"/>
      <c r="E149" s="19">
        <v>851</v>
      </c>
      <c r="F149" s="24" t="s">
        <v>144</v>
      </c>
      <c r="G149" s="24" t="s">
        <v>84</v>
      </c>
      <c r="H149" s="37" t="s">
        <v>155</v>
      </c>
      <c r="I149" s="24" t="s">
        <v>146</v>
      </c>
      <c r="J149" s="75">
        <f t="shared" si="142"/>
        <v>156000</v>
      </c>
      <c r="K149" s="76">
        <f t="shared" si="142"/>
        <v>156000</v>
      </c>
      <c r="L149" s="76">
        <f t="shared" si="142"/>
        <v>0</v>
      </c>
      <c r="M149" s="76">
        <f t="shared" si="142"/>
        <v>0</v>
      </c>
      <c r="N149" s="75">
        <f t="shared" si="142"/>
        <v>156000</v>
      </c>
      <c r="O149" s="76">
        <f t="shared" si="142"/>
        <v>156000</v>
      </c>
      <c r="P149" s="76">
        <f t="shared" si="142"/>
        <v>0</v>
      </c>
      <c r="Q149" s="76">
        <f t="shared" si="142"/>
        <v>0</v>
      </c>
      <c r="R149" s="75">
        <f t="shared" si="142"/>
        <v>156000</v>
      </c>
      <c r="S149" s="76">
        <f t="shared" si="142"/>
        <v>156000</v>
      </c>
      <c r="T149" s="76">
        <f t="shared" si="142"/>
        <v>0</v>
      </c>
      <c r="U149" s="76">
        <f t="shared" si="142"/>
        <v>0</v>
      </c>
      <c r="V149" s="75">
        <f t="shared" si="143"/>
        <v>156000</v>
      </c>
      <c r="W149" s="75">
        <f t="shared" si="143"/>
        <v>156000</v>
      </c>
      <c r="X149" s="75">
        <f t="shared" si="143"/>
        <v>0</v>
      </c>
      <c r="Y149" s="75">
        <f t="shared" si="143"/>
        <v>0</v>
      </c>
      <c r="Z149" s="75">
        <f t="shared" si="143"/>
        <v>0</v>
      </c>
      <c r="AA149" s="75">
        <f t="shared" si="143"/>
        <v>0</v>
      </c>
      <c r="AB149" s="75">
        <f t="shared" si="143"/>
        <v>0</v>
      </c>
      <c r="AC149" s="75">
        <f t="shared" si="143"/>
        <v>0</v>
      </c>
      <c r="AD149" s="75">
        <f t="shared" si="143"/>
        <v>156000</v>
      </c>
      <c r="AE149" s="75">
        <f t="shared" si="143"/>
        <v>156000</v>
      </c>
      <c r="AF149" s="75">
        <f t="shared" si="144"/>
        <v>0</v>
      </c>
      <c r="AG149" s="75">
        <f t="shared" si="144"/>
        <v>0</v>
      </c>
      <c r="AH149" s="75">
        <f t="shared" si="144"/>
        <v>156000</v>
      </c>
      <c r="AI149" s="75">
        <f t="shared" si="144"/>
        <v>156000</v>
      </c>
      <c r="AJ149" s="75">
        <f t="shared" si="144"/>
        <v>0</v>
      </c>
      <c r="AK149" s="75">
        <f t="shared" si="144"/>
        <v>0</v>
      </c>
      <c r="AL149" s="75">
        <f t="shared" si="144"/>
        <v>0</v>
      </c>
      <c r="AM149" s="75">
        <f t="shared" si="144"/>
        <v>0</v>
      </c>
      <c r="AN149" s="75">
        <f t="shared" si="144"/>
        <v>0</v>
      </c>
      <c r="AO149" s="75">
        <f t="shared" si="144"/>
        <v>0</v>
      </c>
      <c r="AP149" s="75">
        <f t="shared" si="144"/>
        <v>156000</v>
      </c>
      <c r="AQ149" s="75">
        <f t="shared" si="144"/>
        <v>156000</v>
      </c>
      <c r="AR149" s="75">
        <f t="shared" si="144"/>
        <v>0</v>
      </c>
      <c r="AS149" s="75">
        <f t="shared" si="144"/>
        <v>0</v>
      </c>
    </row>
    <row r="150" spans="1:46" ht="30" x14ac:dyDescent="0.25">
      <c r="A150" s="46" t="s">
        <v>80</v>
      </c>
      <c r="B150" s="41"/>
      <c r="C150" s="41"/>
      <c r="D150" s="41"/>
      <c r="E150" s="68">
        <v>851</v>
      </c>
      <c r="F150" s="24" t="s">
        <v>144</v>
      </c>
      <c r="G150" s="24" t="s">
        <v>84</v>
      </c>
      <c r="H150" s="37" t="s">
        <v>155</v>
      </c>
      <c r="I150" s="24" t="s">
        <v>147</v>
      </c>
      <c r="J150" s="75">
        <v>156000</v>
      </c>
      <c r="K150" s="48">
        <f>J150</f>
        <v>156000</v>
      </c>
      <c r="L150" s="76"/>
      <c r="M150" s="76"/>
      <c r="N150" s="75">
        <v>156000</v>
      </c>
      <c r="O150" s="48">
        <f>N150</f>
        <v>156000</v>
      </c>
      <c r="P150" s="76"/>
      <c r="Q150" s="76"/>
      <c r="R150" s="75">
        <v>156000</v>
      </c>
      <c r="S150" s="48">
        <f>R150</f>
        <v>156000</v>
      </c>
      <c r="T150" s="76"/>
      <c r="U150" s="76"/>
      <c r="V150" s="75">
        <v>156000</v>
      </c>
      <c r="W150" s="47">
        <f>V150</f>
        <v>156000</v>
      </c>
      <c r="X150" s="75"/>
      <c r="Y150" s="75"/>
      <c r="Z150" s="75"/>
      <c r="AA150" s="47">
        <f>Z150</f>
        <v>0</v>
      </c>
      <c r="AB150" s="75"/>
      <c r="AC150" s="75"/>
      <c r="AD150" s="47">
        <f>V150+Z150</f>
        <v>156000</v>
      </c>
      <c r="AE150" s="47">
        <f>W150+AA150</f>
        <v>156000</v>
      </c>
      <c r="AF150" s="47">
        <f>X150+AB150</f>
        <v>0</v>
      </c>
      <c r="AG150" s="47">
        <f>Y150+AC150</f>
        <v>0</v>
      </c>
      <c r="AH150" s="75">
        <v>156000</v>
      </c>
      <c r="AI150" s="47">
        <f>AH150</f>
        <v>156000</v>
      </c>
      <c r="AJ150" s="75"/>
      <c r="AK150" s="75"/>
      <c r="AL150" s="75"/>
      <c r="AM150" s="47">
        <f>AL150</f>
        <v>0</v>
      </c>
      <c r="AN150" s="75"/>
      <c r="AO150" s="75"/>
      <c r="AP150" s="47">
        <f>AH150+AL150</f>
        <v>156000</v>
      </c>
      <c r="AQ150" s="47">
        <f>AI150+AM150</f>
        <v>156000</v>
      </c>
      <c r="AR150" s="47">
        <f>AJ150+AN150</f>
        <v>0</v>
      </c>
      <c r="AS150" s="47">
        <f>AK150+AO150</f>
        <v>0</v>
      </c>
    </row>
    <row r="151" spans="1:46" x14ac:dyDescent="0.25">
      <c r="A151" s="34" t="s">
        <v>156</v>
      </c>
      <c r="B151" s="35"/>
      <c r="C151" s="35"/>
      <c r="D151" s="35"/>
      <c r="E151" s="19">
        <v>851</v>
      </c>
      <c r="F151" s="36" t="s">
        <v>101</v>
      </c>
      <c r="G151" s="36"/>
      <c r="H151" s="37" t="s">
        <v>23</v>
      </c>
      <c r="I151" s="36"/>
      <c r="J151" s="38">
        <f t="shared" ref="J151:AS151" si="145">J152+J184</f>
        <v>25976014</v>
      </c>
      <c r="K151" s="39">
        <f t="shared" si="145"/>
        <v>195622</v>
      </c>
      <c r="L151" s="39">
        <f t="shared" si="145"/>
        <v>20180392</v>
      </c>
      <c r="M151" s="39">
        <f t="shared" si="145"/>
        <v>5600000</v>
      </c>
      <c r="N151" s="38">
        <f t="shared" si="145"/>
        <v>27912948</v>
      </c>
      <c r="O151" s="39">
        <f t="shared" si="145"/>
        <v>7004599</v>
      </c>
      <c r="P151" s="39">
        <f t="shared" si="145"/>
        <v>15308349</v>
      </c>
      <c r="Q151" s="39">
        <f t="shared" si="145"/>
        <v>5600000</v>
      </c>
      <c r="R151" s="38">
        <f t="shared" si="145"/>
        <v>20883005</v>
      </c>
      <c r="S151" s="39" t="e">
        <f t="shared" si="145"/>
        <v>#REF!</v>
      </c>
      <c r="T151" s="39" t="e">
        <f t="shared" si="145"/>
        <v>#REF!</v>
      </c>
      <c r="U151" s="39" t="e">
        <f t="shared" si="145"/>
        <v>#REF!</v>
      </c>
      <c r="V151" s="38" t="e">
        <f t="shared" si="145"/>
        <v>#REF!</v>
      </c>
      <c r="W151" s="38" t="e">
        <f t="shared" si="145"/>
        <v>#REF!</v>
      </c>
      <c r="X151" s="38" t="e">
        <f t="shared" si="145"/>
        <v>#REF!</v>
      </c>
      <c r="Y151" s="38" t="e">
        <f t="shared" si="145"/>
        <v>#REF!</v>
      </c>
      <c r="Z151" s="38" t="e">
        <f t="shared" si="145"/>
        <v>#REF!</v>
      </c>
      <c r="AA151" s="38" t="e">
        <f t="shared" si="145"/>
        <v>#REF!</v>
      </c>
      <c r="AB151" s="38" t="e">
        <f t="shared" si="145"/>
        <v>#REF!</v>
      </c>
      <c r="AC151" s="38" t="e">
        <f t="shared" si="145"/>
        <v>#REF!</v>
      </c>
      <c r="AD151" s="38" t="e">
        <f t="shared" si="145"/>
        <v>#REF!</v>
      </c>
      <c r="AE151" s="38" t="e">
        <f t="shared" si="145"/>
        <v>#REF!</v>
      </c>
      <c r="AF151" s="38" t="e">
        <f t="shared" si="145"/>
        <v>#REF!</v>
      </c>
      <c r="AG151" s="38" t="e">
        <f t="shared" si="145"/>
        <v>#REF!</v>
      </c>
      <c r="AH151" s="38" t="e">
        <f t="shared" si="145"/>
        <v>#REF!</v>
      </c>
      <c r="AI151" s="38" t="e">
        <f t="shared" si="145"/>
        <v>#REF!</v>
      </c>
      <c r="AJ151" s="38" t="e">
        <f t="shared" si="145"/>
        <v>#REF!</v>
      </c>
      <c r="AK151" s="38" t="e">
        <f t="shared" si="145"/>
        <v>#REF!</v>
      </c>
      <c r="AL151" s="38" t="e">
        <f t="shared" si="145"/>
        <v>#REF!</v>
      </c>
      <c r="AM151" s="38" t="e">
        <f t="shared" si="145"/>
        <v>#REF!</v>
      </c>
      <c r="AN151" s="38" t="e">
        <f t="shared" si="145"/>
        <v>#REF!</v>
      </c>
      <c r="AO151" s="38" t="e">
        <f t="shared" si="145"/>
        <v>#REF!</v>
      </c>
      <c r="AP151" s="38" t="e">
        <f t="shared" si="145"/>
        <v>#REF!</v>
      </c>
      <c r="AQ151" s="38" t="e">
        <f t="shared" si="145"/>
        <v>#REF!</v>
      </c>
      <c r="AR151" s="38" t="e">
        <f t="shared" si="145"/>
        <v>#REF!</v>
      </c>
      <c r="AS151" s="38" t="e">
        <f t="shared" si="145"/>
        <v>#REF!</v>
      </c>
    </row>
    <row r="152" spans="1:46" s="93" customFormat="1" x14ac:dyDescent="0.25">
      <c r="A152" s="34" t="s">
        <v>157</v>
      </c>
      <c r="B152" s="41"/>
      <c r="C152" s="41"/>
      <c r="D152" s="41"/>
      <c r="E152" s="19">
        <v>851</v>
      </c>
      <c r="F152" s="42" t="s">
        <v>101</v>
      </c>
      <c r="G152" s="42" t="s">
        <v>25</v>
      </c>
      <c r="H152" s="37" t="s">
        <v>23</v>
      </c>
      <c r="I152" s="42"/>
      <c r="J152" s="43">
        <f>J153+J159+J162+J170+J173+J156+J165+J178+J181</f>
        <v>25971014</v>
      </c>
      <c r="K152" s="43">
        <f t="shared" ref="K152:R152" si="146">K153+K159+K162+K170+K173+K156+K165+K178+K181</f>
        <v>195622</v>
      </c>
      <c r="L152" s="43">
        <f t="shared" si="146"/>
        <v>20175392</v>
      </c>
      <c r="M152" s="43">
        <f t="shared" si="146"/>
        <v>5600000</v>
      </c>
      <c r="N152" s="43">
        <f t="shared" si="146"/>
        <v>27912948</v>
      </c>
      <c r="O152" s="43">
        <f t="shared" si="146"/>
        <v>7004599</v>
      </c>
      <c r="P152" s="43">
        <f t="shared" si="146"/>
        <v>15308349</v>
      </c>
      <c r="Q152" s="43">
        <f t="shared" si="146"/>
        <v>5600000</v>
      </c>
      <c r="R152" s="43">
        <f t="shared" si="146"/>
        <v>20883005</v>
      </c>
      <c r="S152" s="44" t="e">
        <f>S153+S159+S162+S170+#REF!+S173+S156+S165+S178+S181+#REF!</f>
        <v>#REF!</v>
      </c>
      <c r="T152" s="44" t="e">
        <f>T153+T159+T162+T170+#REF!+T173+T156+T165+T178+T181+#REF!</f>
        <v>#REF!</v>
      </c>
      <c r="U152" s="44" t="e">
        <f>U153+U159+U162+U170+#REF!+U173+U156+U165+U178+U181+#REF!</f>
        <v>#REF!</v>
      </c>
      <c r="V152" s="43" t="e">
        <f>V153+V159+V162+V170+#REF!+V173+V156+V165+V178+V181+#REF!</f>
        <v>#REF!</v>
      </c>
      <c r="W152" s="43" t="e">
        <f>W153+W159+W162+W170+#REF!+W173+W156+W165+W178+W181+#REF!</f>
        <v>#REF!</v>
      </c>
      <c r="X152" s="43" t="e">
        <f>X153+X159+X162+X170+#REF!+X173+X156+X165+X178+X181+#REF!</f>
        <v>#REF!</v>
      </c>
      <c r="Y152" s="43" t="e">
        <f>Y153+Y159+Y162+Y170+#REF!+Y173+Y156+Y165+Y178+Y181+#REF!</f>
        <v>#REF!</v>
      </c>
      <c r="Z152" s="43" t="e">
        <f>Z153+Z159+Z162+Z170+#REF!+Z173+Z156+Z165+Z178+Z181+#REF!</f>
        <v>#REF!</v>
      </c>
      <c r="AA152" s="43" t="e">
        <f>AA153+AA159+AA162+AA170+#REF!+AA173+AA156+AA165+AA178+AA181+#REF!</f>
        <v>#REF!</v>
      </c>
      <c r="AB152" s="43" t="e">
        <f>AB153+AB159+AB162+AB170+#REF!+AB173+AB156+AB165+AB178+AB181+#REF!</f>
        <v>#REF!</v>
      </c>
      <c r="AC152" s="43" t="e">
        <f>AC153+AC159+AC162+AC170+#REF!+AC173+AC156+AC165+AC178+AC181+#REF!</f>
        <v>#REF!</v>
      </c>
      <c r="AD152" s="43" t="e">
        <f>AD153+AD159+AD162+AD170+#REF!+AD173+AD156+AD165+AD178+AD181+#REF!</f>
        <v>#REF!</v>
      </c>
      <c r="AE152" s="43" t="e">
        <f>AE153+AE159+AE162+AE170+#REF!+AE173+AE156+AE165+AE178+AE181+#REF!</f>
        <v>#REF!</v>
      </c>
      <c r="AF152" s="43" t="e">
        <f>AF153+AF159+AF162+AF170+#REF!+AF173+AF156+AF165+AF178+AF181+#REF!</f>
        <v>#REF!</v>
      </c>
      <c r="AG152" s="43" t="e">
        <f>AG153+AG159+AG162+AG170+#REF!+AG173+AG156+AG165+AG178+AG181+#REF!</f>
        <v>#REF!</v>
      </c>
      <c r="AH152" s="43" t="e">
        <f>AH153+AH159+AH162+AH170+#REF!+AH173+AH156+AH165+AH178+AH181+#REF!</f>
        <v>#REF!</v>
      </c>
      <c r="AI152" s="43" t="e">
        <f>AI153+AI159+AI162+AI170+#REF!+AI173+AI156+AI165+AI178+AI181+#REF!</f>
        <v>#REF!</v>
      </c>
      <c r="AJ152" s="43" t="e">
        <f>AJ153+AJ159+AJ162+AJ170+#REF!+AJ173+AJ156+AJ165+AJ178+AJ181+#REF!</f>
        <v>#REF!</v>
      </c>
      <c r="AK152" s="43" t="e">
        <f>AK153+AK159+AK162+AK170+#REF!+AK173+AK156+AK165+AK178+AK181+#REF!</f>
        <v>#REF!</v>
      </c>
      <c r="AL152" s="43" t="e">
        <f>AL153+AL159+AL162+AL170+#REF!+AL173+AL156+AL165+AL178+AL181+#REF!</f>
        <v>#REF!</v>
      </c>
      <c r="AM152" s="43" t="e">
        <f>AM153+AM159+AM162+AM170+#REF!+AM173+AM156+AM165+AM178+AM181+#REF!</f>
        <v>#REF!</v>
      </c>
      <c r="AN152" s="43" t="e">
        <f>AN153+AN159+AN162+AN170+#REF!+AN173+AN156+AN165+AN178+AN181+#REF!</f>
        <v>#REF!</v>
      </c>
      <c r="AO152" s="43" t="e">
        <f>AO153+AO159+AO162+AO170+#REF!+AO173+AO156+AO165+AO178+AO181+#REF!</f>
        <v>#REF!</v>
      </c>
      <c r="AP152" s="43" t="e">
        <f>AP153+AP159+AP162+AP170+#REF!+AP173+AP156+AP165+AP178+AP181+#REF!</f>
        <v>#REF!</v>
      </c>
      <c r="AQ152" s="43" t="e">
        <f>AQ153+AQ159+AQ162+AQ170+#REF!+AQ173+AQ156+AQ165+AQ178+AQ181+#REF!</f>
        <v>#REF!</v>
      </c>
      <c r="AR152" s="43" t="e">
        <f>AR153+AR159+AR162+AR170+#REF!+AR173+AR156+AR165+AR178+AR181+#REF!</f>
        <v>#REF!</v>
      </c>
      <c r="AS152" s="43" t="e">
        <f>AS153+AS159+AS162+AS170+#REF!+AS173+AS156+AS165+AS178+AS181+#REF!</f>
        <v>#REF!</v>
      </c>
      <c r="AT152" s="2"/>
    </row>
    <row r="153" spans="1:46" s="93" customFormat="1" ht="30" x14ac:dyDescent="0.25">
      <c r="A153" s="74" t="s">
        <v>158</v>
      </c>
      <c r="B153" s="50"/>
      <c r="C153" s="50"/>
      <c r="D153" s="50"/>
      <c r="E153" s="19">
        <v>851</v>
      </c>
      <c r="F153" s="24" t="s">
        <v>101</v>
      </c>
      <c r="G153" s="24" t="s">
        <v>25</v>
      </c>
      <c r="H153" s="20" t="s">
        <v>159</v>
      </c>
      <c r="I153" s="24"/>
      <c r="J153" s="47">
        <f t="shared" ref="J153:U154" si="147">J154</f>
        <v>0</v>
      </c>
      <c r="K153" s="48">
        <f t="shared" si="147"/>
        <v>0</v>
      </c>
      <c r="L153" s="48">
        <f t="shared" si="147"/>
        <v>0</v>
      </c>
      <c r="M153" s="48">
        <f t="shared" si="147"/>
        <v>0</v>
      </c>
      <c r="N153" s="47">
        <f t="shared" si="147"/>
        <v>3336772</v>
      </c>
      <c r="O153" s="48">
        <f t="shared" si="147"/>
        <v>3303404</v>
      </c>
      <c r="P153" s="48">
        <f t="shared" si="147"/>
        <v>33368</v>
      </c>
      <c r="Q153" s="48">
        <f t="shared" si="147"/>
        <v>0</v>
      </c>
      <c r="R153" s="47">
        <f t="shared" si="147"/>
        <v>0</v>
      </c>
      <c r="S153" s="48">
        <f t="shared" si="147"/>
        <v>0</v>
      </c>
      <c r="T153" s="48">
        <f t="shared" si="147"/>
        <v>0</v>
      </c>
      <c r="U153" s="48">
        <f t="shared" si="147"/>
        <v>0</v>
      </c>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2"/>
    </row>
    <row r="154" spans="1:46" s="93" customFormat="1" ht="60" x14ac:dyDescent="0.25">
      <c r="A154" s="50" t="s">
        <v>79</v>
      </c>
      <c r="B154" s="50"/>
      <c r="C154" s="50"/>
      <c r="D154" s="50"/>
      <c r="E154" s="19">
        <v>851</v>
      </c>
      <c r="F154" s="24" t="s">
        <v>101</v>
      </c>
      <c r="G154" s="24" t="s">
        <v>25</v>
      </c>
      <c r="H154" s="20" t="s">
        <v>159</v>
      </c>
      <c r="I154" s="24" t="s">
        <v>146</v>
      </c>
      <c r="J154" s="47">
        <f t="shared" si="147"/>
        <v>0</v>
      </c>
      <c r="K154" s="48">
        <f t="shared" si="147"/>
        <v>0</v>
      </c>
      <c r="L154" s="48">
        <f t="shared" si="147"/>
        <v>0</v>
      </c>
      <c r="M154" s="48">
        <f t="shared" si="147"/>
        <v>0</v>
      </c>
      <c r="N154" s="47">
        <f t="shared" si="147"/>
        <v>3336772</v>
      </c>
      <c r="O154" s="48">
        <f t="shared" si="147"/>
        <v>3303404</v>
      </c>
      <c r="P154" s="48">
        <f t="shared" si="147"/>
        <v>33368</v>
      </c>
      <c r="Q154" s="48">
        <f t="shared" si="147"/>
        <v>0</v>
      </c>
      <c r="R154" s="47">
        <f t="shared" si="147"/>
        <v>0</v>
      </c>
      <c r="S154" s="48">
        <f t="shared" si="147"/>
        <v>0</v>
      </c>
      <c r="T154" s="48">
        <f t="shared" si="147"/>
        <v>0</v>
      </c>
      <c r="U154" s="48">
        <f t="shared" si="147"/>
        <v>0</v>
      </c>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row>
    <row r="155" spans="1:46" s="93" customFormat="1" ht="30" x14ac:dyDescent="0.25">
      <c r="A155" s="50" t="s">
        <v>160</v>
      </c>
      <c r="B155" s="50"/>
      <c r="C155" s="50"/>
      <c r="D155" s="50"/>
      <c r="E155" s="19">
        <v>851</v>
      </c>
      <c r="F155" s="24" t="s">
        <v>101</v>
      </c>
      <c r="G155" s="24" t="s">
        <v>25</v>
      </c>
      <c r="H155" s="20" t="s">
        <v>159</v>
      </c>
      <c r="I155" s="24" t="s">
        <v>147</v>
      </c>
      <c r="J155" s="47">
        <f>33312-33312</f>
        <v>0</v>
      </c>
      <c r="K155" s="48"/>
      <c r="L155" s="48">
        <f>33312-33312</f>
        <v>0</v>
      </c>
      <c r="M155" s="48"/>
      <c r="N155" s="47">
        <f>O155+P155</f>
        <v>3336772</v>
      </c>
      <c r="O155" s="48">
        <v>3303404</v>
      </c>
      <c r="P155" s="48">
        <v>33368</v>
      </c>
      <c r="Q155" s="48"/>
      <c r="R155" s="47"/>
      <c r="S155" s="48"/>
      <c r="T155" s="48"/>
      <c r="U155" s="48"/>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row>
    <row r="156" spans="1:46" ht="135" x14ac:dyDescent="0.25">
      <c r="A156" s="46" t="s">
        <v>161</v>
      </c>
      <c r="B156" s="50"/>
      <c r="C156" s="50"/>
      <c r="D156" s="50"/>
      <c r="E156" s="19">
        <v>851</v>
      </c>
      <c r="F156" s="24" t="s">
        <v>101</v>
      </c>
      <c r="G156" s="24" t="s">
        <v>25</v>
      </c>
      <c r="H156" s="37" t="s">
        <v>162</v>
      </c>
      <c r="I156" s="24"/>
      <c r="J156" s="47">
        <f t="shared" ref="J156:U157" si="148">J157</f>
        <v>122400</v>
      </c>
      <c r="K156" s="48">
        <f t="shared" si="148"/>
        <v>122400</v>
      </c>
      <c r="L156" s="48">
        <f t="shared" si="148"/>
        <v>0</v>
      </c>
      <c r="M156" s="48">
        <f t="shared" si="148"/>
        <v>0</v>
      </c>
      <c r="N156" s="47">
        <f t="shared" si="148"/>
        <v>122400</v>
      </c>
      <c r="O156" s="48">
        <f t="shared" si="148"/>
        <v>122400</v>
      </c>
      <c r="P156" s="48">
        <f t="shared" si="148"/>
        <v>0</v>
      </c>
      <c r="Q156" s="48">
        <f t="shared" si="148"/>
        <v>0</v>
      </c>
      <c r="R156" s="47">
        <f t="shared" si="148"/>
        <v>122400</v>
      </c>
      <c r="S156" s="48">
        <f t="shared" si="148"/>
        <v>122400</v>
      </c>
      <c r="T156" s="48">
        <f t="shared" si="148"/>
        <v>0</v>
      </c>
      <c r="U156" s="48">
        <f t="shared" si="148"/>
        <v>0</v>
      </c>
      <c r="V156" s="47">
        <f t="shared" ref="V156:AG157" si="149">V157</f>
        <v>122400</v>
      </c>
      <c r="W156" s="47">
        <f t="shared" si="149"/>
        <v>122400</v>
      </c>
      <c r="X156" s="47">
        <f t="shared" si="149"/>
        <v>0</v>
      </c>
      <c r="Y156" s="47">
        <f t="shared" si="149"/>
        <v>0</v>
      </c>
      <c r="Z156" s="47">
        <f t="shared" si="149"/>
        <v>0</v>
      </c>
      <c r="AA156" s="47">
        <f t="shared" si="149"/>
        <v>0</v>
      </c>
      <c r="AB156" s="47">
        <f t="shared" si="149"/>
        <v>0</v>
      </c>
      <c r="AC156" s="47">
        <f t="shared" si="149"/>
        <v>0</v>
      </c>
      <c r="AD156" s="47">
        <f t="shared" si="149"/>
        <v>122400</v>
      </c>
      <c r="AE156" s="47">
        <f t="shared" si="149"/>
        <v>122400</v>
      </c>
      <c r="AF156" s="47">
        <f t="shared" si="149"/>
        <v>0</v>
      </c>
      <c r="AG156" s="47">
        <f t="shared" si="149"/>
        <v>0</v>
      </c>
      <c r="AH156" s="47">
        <f t="shared" ref="AF156:AS157" si="150">AH157</f>
        <v>122400</v>
      </c>
      <c r="AI156" s="47">
        <f t="shared" si="150"/>
        <v>122400</v>
      </c>
      <c r="AJ156" s="47">
        <f t="shared" si="150"/>
        <v>0</v>
      </c>
      <c r="AK156" s="47">
        <f t="shared" si="150"/>
        <v>0</v>
      </c>
      <c r="AL156" s="47">
        <f t="shared" si="150"/>
        <v>0</v>
      </c>
      <c r="AM156" s="47">
        <f t="shared" si="150"/>
        <v>0</v>
      </c>
      <c r="AN156" s="47">
        <f t="shared" si="150"/>
        <v>0</v>
      </c>
      <c r="AO156" s="47">
        <f t="shared" si="150"/>
        <v>0</v>
      </c>
      <c r="AP156" s="47">
        <f t="shared" si="150"/>
        <v>122400</v>
      </c>
      <c r="AQ156" s="47">
        <f t="shared" si="150"/>
        <v>122400</v>
      </c>
      <c r="AR156" s="47">
        <f t="shared" si="150"/>
        <v>0</v>
      </c>
      <c r="AS156" s="47">
        <f t="shared" si="150"/>
        <v>0</v>
      </c>
    </row>
    <row r="157" spans="1:46" ht="60" x14ac:dyDescent="0.25">
      <c r="A157" s="46" t="s">
        <v>79</v>
      </c>
      <c r="B157" s="50"/>
      <c r="C157" s="50"/>
      <c r="D157" s="50"/>
      <c r="E157" s="19">
        <v>851</v>
      </c>
      <c r="F157" s="24" t="s">
        <v>101</v>
      </c>
      <c r="G157" s="24" t="s">
        <v>25</v>
      </c>
      <c r="H157" s="37" t="s">
        <v>162</v>
      </c>
      <c r="I157" s="24" t="s">
        <v>146</v>
      </c>
      <c r="J157" s="47">
        <f t="shared" si="148"/>
        <v>122400</v>
      </c>
      <c r="K157" s="48">
        <f t="shared" si="148"/>
        <v>122400</v>
      </c>
      <c r="L157" s="48">
        <f t="shared" si="148"/>
        <v>0</v>
      </c>
      <c r="M157" s="48">
        <f t="shared" si="148"/>
        <v>0</v>
      </c>
      <c r="N157" s="47">
        <f t="shared" si="148"/>
        <v>122400</v>
      </c>
      <c r="O157" s="48">
        <f t="shared" si="148"/>
        <v>122400</v>
      </c>
      <c r="P157" s="48">
        <f t="shared" si="148"/>
        <v>0</v>
      </c>
      <c r="Q157" s="48">
        <f t="shared" si="148"/>
        <v>0</v>
      </c>
      <c r="R157" s="47">
        <f t="shared" si="148"/>
        <v>122400</v>
      </c>
      <c r="S157" s="48">
        <f t="shared" si="148"/>
        <v>122400</v>
      </c>
      <c r="T157" s="48">
        <f t="shared" si="148"/>
        <v>0</v>
      </c>
      <c r="U157" s="48">
        <f t="shared" si="148"/>
        <v>0</v>
      </c>
      <c r="V157" s="47">
        <f t="shared" si="149"/>
        <v>122400</v>
      </c>
      <c r="W157" s="47">
        <f t="shared" si="149"/>
        <v>122400</v>
      </c>
      <c r="X157" s="47">
        <f t="shared" si="149"/>
        <v>0</v>
      </c>
      <c r="Y157" s="47">
        <f t="shared" si="149"/>
        <v>0</v>
      </c>
      <c r="Z157" s="47">
        <f t="shared" si="149"/>
        <v>0</v>
      </c>
      <c r="AA157" s="47">
        <f t="shared" si="149"/>
        <v>0</v>
      </c>
      <c r="AB157" s="47">
        <f t="shared" si="149"/>
        <v>0</v>
      </c>
      <c r="AC157" s="47">
        <f t="shared" si="149"/>
        <v>0</v>
      </c>
      <c r="AD157" s="47">
        <f t="shared" si="149"/>
        <v>122400</v>
      </c>
      <c r="AE157" s="47">
        <f t="shared" si="149"/>
        <v>122400</v>
      </c>
      <c r="AF157" s="47">
        <f t="shared" si="150"/>
        <v>0</v>
      </c>
      <c r="AG157" s="47">
        <f t="shared" si="150"/>
        <v>0</v>
      </c>
      <c r="AH157" s="47">
        <f t="shared" si="150"/>
        <v>122400</v>
      </c>
      <c r="AI157" s="47">
        <f t="shared" si="150"/>
        <v>122400</v>
      </c>
      <c r="AJ157" s="47">
        <f t="shared" si="150"/>
        <v>0</v>
      </c>
      <c r="AK157" s="47">
        <f t="shared" si="150"/>
        <v>0</v>
      </c>
      <c r="AL157" s="47">
        <f t="shared" si="150"/>
        <v>0</v>
      </c>
      <c r="AM157" s="47">
        <f t="shared" si="150"/>
        <v>0</v>
      </c>
      <c r="AN157" s="47">
        <f t="shared" si="150"/>
        <v>0</v>
      </c>
      <c r="AO157" s="47">
        <f t="shared" si="150"/>
        <v>0</v>
      </c>
      <c r="AP157" s="47">
        <f t="shared" si="150"/>
        <v>122400</v>
      </c>
      <c r="AQ157" s="47">
        <f t="shared" si="150"/>
        <v>122400</v>
      </c>
      <c r="AR157" s="47">
        <f t="shared" si="150"/>
        <v>0</v>
      </c>
      <c r="AS157" s="47">
        <f t="shared" si="150"/>
        <v>0</v>
      </c>
    </row>
    <row r="158" spans="1:46" ht="30" x14ac:dyDescent="0.25">
      <c r="A158" s="46" t="s">
        <v>80</v>
      </c>
      <c r="B158" s="50"/>
      <c r="C158" s="50"/>
      <c r="D158" s="50"/>
      <c r="E158" s="19">
        <v>851</v>
      </c>
      <c r="F158" s="24" t="s">
        <v>101</v>
      </c>
      <c r="G158" s="24" t="s">
        <v>25</v>
      </c>
      <c r="H158" s="37" t="s">
        <v>162</v>
      </c>
      <c r="I158" s="24" t="s">
        <v>147</v>
      </c>
      <c r="J158" s="47">
        <v>122400</v>
      </c>
      <c r="K158" s="48">
        <f>J158</f>
        <v>122400</v>
      </c>
      <c r="L158" s="48"/>
      <c r="M158" s="48"/>
      <c r="N158" s="47">
        <v>122400</v>
      </c>
      <c r="O158" s="48">
        <f>N158</f>
        <v>122400</v>
      </c>
      <c r="P158" s="48"/>
      <c r="Q158" s="48"/>
      <c r="R158" s="47">
        <v>122400</v>
      </c>
      <c r="S158" s="48">
        <f>R158</f>
        <v>122400</v>
      </c>
      <c r="T158" s="48"/>
      <c r="U158" s="48"/>
      <c r="V158" s="47">
        <v>122400</v>
      </c>
      <c r="W158" s="47">
        <f>V158</f>
        <v>122400</v>
      </c>
      <c r="X158" s="47"/>
      <c r="Y158" s="47"/>
      <c r="Z158" s="47"/>
      <c r="AA158" s="47">
        <f>Z158</f>
        <v>0</v>
      </c>
      <c r="AB158" s="47"/>
      <c r="AC158" s="47"/>
      <c r="AD158" s="47">
        <f>V158+Z158</f>
        <v>122400</v>
      </c>
      <c r="AE158" s="47">
        <f>W158+AA158</f>
        <v>122400</v>
      </c>
      <c r="AF158" s="47">
        <f>X158+AB158</f>
        <v>0</v>
      </c>
      <c r="AG158" s="47">
        <f>Y158+AC158</f>
        <v>0</v>
      </c>
      <c r="AH158" s="47">
        <v>122400</v>
      </c>
      <c r="AI158" s="47">
        <f>AH158</f>
        <v>122400</v>
      </c>
      <c r="AJ158" s="47"/>
      <c r="AK158" s="47"/>
      <c r="AL158" s="47"/>
      <c r="AM158" s="47">
        <f>AL158</f>
        <v>0</v>
      </c>
      <c r="AN158" s="47"/>
      <c r="AO158" s="47"/>
      <c r="AP158" s="47">
        <f>AH158+AL158</f>
        <v>122400</v>
      </c>
      <c r="AQ158" s="47">
        <f>AI158+AM158</f>
        <v>122400</v>
      </c>
      <c r="AR158" s="47">
        <f>AJ158+AN158</f>
        <v>0</v>
      </c>
      <c r="AS158" s="47">
        <f>AK158+AO158</f>
        <v>0</v>
      </c>
    </row>
    <row r="159" spans="1:46" x14ac:dyDescent="0.25">
      <c r="A159" s="46" t="s">
        <v>163</v>
      </c>
      <c r="B159" s="50"/>
      <c r="C159" s="50"/>
      <c r="D159" s="50"/>
      <c r="E159" s="19">
        <v>851</v>
      </c>
      <c r="F159" s="24" t="s">
        <v>101</v>
      </c>
      <c r="G159" s="24" t="s">
        <v>25</v>
      </c>
      <c r="H159" s="37" t="s">
        <v>164</v>
      </c>
      <c r="I159" s="24"/>
      <c r="J159" s="47">
        <f t="shared" ref="J159:U160" si="151">J160</f>
        <v>9014800</v>
      </c>
      <c r="K159" s="48">
        <f t="shared" si="151"/>
        <v>0</v>
      </c>
      <c r="L159" s="48">
        <f t="shared" si="151"/>
        <v>9014800</v>
      </c>
      <c r="M159" s="48">
        <f t="shared" si="151"/>
        <v>0</v>
      </c>
      <c r="N159" s="47">
        <f t="shared" si="151"/>
        <v>8184000</v>
      </c>
      <c r="O159" s="48">
        <f t="shared" si="151"/>
        <v>0</v>
      </c>
      <c r="P159" s="48">
        <f t="shared" si="151"/>
        <v>8184000</v>
      </c>
      <c r="Q159" s="48">
        <f t="shared" si="151"/>
        <v>0</v>
      </c>
      <c r="R159" s="47">
        <f t="shared" si="151"/>
        <v>8184000</v>
      </c>
      <c r="S159" s="48">
        <f t="shared" si="151"/>
        <v>0</v>
      </c>
      <c r="T159" s="48">
        <f t="shared" si="151"/>
        <v>8184000</v>
      </c>
      <c r="U159" s="48">
        <f t="shared" si="151"/>
        <v>0</v>
      </c>
      <c r="V159" s="47">
        <f t="shared" ref="V159:AG160" si="152">V160</f>
        <v>7000100</v>
      </c>
      <c r="W159" s="47">
        <f t="shared" si="152"/>
        <v>0</v>
      </c>
      <c r="X159" s="47">
        <f t="shared" si="152"/>
        <v>7000100</v>
      </c>
      <c r="Y159" s="47">
        <f t="shared" si="152"/>
        <v>0</v>
      </c>
      <c r="Z159" s="47">
        <f t="shared" si="152"/>
        <v>0</v>
      </c>
      <c r="AA159" s="47">
        <f t="shared" si="152"/>
        <v>0</v>
      </c>
      <c r="AB159" s="47">
        <f t="shared" si="152"/>
        <v>0</v>
      </c>
      <c r="AC159" s="47">
        <f t="shared" si="152"/>
        <v>0</v>
      </c>
      <c r="AD159" s="47">
        <f t="shared" si="152"/>
        <v>7000100</v>
      </c>
      <c r="AE159" s="47">
        <f t="shared" si="152"/>
        <v>0</v>
      </c>
      <c r="AF159" s="47">
        <f t="shared" si="152"/>
        <v>7000100</v>
      </c>
      <c r="AG159" s="47">
        <f t="shared" si="152"/>
        <v>0</v>
      </c>
      <c r="AH159" s="47">
        <f t="shared" ref="AF159:AS160" si="153">AH160</f>
        <v>7055900</v>
      </c>
      <c r="AI159" s="47">
        <f t="shared" si="153"/>
        <v>0</v>
      </c>
      <c r="AJ159" s="47">
        <f t="shared" si="153"/>
        <v>7055900</v>
      </c>
      <c r="AK159" s="47">
        <f t="shared" si="153"/>
        <v>0</v>
      </c>
      <c r="AL159" s="47">
        <f t="shared" si="153"/>
        <v>0</v>
      </c>
      <c r="AM159" s="47">
        <f t="shared" si="153"/>
        <v>0</v>
      </c>
      <c r="AN159" s="47">
        <f t="shared" si="153"/>
        <v>0</v>
      </c>
      <c r="AO159" s="47">
        <f t="shared" si="153"/>
        <v>0</v>
      </c>
      <c r="AP159" s="47">
        <f t="shared" si="153"/>
        <v>7055900</v>
      </c>
      <c r="AQ159" s="47">
        <f t="shared" si="153"/>
        <v>0</v>
      </c>
      <c r="AR159" s="47">
        <f t="shared" si="153"/>
        <v>7055900</v>
      </c>
      <c r="AS159" s="47">
        <f t="shared" si="153"/>
        <v>0</v>
      </c>
    </row>
    <row r="160" spans="1:46" ht="60" x14ac:dyDescent="0.25">
      <c r="A160" s="46" t="s">
        <v>79</v>
      </c>
      <c r="B160" s="41"/>
      <c r="C160" s="41"/>
      <c r="D160" s="41"/>
      <c r="E160" s="19">
        <v>851</v>
      </c>
      <c r="F160" s="24" t="s">
        <v>101</v>
      </c>
      <c r="G160" s="24" t="s">
        <v>25</v>
      </c>
      <c r="H160" s="37" t="s">
        <v>164</v>
      </c>
      <c r="I160" s="24" t="s">
        <v>146</v>
      </c>
      <c r="J160" s="47">
        <f t="shared" si="151"/>
        <v>9014800</v>
      </c>
      <c r="K160" s="48">
        <f t="shared" si="151"/>
        <v>0</v>
      </c>
      <c r="L160" s="48">
        <f t="shared" si="151"/>
        <v>9014800</v>
      </c>
      <c r="M160" s="48">
        <f t="shared" si="151"/>
        <v>0</v>
      </c>
      <c r="N160" s="47">
        <f t="shared" si="151"/>
        <v>8184000</v>
      </c>
      <c r="O160" s="48">
        <f t="shared" si="151"/>
        <v>0</v>
      </c>
      <c r="P160" s="48">
        <f t="shared" si="151"/>
        <v>8184000</v>
      </c>
      <c r="Q160" s="48">
        <f t="shared" si="151"/>
        <v>0</v>
      </c>
      <c r="R160" s="47">
        <f t="shared" si="151"/>
        <v>8184000</v>
      </c>
      <c r="S160" s="48">
        <f t="shared" si="151"/>
        <v>0</v>
      </c>
      <c r="T160" s="48">
        <f t="shared" si="151"/>
        <v>8184000</v>
      </c>
      <c r="U160" s="48">
        <f t="shared" si="151"/>
        <v>0</v>
      </c>
      <c r="V160" s="47">
        <f t="shared" si="152"/>
        <v>7000100</v>
      </c>
      <c r="W160" s="47">
        <f t="shared" si="152"/>
        <v>0</v>
      </c>
      <c r="X160" s="47">
        <f t="shared" si="152"/>
        <v>7000100</v>
      </c>
      <c r="Y160" s="47">
        <f t="shared" si="152"/>
        <v>0</v>
      </c>
      <c r="Z160" s="47">
        <f t="shared" si="152"/>
        <v>0</v>
      </c>
      <c r="AA160" s="47">
        <f t="shared" si="152"/>
        <v>0</v>
      </c>
      <c r="AB160" s="47">
        <f t="shared" si="152"/>
        <v>0</v>
      </c>
      <c r="AC160" s="47">
        <f t="shared" si="152"/>
        <v>0</v>
      </c>
      <c r="AD160" s="47">
        <f t="shared" si="152"/>
        <v>7000100</v>
      </c>
      <c r="AE160" s="47">
        <f t="shared" si="152"/>
        <v>0</v>
      </c>
      <c r="AF160" s="47">
        <f t="shared" si="153"/>
        <v>7000100</v>
      </c>
      <c r="AG160" s="47">
        <f t="shared" si="153"/>
        <v>0</v>
      </c>
      <c r="AH160" s="47">
        <f t="shared" si="153"/>
        <v>7055900</v>
      </c>
      <c r="AI160" s="47">
        <f t="shared" si="153"/>
        <v>0</v>
      </c>
      <c r="AJ160" s="47">
        <f t="shared" si="153"/>
        <v>7055900</v>
      </c>
      <c r="AK160" s="47">
        <f t="shared" si="153"/>
        <v>0</v>
      </c>
      <c r="AL160" s="47">
        <f t="shared" si="153"/>
        <v>0</v>
      </c>
      <c r="AM160" s="47">
        <f t="shared" si="153"/>
        <v>0</v>
      </c>
      <c r="AN160" s="47">
        <f t="shared" si="153"/>
        <v>0</v>
      </c>
      <c r="AO160" s="47">
        <f t="shared" si="153"/>
        <v>0</v>
      </c>
      <c r="AP160" s="47">
        <f t="shared" si="153"/>
        <v>7055900</v>
      </c>
      <c r="AQ160" s="47">
        <f t="shared" si="153"/>
        <v>0</v>
      </c>
      <c r="AR160" s="47">
        <f t="shared" si="153"/>
        <v>7055900</v>
      </c>
      <c r="AS160" s="47">
        <f t="shared" si="153"/>
        <v>0</v>
      </c>
    </row>
    <row r="161" spans="1:45" ht="30" x14ac:dyDescent="0.25">
      <c r="A161" s="46" t="s">
        <v>80</v>
      </c>
      <c r="B161" s="41"/>
      <c r="C161" s="41"/>
      <c r="D161" s="41"/>
      <c r="E161" s="19">
        <v>851</v>
      </c>
      <c r="F161" s="24" t="s">
        <v>101</v>
      </c>
      <c r="G161" s="24" t="s">
        <v>25</v>
      </c>
      <c r="H161" s="37" t="s">
        <v>164</v>
      </c>
      <c r="I161" s="24" t="s">
        <v>147</v>
      </c>
      <c r="J161" s="47">
        <v>9014800</v>
      </c>
      <c r="K161" s="48"/>
      <c r="L161" s="48">
        <f>J161</f>
        <v>9014800</v>
      </c>
      <c r="M161" s="48"/>
      <c r="N161" s="47">
        <v>8184000</v>
      </c>
      <c r="O161" s="48"/>
      <c r="P161" s="48">
        <f>N161</f>
        <v>8184000</v>
      </c>
      <c r="Q161" s="48"/>
      <c r="R161" s="47">
        <v>8184000</v>
      </c>
      <c r="S161" s="48"/>
      <c r="T161" s="48">
        <f>R161</f>
        <v>8184000</v>
      </c>
      <c r="U161" s="48"/>
      <c r="V161" s="47">
        <v>7000100</v>
      </c>
      <c r="W161" s="47"/>
      <c r="X161" s="47">
        <f>V161</f>
        <v>7000100</v>
      </c>
      <c r="Y161" s="47"/>
      <c r="Z161" s="47"/>
      <c r="AA161" s="47"/>
      <c r="AB161" s="47">
        <f>Z161</f>
        <v>0</v>
      </c>
      <c r="AC161" s="47"/>
      <c r="AD161" s="47">
        <f>V161+Z161</f>
        <v>7000100</v>
      </c>
      <c r="AE161" s="47">
        <f>W161+AA161</f>
        <v>0</v>
      </c>
      <c r="AF161" s="47">
        <f>X161+AB161</f>
        <v>7000100</v>
      </c>
      <c r="AG161" s="47">
        <f>Y161+AC161</f>
        <v>0</v>
      </c>
      <c r="AH161" s="47">
        <v>7055900</v>
      </c>
      <c r="AI161" s="47"/>
      <c r="AJ161" s="47">
        <f>AH161</f>
        <v>7055900</v>
      </c>
      <c r="AK161" s="47"/>
      <c r="AL161" s="47"/>
      <c r="AM161" s="47"/>
      <c r="AN161" s="47">
        <f>AL161</f>
        <v>0</v>
      </c>
      <c r="AO161" s="47"/>
      <c r="AP161" s="47">
        <f>AH161+AL161</f>
        <v>7055900</v>
      </c>
      <c r="AQ161" s="47">
        <f>AI161+AM161</f>
        <v>0</v>
      </c>
      <c r="AR161" s="47">
        <f>AJ161+AN161</f>
        <v>7055900</v>
      </c>
      <c r="AS161" s="47">
        <f>AK161+AO161</f>
        <v>0</v>
      </c>
    </row>
    <row r="162" spans="1:45" ht="30" x14ac:dyDescent="0.25">
      <c r="A162" s="46" t="s">
        <v>165</v>
      </c>
      <c r="B162" s="50"/>
      <c r="C162" s="50"/>
      <c r="D162" s="50"/>
      <c r="E162" s="19">
        <v>851</v>
      </c>
      <c r="F162" s="24" t="s">
        <v>101</v>
      </c>
      <c r="G162" s="24" t="s">
        <v>25</v>
      </c>
      <c r="H162" s="37" t="s">
        <v>166</v>
      </c>
      <c r="I162" s="24"/>
      <c r="J162" s="47">
        <f t="shared" ref="J162:U163" si="154">J163</f>
        <v>8746000</v>
      </c>
      <c r="K162" s="48">
        <f t="shared" si="154"/>
        <v>0</v>
      </c>
      <c r="L162" s="48">
        <f t="shared" si="154"/>
        <v>8746000</v>
      </c>
      <c r="M162" s="48">
        <f t="shared" si="154"/>
        <v>0</v>
      </c>
      <c r="N162" s="47">
        <f t="shared" si="154"/>
        <v>6902600</v>
      </c>
      <c r="O162" s="48">
        <f t="shared" si="154"/>
        <v>0</v>
      </c>
      <c r="P162" s="48">
        <f t="shared" si="154"/>
        <v>6902600</v>
      </c>
      <c r="Q162" s="48">
        <f t="shared" si="154"/>
        <v>0</v>
      </c>
      <c r="R162" s="47">
        <f t="shared" si="154"/>
        <v>6902600</v>
      </c>
      <c r="S162" s="48">
        <f t="shared" si="154"/>
        <v>0</v>
      </c>
      <c r="T162" s="48">
        <f t="shared" si="154"/>
        <v>6902600</v>
      </c>
      <c r="U162" s="48">
        <f t="shared" si="154"/>
        <v>0</v>
      </c>
      <c r="V162" s="47">
        <f t="shared" ref="V162:AG163" si="155">V163</f>
        <v>5260400</v>
      </c>
      <c r="W162" s="47">
        <f t="shared" si="155"/>
        <v>0</v>
      </c>
      <c r="X162" s="47">
        <f t="shared" si="155"/>
        <v>5260400</v>
      </c>
      <c r="Y162" s="47">
        <f t="shared" si="155"/>
        <v>0</v>
      </c>
      <c r="Z162" s="47">
        <f t="shared" si="155"/>
        <v>0</v>
      </c>
      <c r="AA162" s="47">
        <f t="shared" si="155"/>
        <v>0</v>
      </c>
      <c r="AB162" s="47">
        <f t="shared" si="155"/>
        <v>0</v>
      </c>
      <c r="AC162" s="47">
        <f t="shared" si="155"/>
        <v>0</v>
      </c>
      <c r="AD162" s="47">
        <f t="shared" si="155"/>
        <v>5260400</v>
      </c>
      <c r="AE162" s="47">
        <f t="shared" si="155"/>
        <v>0</v>
      </c>
      <c r="AF162" s="47">
        <f t="shared" si="155"/>
        <v>5260400</v>
      </c>
      <c r="AG162" s="47">
        <f t="shared" si="155"/>
        <v>0</v>
      </c>
      <c r="AH162" s="47">
        <f t="shared" ref="AF162:AS163" si="156">AH163</f>
        <v>5260400</v>
      </c>
      <c r="AI162" s="47">
        <f t="shared" si="156"/>
        <v>0</v>
      </c>
      <c r="AJ162" s="47">
        <f t="shared" si="156"/>
        <v>5260400</v>
      </c>
      <c r="AK162" s="47">
        <f t="shared" si="156"/>
        <v>0</v>
      </c>
      <c r="AL162" s="47">
        <f t="shared" si="156"/>
        <v>0</v>
      </c>
      <c r="AM162" s="47">
        <f t="shared" si="156"/>
        <v>0</v>
      </c>
      <c r="AN162" s="47">
        <f t="shared" si="156"/>
        <v>0</v>
      </c>
      <c r="AO162" s="47">
        <f t="shared" si="156"/>
        <v>0</v>
      </c>
      <c r="AP162" s="47">
        <f t="shared" si="156"/>
        <v>5260400</v>
      </c>
      <c r="AQ162" s="47">
        <f t="shared" si="156"/>
        <v>0</v>
      </c>
      <c r="AR162" s="47">
        <f t="shared" si="156"/>
        <v>5260400</v>
      </c>
      <c r="AS162" s="47">
        <f t="shared" si="156"/>
        <v>0</v>
      </c>
    </row>
    <row r="163" spans="1:45" ht="60" x14ac:dyDescent="0.25">
      <c r="A163" s="46" t="s">
        <v>79</v>
      </c>
      <c r="B163" s="50"/>
      <c r="C163" s="50"/>
      <c r="D163" s="50"/>
      <c r="E163" s="19">
        <v>851</v>
      </c>
      <c r="F163" s="24" t="s">
        <v>101</v>
      </c>
      <c r="G163" s="24" t="s">
        <v>25</v>
      </c>
      <c r="H163" s="37" t="s">
        <v>166</v>
      </c>
      <c r="I163" s="24">
        <v>600</v>
      </c>
      <c r="J163" s="47">
        <f t="shared" si="154"/>
        <v>8746000</v>
      </c>
      <c r="K163" s="48">
        <f t="shared" si="154"/>
        <v>0</v>
      </c>
      <c r="L163" s="48">
        <f t="shared" si="154"/>
        <v>8746000</v>
      </c>
      <c r="M163" s="48">
        <f t="shared" si="154"/>
        <v>0</v>
      </c>
      <c r="N163" s="47">
        <f t="shared" si="154"/>
        <v>6902600</v>
      </c>
      <c r="O163" s="48">
        <f t="shared" si="154"/>
        <v>0</v>
      </c>
      <c r="P163" s="48">
        <f t="shared" si="154"/>
        <v>6902600</v>
      </c>
      <c r="Q163" s="48">
        <f t="shared" si="154"/>
        <v>0</v>
      </c>
      <c r="R163" s="47">
        <f t="shared" si="154"/>
        <v>6902600</v>
      </c>
      <c r="S163" s="48">
        <f t="shared" si="154"/>
        <v>0</v>
      </c>
      <c r="T163" s="48">
        <f t="shared" si="154"/>
        <v>6902600</v>
      </c>
      <c r="U163" s="48">
        <f t="shared" si="154"/>
        <v>0</v>
      </c>
      <c r="V163" s="47">
        <f t="shared" si="155"/>
        <v>5260400</v>
      </c>
      <c r="W163" s="47">
        <f t="shared" si="155"/>
        <v>0</v>
      </c>
      <c r="X163" s="47">
        <f t="shared" si="155"/>
        <v>5260400</v>
      </c>
      <c r="Y163" s="47">
        <f t="shared" si="155"/>
        <v>0</v>
      </c>
      <c r="Z163" s="47">
        <f t="shared" si="155"/>
        <v>0</v>
      </c>
      <c r="AA163" s="47">
        <f t="shared" si="155"/>
        <v>0</v>
      </c>
      <c r="AB163" s="47">
        <f t="shared" si="155"/>
        <v>0</v>
      </c>
      <c r="AC163" s="47">
        <f t="shared" si="155"/>
        <v>0</v>
      </c>
      <c r="AD163" s="47">
        <f t="shared" si="155"/>
        <v>5260400</v>
      </c>
      <c r="AE163" s="47">
        <f t="shared" si="155"/>
        <v>0</v>
      </c>
      <c r="AF163" s="47">
        <f t="shared" si="156"/>
        <v>5260400</v>
      </c>
      <c r="AG163" s="47">
        <f t="shared" si="156"/>
        <v>0</v>
      </c>
      <c r="AH163" s="47">
        <f t="shared" si="156"/>
        <v>5260400</v>
      </c>
      <c r="AI163" s="47">
        <f t="shared" si="156"/>
        <v>0</v>
      </c>
      <c r="AJ163" s="47">
        <f t="shared" si="156"/>
        <v>5260400</v>
      </c>
      <c r="AK163" s="47">
        <f t="shared" si="156"/>
        <v>0</v>
      </c>
      <c r="AL163" s="47">
        <f t="shared" si="156"/>
        <v>0</v>
      </c>
      <c r="AM163" s="47">
        <f t="shared" si="156"/>
        <v>0</v>
      </c>
      <c r="AN163" s="47">
        <f t="shared" si="156"/>
        <v>0</v>
      </c>
      <c r="AO163" s="47">
        <f t="shared" si="156"/>
        <v>0</v>
      </c>
      <c r="AP163" s="47">
        <f t="shared" si="156"/>
        <v>5260400</v>
      </c>
      <c r="AQ163" s="47">
        <f t="shared" si="156"/>
        <v>0</v>
      </c>
      <c r="AR163" s="47">
        <f t="shared" si="156"/>
        <v>5260400</v>
      </c>
      <c r="AS163" s="47">
        <f t="shared" si="156"/>
        <v>0</v>
      </c>
    </row>
    <row r="164" spans="1:45" ht="30" x14ac:dyDescent="0.25">
      <c r="A164" s="46" t="s">
        <v>80</v>
      </c>
      <c r="B164" s="50"/>
      <c r="C164" s="50"/>
      <c r="D164" s="50"/>
      <c r="E164" s="19">
        <v>851</v>
      </c>
      <c r="F164" s="24" t="s">
        <v>101</v>
      </c>
      <c r="G164" s="24" t="s">
        <v>25</v>
      </c>
      <c r="H164" s="37" t="s">
        <v>166</v>
      </c>
      <c r="I164" s="24" t="s">
        <v>147</v>
      </c>
      <c r="J164" s="47">
        <v>8746000</v>
      </c>
      <c r="K164" s="48"/>
      <c r="L164" s="48">
        <f>J164</f>
        <v>8746000</v>
      </c>
      <c r="M164" s="48"/>
      <c r="N164" s="47">
        <v>6902600</v>
      </c>
      <c r="O164" s="48"/>
      <c r="P164" s="48">
        <f>N164</f>
        <v>6902600</v>
      </c>
      <c r="Q164" s="48"/>
      <c r="R164" s="47">
        <v>6902600</v>
      </c>
      <c r="S164" s="48"/>
      <c r="T164" s="48">
        <f>R164</f>
        <v>6902600</v>
      </c>
      <c r="U164" s="48"/>
      <c r="V164" s="47">
        <v>5260400</v>
      </c>
      <c r="W164" s="47"/>
      <c r="X164" s="47">
        <f>V164</f>
        <v>5260400</v>
      </c>
      <c r="Y164" s="47"/>
      <c r="Z164" s="47"/>
      <c r="AA164" s="47"/>
      <c r="AB164" s="47">
        <f>Z164</f>
        <v>0</v>
      </c>
      <c r="AC164" s="47"/>
      <c r="AD164" s="47">
        <f>V164+Z164</f>
        <v>5260400</v>
      </c>
      <c r="AE164" s="47">
        <f>W164+AA164</f>
        <v>0</v>
      </c>
      <c r="AF164" s="47">
        <f>X164+AB164</f>
        <v>5260400</v>
      </c>
      <c r="AG164" s="47">
        <f>Y164+AC164</f>
        <v>0</v>
      </c>
      <c r="AH164" s="47">
        <v>5260400</v>
      </c>
      <c r="AI164" s="47"/>
      <c r="AJ164" s="47">
        <f>AH164</f>
        <v>5260400</v>
      </c>
      <c r="AK164" s="47"/>
      <c r="AL164" s="47"/>
      <c r="AM164" s="47"/>
      <c r="AN164" s="47">
        <f>AL164</f>
        <v>0</v>
      </c>
      <c r="AO164" s="47"/>
      <c r="AP164" s="47">
        <f>AH164+AL164</f>
        <v>5260400</v>
      </c>
      <c r="AQ164" s="47">
        <f>AI164+AM164</f>
        <v>0</v>
      </c>
      <c r="AR164" s="47">
        <f>AJ164+AN164</f>
        <v>5260400</v>
      </c>
      <c r="AS164" s="47">
        <f>AK164+AO164</f>
        <v>0</v>
      </c>
    </row>
    <row r="165" spans="1:45" ht="30" x14ac:dyDescent="0.25">
      <c r="A165" s="46" t="s">
        <v>167</v>
      </c>
      <c r="B165" s="50"/>
      <c r="C165" s="50"/>
      <c r="D165" s="50"/>
      <c r="E165" s="19">
        <v>851</v>
      </c>
      <c r="F165" s="24" t="s">
        <v>101</v>
      </c>
      <c r="G165" s="24" t="s">
        <v>25</v>
      </c>
      <c r="H165" s="37" t="s">
        <v>168</v>
      </c>
      <c r="I165" s="24"/>
      <c r="J165" s="47">
        <f t="shared" ref="J165:U165" si="157">J166+J168</f>
        <v>1705000</v>
      </c>
      <c r="K165" s="48">
        <f t="shared" si="157"/>
        <v>0</v>
      </c>
      <c r="L165" s="48">
        <f t="shared" si="157"/>
        <v>1705000</v>
      </c>
      <c r="M165" s="48">
        <f t="shared" si="157"/>
        <v>0</v>
      </c>
      <c r="N165" s="47">
        <f t="shared" si="157"/>
        <v>0</v>
      </c>
      <c r="O165" s="48">
        <f t="shared" si="157"/>
        <v>0</v>
      </c>
      <c r="P165" s="48">
        <f t="shared" si="157"/>
        <v>0</v>
      </c>
      <c r="Q165" s="48">
        <f t="shared" si="157"/>
        <v>0</v>
      </c>
      <c r="R165" s="47">
        <f t="shared" si="157"/>
        <v>0</v>
      </c>
      <c r="S165" s="48">
        <f t="shared" si="157"/>
        <v>0</v>
      </c>
      <c r="T165" s="48">
        <f t="shared" si="157"/>
        <v>0</v>
      </c>
      <c r="U165" s="48">
        <f t="shared" si="157"/>
        <v>0</v>
      </c>
      <c r="V165" s="47">
        <f t="shared" ref="V165:AS165" si="158">V166+V168</f>
        <v>0</v>
      </c>
      <c r="W165" s="47">
        <f t="shared" si="158"/>
        <v>0</v>
      </c>
      <c r="X165" s="47">
        <f t="shared" si="158"/>
        <v>0</v>
      </c>
      <c r="Y165" s="47">
        <f t="shared" si="158"/>
        <v>0</v>
      </c>
      <c r="Z165" s="47">
        <f t="shared" si="158"/>
        <v>0</v>
      </c>
      <c r="AA165" s="47">
        <f t="shared" si="158"/>
        <v>0</v>
      </c>
      <c r="AB165" s="47">
        <f t="shared" si="158"/>
        <v>0</v>
      </c>
      <c r="AC165" s="47">
        <f t="shared" si="158"/>
        <v>0</v>
      </c>
      <c r="AD165" s="47">
        <f t="shared" si="158"/>
        <v>0</v>
      </c>
      <c r="AE165" s="47">
        <f t="shared" si="158"/>
        <v>0</v>
      </c>
      <c r="AF165" s="47">
        <f t="shared" si="158"/>
        <v>0</v>
      </c>
      <c r="AG165" s="47">
        <f t="shared" si="158"/>
        <v>0</v>
      </c>
      <c r="AH165" s="47">
        <f t="shared" si="158"/>
        <v>0</v>
      </c>
      <c r="AI165" s="47">
        <f t="shared" si="158"/>
        <v>0</v>
      </c>
      <c r="AJ165" s="47">
        <f t="shared" si="158"/>
        <v>0</v>
      </c>
      <c r="AK165" s="47">
        <f t="shared" si="158"/>
        <v>0</v>
      </c>
      <c r="AL165" s="47">
        <f t="shared" si="158"/>
        <v>0</v>
      </c>
      <c r="AM165" s="47">
        <f t="shared" si="158"/>
        <v>0</v>
      </c>
      <c r="AN165" s="47">
        <f t="shared" si="158"/>
        <v>0</v>
      </c>
      <c r="AO165" s="47">
        <f t="shared" si="158"/>
        <v>0</v>
      </c>
      <c r="AP165" s="47">
        <f t="shared" si="158"/>
        <v>0</v>
      </c>
      <c r="AQ165" s="47">
        <f t="shared" si="158"/>
        <v>0</v>
      </c>
      <c r="AR165" s="47">
        <f t="shared" si="158"/>
        <v>0</v>
      </c>
      <c r="AS165" s="47">
        <f t="shared" si="158"/>
        <v>0</v>
      </c>
    </row>
    <row r="166" spans="1:45" ht="60" x14ac:dyDescent="0.25">
      <c r="A166" s="46" t="s">
        <v>34</v>
      </c>
      <c r="B166" s="49"/>
      <c r="C166" s="49"/>
      <c r="D166" s="49"/>
      <c r="E166" s="19">
        <v>851</v>
      </c>
      <c r="F166" s="24" t="s">
        <v>101</v>
      </c>
      <c r="G166" s="24" t="s">
        <v>25</v>
      </c>
      <c r="H166" s="37" t="s">
        <v>168</v>
      </c>
      <c r="I166" s="24" t="s">
        <v>35</v>
      </c>
      <c r="J166" s="47">
        <f t="shared" ref="J166:U166" si="159">J167</f>
        <v>145000</v>
      </c>
      <c r="K166" s="48">
        <f t="shared" si="159"/>
        <v>0</v>
      </c>
      <c r="L166" s="48">
        <f t="shared" si="159"/>
        <v>145000</v>
      </c>
      <c r="M166" s="48">
        <f t="shared" si="159"/>
        <v>0</v>
      </c>
      <c r="N166" s="47">
        <f t="shared" si="159"/>
        <v>0</v>
      </c>
      <c r="O166" s="48">
        <f t="shared" si="159"/>
        <v>0</v>
      </c>
      <c r="P166" s="48">
        <f t="shared" si="159"/>
        <v>0</v>
      </c>
      <c r="Q166" s="48">
        <f t="shared" si="159"/>
        <v>0</v>
      </c>
      <c r="R166" s="47">
        <f t="shared" si="159"/>
        <v>0</v>
      </c>
      <c r="S166" s="48">
        <f t="shared" si="159"/>
        <v>0</v>
      </c>
      <c r="T166" s="48">
        <f t="shared" si="159"/>
        <v>0</v>
      </c>
      <c r="U166" s="48">
        <f t="shared" si="159"/>
        <v>0</v>
      </c>
      <c r="V166" s="47">
        <f t="shared" ref="V166:AS166" si="160">V167</f>
        <v>0</v>
      </c>
      <c r="W166" s="47">
        <f t="shared" si="160"/>
        <v>0</v>
      </c>
      <c r="X166" s="47">
        <f t="shared" si="160"/>
        <v>0</v>
      </c>
      <c r="Y166" s="47">
        <f t="shared" si="160"/>
        <v>0</v>
      </c>
      <c r="Z166" s="47">
        <f t="shared" si="160"/>
        <v>0</v>
      </c>
      <c r="AA166" s="47">
        <f t="shared" si="160"/>
        <v>0</v>
      </c>
      <c r="AB166" s="47">
        <f t="shared" si="160"/>
        <v>0</v>
      </c>
      <c r="AC166" s="47">
        <f t="shared" si="160"/>
        <v>0</v>
      </c>
      <c r="AD166" s="47">
        <f t="shared" si="160"/>
        <v>0</v>
      </c>
      <c r="AE166" s="47">
        <f t="shared" si="160"/>
        <v>0</v>
      </c>
      <c r="AF166" s="47">
        <f t="shared" si="160"/>
        <v>0</v>
      </c>
      <c r="AG166" s="47">
        <f t="shared" si="160"/>
        <v>0</v>
      </c>
      <c r="AH166" s="47">
        <f t="shared" si="160"/>
        <v>0</v>
      </c>
      <c r="AI166" s="47">
        <f t="shared" si="160"/>
        <v>0</v>
      </c>
      <c r="AJ166" s="47">
        <f t="shared" si="160"/>
        <v>0</v>
      </c>
      <c r="AK166" s="47">
        <f t="shared" si="160"/>
        <v>0</v>
      </c>
      <c r="AL166" s="47">
        <f t="shared" si="160"/>
        <v>0</v>
      </c>
      <c r="AM166" s="47">
        <f t="shared" si="160"/>
        <v>0</v>
      </c>
      <c r="AN166" s="47">
        <f t="shared" si="160"/>
        <v>0</v>
      </c>
      <c r="AO166" s="47">
        <f t="shared" si="160"/>
        <v>0</v>
      </c>
      <c r="AP166" s="47">
        <f t="shared" si="160"/>
        <v>0</v>
      </c>
      <c r="AQ166" s="47">
        <f t="shared" si="160"/>
        <v>0</v>
      </c>
      <c r="AR166" s="47">
        <f t="shared" si="160"/>
        <v>0</v>
      </c>
      <c r="AS166" s="47">
        <f t="shared" si="160"/>
        <v>0</v>
      </c>
    </row>
    <row r="167" spans="1:45" ht="60" x14ac:dyDescent="0.25">
      <c r="A167" s="46" t="s">
        <v>36</v>
      </c>
      <c r="B167" s="50"/>
      <c r="C167" s="50"/>
      <c r="D167" s="50"/>
      <c r="E167" s="19">
        <v>851</v>
      </c>
      <c r="F167" s="24" t="s">
        <v>101</v>
      </c>
      <c r="G167" s="24" t="s">
        <v>25</v>
      </c>
      <c r="H167" s="37" t="s">
        <v>168</v>
      </c>
      <c r="I167" s="24" t="s">
        <v>37</v>
      </c>
      <c r="J167" s="47">
        <v>145000</v>
      </c>
      <c r="K167" s="48"/>
      <c r="L167" s="48">
        <f>J167</f>
        <v>145000</v>
      </c>
      <c r="M167" s="48"/>
      <c r="N167" s="47"/>
      <c r="O167" s="48"/>
      <c r="P167" s="48">
        <f>N167</f>
        <v>0</v>
      </c>
      <c r="Q167" s="48"/>
      <c r="R167" s="47"/>
      <c r="S167" s="48"/>
      <c r="T167" s="48">
        <f>R167</f>
        <v>0</v>
      </c>
      <c r="U167" s="48"/>
      <c r="V167" s="47"/>
      <c r="W167" s="47"/>
      <c r="X167" s="47">
        <f>V167</f>
        <v>0</v>
      </c>
      <c r="Y167" s="47"/>
      <c r="Z167" s="47"/>
      <c r="AA167" s="47"/>
      <c r="AB167" s="47">
        <f>Z167</f>
        <v>0</v>
      </c>
      <c r="AC167" s="47"/>
      <c r="AD167" s="47">
        <f>V167+Z167</f>
        <v>0</v>
      </c>
      <c r="AE167" s="47">
        <f>W167+AA167</f>
        <v>0</v>
      </c>
      <c r="AF167" s="47">
        <f>X167+AB167</f>
        <v>0</v>
      </c>
      <c r="AG167" s="47">
        <f>Y167+AC167</f>
        <v>0</v>
      </c>
      <c r="AH167" s="47"/>
      <c r="AI167" s="47"/>
      <c r="AJ167" s="47">
        <f>AH167</f>
        <v>0</v>
      </c>
      <c r="AK167" s="47"/>
      <c r="AL167" s="47"/>
      <c r="AM167" s="47"/>
      <c r="AN167" s="47">
        <f>AL167</f>
        <v>0</v>
      </c>
      <c r="AO167" s="47"/>
      <c r="AP167" s="47">
        <f>AH167+AL167</f>
        <v>0</v>
      </c>
      <c r="AQ167" s="47">
        <f>AI167+AM167</f>
        <v>0</v>
      </c>
      <c r="AR167" s="47">
        <f>AJ167+AN167</f>
        <v>0</v>
      </c>
      <c r="AS167" s="47">
        <f>AK167+AO167</f>
        <v>0</v>
      </c>
    </row>
    <row r="168" spans="1:45" ht="60" x14ac:dyDescent="0.25">
      <c r="A168" s="46" t="s">
        <v>79</v>
      </c>
      <c r="B168" s="50"/>
      <c r="C168" s="50"/>
      <c r="D168" s="50"/>
      <c r="E168" s="19">
        <v>851</v>
      </c>
      <c r="F168" s="24" t="s">
        <v>101</v>
      </c>
      <c r="G168" s="24" t="s">
        <v>25</v>
      </c>
      <c r="H168" s="37" t="s">
        <v>168</v>
      </c>
      <c r="I168" s="24" t="s">
        <v>146</v>
      </c>
      <c r="J168" s="47">
        <f t="shared" ref="J168:U168" si="161">J169</f>
        <v>1560000</v>
      </c>
      <c r="K168" s="48">
        <f t="shared" si="161"/>
        <v>0</v>
      </c>
      <c r="L168" s="48">
        <f t="shared" si="161"/>
        <v>1560000</v>
      </c>
      <c r="M168" s="48">
        <f t="shared" si="161"/>
        <v>0</v>
      </c>
      <c r="N168" s="47">
        <f t="shared" si="161"/>
        <v>0</v>
      </c>
      <c r="O168" s="48">
        <f t="shared" si="161"/>
        <v>0</v>
      </c>
      <c r="P168" s="48">
        <f t="shared" si="161"/>
        <v>0</v>
      </c>
      <c r="Q168" s="48">
        <f t="shared" si="161"/>
        <v>0</v>
      </c>
      <c r="R168" s="47">
        <f t="shared" si="161"/>
        <v>0</v>
      </c>
      <c r="S168" s="48">
        <f t="shared" si="161"/>
        <v>0</v>
      </c>
      <c r="T168" s="48">
        <f t="shared" si="161"/>
        <v>0</v>
      </c>
      <c r="U168" s="48">
        <f t="shared" si="161"/>
        <v>0</v>
      </c>
      <c r="V168" s="47">
        <f t="shared" ref="V168:AS168" si="162">V169</f>
        <v>0</v>
      </c>
      <c r="W168" s="47">
        <f t="shared" si="162"/>
        <v>0</v>
      </c>
      <c r="X168" s="47">
        <f t="shared" si="162"/>
        <v>0</v>
      </c>
      <c r="Y168" s="47">
        <f t="shared" si="162"/>
        <v>0</v>
      </c>
      <c r="Z168" s="47">
        <f t="shared" si="162"/>
        <v>0</v>
      </c>
      <c r="AA168" s="47">
        <f t="shared" si="162"/>
        <v>0</v>
      </c>
      <c r="AB168" s="47">
        <f t="shared" si="162"/>
        <v>0</v>
      </c>
      <c r="AC168" s="47">
        <f t="shared" si="162"/>
        <v>0</v>
      </c>
      <c r="AD168" s="47">
        <f t="shared" si="162"/>
        <v>0</v>
      </c>
      <c r="AE168" s="47">
        <f t="shared" si="162"/>
        <v>0</v>
      </c>
      <c r="AF168" s="47">
        <f t="shared" si="162"/>
        <v>0</v>
      </c>
      <c r="AG168" s="47">
        <f t="shared" si="162"/>
        <v>0</v>
      </c>
      <c r="AH168" s="47">
        <f t="shared" si="162"/>
        <v>0</v>
      </c>
      <c r="AI168" s="47">
        <f t="shared" si="162"/>
        <v>0</v>
      </c>
      <c r="AJ168" s="47">
        <f t="shared" si="162"/>
        <v>0</v>
      </c>
      <c r="AK168" s="47">
        <f t="shared" si="162"/>
        <v>0</v>
      </c>
      <c r="AL168" s="47">
        <f t="shared" si="162"/>
        <v>0</v>
      </c>
      <c r="AM168" s="47">
        <f t="shared" si="162"/>
        <v>0</v>
      </c>
      <c r="AN168" s="47">
        <f t="shared" si="162"/>
        <v>0</v>
      </c>
      <c r="AO168" s="47">
        <f t="shared" si="162"/>
        <v>0</v>
      </c>
      <c r="AP168" s="47">
        <f t="shared" si="162"/>
        <v>0</v>
      </c>
      <c r="AQ168" s="47">
        <f t="shared" si="162"/>
        <v>0</v>
      </c>
      <c r="AR168" s="47">
        <f t="shared" si="162"/>
        <v>0</v>
      </c>
      <c r="AS168" s="47">
        <f t="shared" si="162"/>
        <v>0</v>
      </c>
    </row>
    <row r="169" spans="1:45" ht="30" x14ac:dyDescent="0.25">
      <c r="A169" s="46" t="s">
        <v>80</v>
      </c>
      <c r="B169" s="50"/>
      <c r="C169" s="50"/>
      <c r="D169" s="50"/>
      <c r="E169" s="19">
        <v>851</v>
      </c>
      <c r="F169" s="24" t="s">
        <v>101</v>
      </c>
      <c r="G169" s="24" t="s">
        <v>25</v>
      </c>
      <c r="H169" s="37" t="s">
        <v>168</v>
      </c>
      <c r="I169" s="24" t="s">
        <v>147</v>
      </c>
      <c r="J169" s="47">
        <v>1560000</v>
      </c>
      <c r="K169" s="48"/>
      <c r="L169" s="48">
        <f>J169</f>
        <v>1560000</v>
      </c>
      <c r="M169" s="48"/>
      <c r="N169" s="47"/>
      <c r="O169" s="48"/>
      <c r="P169" s="48">
        <f>N169</f>
        <v>0</v>
      </c>
      <c r="Q169" s="48"/>
      <c r="R169" s="47"/>
      <c r="S169" s="48"/>
      <c r="T169" s="48">
        <f>R169</f>
        <v>0</v>
      </c>
      <c r="U169" s="48"/>
      <c r="V169" s="47"/>
      <c r="W169" s="47"/>
      <c r="X169" s="47">
        <f>V169</f>
        <v>0</v>
      </c>
      <c r="Y169" s="47"/>
      <c r="Z169" s="47"/>
      <c r="AA169" s="47"/>
      <c r="AB169" s="47">
        <f>Z169</f>
        <v>0</v>
      </c>
      <c r="AC169" s="47"/>
      <c r="AD169" s="47">
        <f>V169+Z169</f>
        <v>0</v>
      </c>
      <c r="AE169" s="47">
        <f>W169+AA169</f>
        <v>0</v>
      </c>
      <c r="AF169" s="47">
        <f>X169+AB169</f>
        <v>0</v>
      </c>
      <c r="AG169" s="47">
        <f>Y169+AC169</f>
        <v>0</v>
      </c>
      <c r="AH169" s="47"/>
      <c r="AI169" s="47"/>
      <c r="AJ169" s="47">
        <f>AH169</f>
        <v>0</v>
      </c>
      <c r="AK169" s="47"/>
      <c r="AL169" s="47"/>
      <c r="AM169" s="47"/>
      <c r="AN169" s="47">
        <f>AL169</f>
        <v>0</v>
      </c>
      <c r="AO169" s="47"/>
      <c r="AP169" s="47">
        <f>AH169+AL169</f>
        <v>0</v>
      </c>
      <c r="AQ169" s="47">
        <f>AI169+AM169</f>
        <v>0</v>
      </c>
      <c r="AR169" s="47">
        <f>AJ169+AN169</f>
        <v>0</v>
      </c>
      <c r="AS169" s="47">
        <f>AK169+AO169</f>
        <v>0</v>
      </c>
    </row>
    <row r="170" spans="1:45" ht="45" x14ac:dyDescent="0.25">
      <c r="A170" s="46" t="s">
        <v>152</v>
      </c>
      <c r="B170" s="50"/>
      <c r="C170" s="50"/>
      <c r="D170" s="50"/>
      <c r="E170" s="19">
        <v>851</v>
      </c>
      <c r="F170" s="24" t="s">
        <v>101</v>
      </c>
      <c r="G170" s="24" t="s">
        <v>25</v>
      </c>
      <c r="H170" s="37" t="s">
        <v>169</v>
      </c>
      <c r="I170" s="24"/>
      <c r="J170" s="47">
        <f>J171</f>
        <v>705715</v>
      </c>
      <c r="K170" s="48">
        <f t="shared" ref="K170:U170" si="163">K171</f>
        <v>0</v>
      </c>
      <c r="L170" s="48">
        <f t="shared" si="163"/>
        <v>705715</v>
      </c>
      <c r="M170" s="48">
        <f t="shared" si="163"/>
        <v>0</v>
      </c>
      <c r="N170" s="47">
        <f t="shared" si="163"/>
        <v>0</v>
      </c>
      <c r="O170" s="48">
        <f t="shared" si="163"/>
        <v>0</v>
      </c>
      <c r="P170" s="48">
        <f t="shared" si="163"/>
        <v>0</v>
      </c>
      <c r="Q170" s="48">
        <f t="shared" si="163"/>
        <v>0</v>
      </c>
      <c r="R170" s="47">
        <f t="shared" si="163"/>
        <v>0</v>
      </c>
      <c r="S170" s="48">
        <f t="shared" si="163"/>
        <v>0</v>
      </c>
      <c r="T170" s="48">
        <f t="shared" si="163"/>
        <v>0</v>
      </c>
      <c r="U170" s="48">
        <f t="shared" si="163"/>
        <v>0</v>
      </c>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row>
    <row r="171" spans="1:45" ht="60" x14ac:dyDescent="0.25">
      <c r="A171" s="46" t="s">
        <v>79</v>
      </c>
      <c r="B171" s="50"/>
      <c r="C171" s="50"/>
      <c r="D171" s="50"/>
      <c r="E171" s="19">
        <v>851</v>
      </c>
      <c r="F171" s="24" t="s">
        <v>101</v>
      </c>
      <c r="G171" s="24" t="s">
        <v>25</v>
      </c>
      <c r="H171" s="37" t="s">
        <v>169</v>
      </c>
      <c r="I171" s="24" t="s">
        <v>146</v>
      </c>
      <c r="J171" s="47">
        <f t="shared" ref="J171:R171" si="164">J172</f>
        <v>705715</v>
      </c>
      <c r="K171" s="48">
        <f t="shared" si="164"/>
        <v>0</v>
      </c>
      <c r="L171" s="48">
        <f t="shared" si="164"/>
        <v>705715</v>
      </c>
      <c r="M171" s="48">
        <f t="shared" si="164"/>
        <v>0</v>
      </c>
      <c r="N171" s="47">
        <f t="shared" si="164"/>
        <v>0</v>
      </c>
      <c r="O171" s="48">
        <f t="shared" si="164"/>
        <v>0</v>
      </c>
      <c r="P171" s="48">
        <f t="shared" si="164"/>
        <v>0</v>
      </c>
      <c r="Q171" s="48">
        <f t="shared" si="164"/>
        <v>0</v>
      </c>
      <c r="R171" s="47">
        <f t="shared" si="164"/>
        <v>0</v>
      </c>
      <c r="S171" s="48"/>
      <c r="T171" s="48"/>
      <c r="U171" s="48"/>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row>
    <row r="172" spans="1:45" ht="30" x14ac:dyDescent="0.25">
      <c r="A172" s="46" t="s">
        <v>80</v>
      </c>
      <c r="B172" s="50"/>
      <c r="C172" s="50"/>
      <c r="D172" s="50"/>
      <c r="E172" s="19">
        <v>851</v>
      </c>
      <c r="F172" s="24" t="s">
        <v>101</v>
      </c>
      <c r="G172" s="24" t="s">
        <v>25</v>
      </c>
      <c r="H172" s="37" t="s">
        <v>169</v>
      </c>
      <c r="I172" s="24" t="s">
        <v>147</v>
      </c>
      <c r="J172" s="47">
        <v>705715</v>
      </c>
      <c r="K172" s="48"/>
      <c r="L172" s="48">
        <f>J172</f>
        <v>705715</v>
      </c>
      <c r="M172" s="48"/>
      <c r="N172" s="47"/>
      <c r="O172" s="48"/>
      <c r="P172" s="48"/>
      <c r="Q172" s="48"/>
      <c r="R172" s="47"/>
      <c r="S172" s="48"/>
      <c r="T172" s="48"/>
      <c r="U172" s="48"/>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row>
    <row r="173" spans="1:45" ht="135" x14ac:dyDescent="0.25">
      <c r="A173" s="46" t="s">
        <v>170</v>
      </c>
      <c r="B173" s="50"/>
      <c r="C173" s="50"/>
      <c r="D173" s="50"/>
      <c r="E173" s="19">
        <v>851</v>
      </c>
      <c r="F173" s="24" t="s">
        <v>101</v>
      </c>
      <c r="G173" s="24" t="s">
        <v>25</v>
      </c>
      <c r="H173" s="37" t="s">
        <v>171</v>
      </c>
      <c r="I173" s="24"/>
      <c r="J173" s="47">
        <f t="shared" ref="J173:U173" si="165">J174+J176</f>
        <v>5600000</v>
      </c>
      <c r="K173" s="48">
        <f t="shared" si="165"/>
        <v>0</v>
      </c>
      <c r="L173" s="48">
        <f t="shared" si="165"/>
        <v>0</v>
      </c>
      <c r="M173" s="48">
        <f t="shared" si="165"/>
        <v>5600000</v>
      </c>
      <c r="N173" s="47">
        <f t="shared" si="165"/>
        <v>5600000</v>
      </c>
      <c r="O173" s="48">
        <f t="shared" si="165"/>
        <v>0</v>
      </c>
      <c r="P173" s="48">
        <f t="shared" si="165"/>
        <v>0</v>
      </c>
      <c r="Q173" s="48">
        <f t="shared" si="165"/>
        <v>5600000</v>
      </c>
      <c r="R173" s="47">
        <f t="shared" si="165"/>
        <v>5600000</v>
      </c>
      <c r="S173" s="48">
        <f t="shared" si="165"/>
        <v>0</v>
      </c>
      <c r="T173" s="48">
        <f t="shared" si="165"/>
        <v>0</v>
      </c>
      <c r="U173" s="48">
        <f t="shared" si="165"/>
        <v>5600000</v>
      </c>
      <c r="V173" s="47">
        <f t="shared" ref="V173:AS173" si="166">V174+V176</f>
        <v>5600000</v>
      </c>
      <c r="W173" s="47">
        <f t="shared" si="166"/>
        <v>0</v>
      </c>
      <c r="X173" s="47">
        <f t="shared" si="166"/>
        <v>0</v>
      </c>
      <c r="Y173" s="47">
        <f t="shared" si="166"/>
        <v>5600000</v>
      </c>
      <c r="Z173" s="47">
        <f t="shared" si="166"/>
        <v>0</v>
      </c>
      <c r="AA173" s="47">
        <f t="shared" si="166"/>
        <v>0</v>
      </c>
      <c r="AB173" s="47">
        <f t="shared" si="166"/>
        <v>0</v>
      </c>
      <c r="AC173" s="47">
        <f t="shared" si="166"/>
        <v>0</v>
      </c>
      <c r="AD173" s="47">
        <f t="shared" si="166"/>
        <v>5600000</v>
      </c>
      <c r="AE173" s="47">
        <f t="shared" si="166"/>
        <v>0</v>
      </c>
      <c r="AF173" s="47">
        <f t="shared" si="166"/>
        <v>0</v>
      </c>
      <c r="AG173" s="47">
        <f t="shared" si="166"/>
        <v>5600000</v>
      </c>
      <c r="AH173" s="47">
        <f t="shared" si="166"/>
        <v>5600000</v>
      </c>
      <c r="AI173" s="47">
        <f t="shared" si="166"/>
        <v>0</v>
      </c>
      <c r="AJ173" s="47">
        <f t="shared" si="166"/>
        <v>0</v>
      </c>
      <c r="AK173" s="47">
        <f t="shared" si="166"/>
        <v>5600000</v>
      </c>
      <c r="AL173" s="47">
        <f t="shared" si="166"/>
        <v>0</v>
      </c>
      <c r="AM173" s="47">
        <f t="shared" si="166"/>
        <v>0</v>
      </c>
      <c r="AN173" s="47">
        <f t="shared" si="166"/>
        <v>0</v>
      </c>
      <c r="AO173" s="47">
        <f t="shared" si="166"/>
        <v>0</v>
      </c>
      <c r="AP173" s="47">
        <f t="shared" si="166"/>
        <v>5600000</v>
      </c>
      <c r="AQ173" s="47">
        <f t="shared" si="166"/>
        <v>0</v>
      </c>
      <c r="AR173" s="47">
        <f t="shared" si="166"/>
        <v>0</v>
      </c>
      <c r="AS173" s="47">
        <f t="shared" si="166"/>
        <v>5600000</v>
      </c>
    </row>
    <row r="174" spans="1:45" ht="60" x14ac:dyDescent="0.25">
      <c r="A174" s="46" t="s">
        <v>34</v>
      </c>
      <c r="B174" s="50"/>
      <c r="C174" s="50"/>
      <c r="D174" s="50"/>
      <c r="E174" s="19">
        <v>851</v>
      </c>
      <c r="F174" s="24" t="s">
        <v>101</v>
      </c>
      <c r="G174" s="24" t="s">
        <v>25</v>
      </c>
      <c r="H174" s="37" t="s">
        <v>171</v>
      </c>
      <c r="I174" s="24">
        <v>200</v>
      </c>
      <c r="J174" s="47">
        <f t="shared" ref="J174:U174" si="167">J175</f>
        <v>375000</v>
      </c>
      <c r="K174" s="48">
        <f t="shared" si="167"/>
        <v>0</v>
      </c>
      <c r="L174" s="48">
        <f t="shared" si="167"/>
        <v>0</v>
      </c>
      <c r="M174" s="48">
        <f t="shared" si="167"/>
        <v>375000</v>
      </c>
      <c r="N174" s="47">
        <f t="shared" si="167"/>
        <v>375000</v>
      </c>
      <c r="O174" s="48">
        <f t="shared" si="167"/>
        <v>0</v>
      </c>
      <c r="P174" s="48">
        <f t="shared" si="167"/>
        <v>0</v>
      </c>
      <c r="Q174" s="48">
        <f t="shared" si="167"/>
        <v>375000</v>
      </c>
      <c r="R174" s="47">
        <f t="shared" si="167"/>
        <v>375000</v>
      </c>
      <c r="S174" s="48">
        <f t="shared" si="167"/>
        <v>0</v>
      </c>
      <c r="T174" s="48">
        <f t="shared" si="167"/>
        <v>0</v>
      </c>
      <c r="U174" s="48">
        <f t="shared" si="167"/>
        <v>375000</v>
      </c>
      <c r="V174" s="47">
        <f t="shared" ref="V174:AS174" si="168">V175</f>
        <v>375000</v>
      </c>
      <c r="W174" s="47">
        <f t="shared" si="168"/>
        <v>0</v>
      </c>
      <c r="X174" s="47">
        <f t="shared" si="168"/>
        <v>0</v>
      </c>
      <c r="Y174" s="47">
        <f t="shared" si="168"/>
        <v>375000</v>
      </c>
      <c r="Z174" s="47">
        <f t="shared" si="168"/>
        <v>0</v>
      </c>
      <c r="AA174" s="47">
        <f t="shared" si="168"/>
        <v>0</v>
      </c>
      <c r="AB174" s="47">
        <f t="shared" si="168"/>
        <v>0</v>
      </c>
      <c r="AC174" s="47">
        <f t="shared" si="168"/>
        <v>0</v>
      </c>
      <c r="AD174" s="47">
        <f t="shared" si="168"/>
        <v>375000</v>
      </c>
      <c r="AE174" s="47">
        <f t="shared" si="168"/>
        <v>0</v>
      </c>
      <c r="AF174" s="47">
        <f t="shared" si="168"/>
        <v>0</v>
      </c>
      <c r="AG174" s="47">
        <f t="shared" si="168"/>
        <v>375000</v>
      </c>
      <c r="AH174" s="47">
        <f t="shared" si="168"/>
        <v>375000</v>
      </c>
      <c r="AI174" s="47">
        <f t="shared" si="168"/>
        <v>0</v>
      </c>
      <c r="AJ174" s="47">
        <f t="shared" si="168"/>
        <v>0</v>
      </c>
      <c r="AK174" s="47">
        <f t="shared" si="168"/>
        <v>375000</v>
      </c>
      <c r="AL174" s="47">
        <f t="shared" si="168"/>
        <v>0</v>
      </c>
      <c r="AM174" s="47">
        <f t="shared" si="168"/>
        <v>0</v>
      </c>
      <c r="AN174" s="47">
        <f t="shared" si="168"/>
        <v>0</v>
      </c>
      <c r="AO174" s="47">
        <f t="shared" si="168"/>
        <v>0</v>
      </c>
      <c r="AP174" s="47">
        <f t="shared" si="168"/>
        <v>375000</v>
      </c>
      <c r="AQ174" s="47">
        <f t="shared" si="168"/>
        <v>0</v>
      </c>
      <c r="AR174" s="47">
        <f t="shared" si="168"/>
        <v>0</v>
      </c>
      <c r="AS174" s="47">
        <f t="shared" si="168"/>
        <v>375000</v>
      </c>
    </row>
    <row r="175" spans="1:45" ht="60" x14ac:dyDescent="0.25">
      <c r="A175" s="46" t="s">
        <v>36</v>
      </c>
      <c r="B175" s="50"/>
      <c r="C175" s="50"/>
      <c r="D175" s="50"/>
      <c r="E175" s="19">
        <v>851</v>
      </c>
      <c r="F175" s="24" t="s">
        <v>101</v>
      </c>
      <c r="G175" s="24" t="s">
        <v>25</v>
      </c>
      <c r="H175" s="37" t="s">
        <v>171</v>
      </c>
      <c r="I175" s="24">
        <v>240</v>
      </c>
      <c r="J175" s="47">
        <v>375000</v>
      </c>
      <c r="K175" s="48"/>
      <c r="L175" s="48"/>
      <c r="M175" s="48">
        <f>J175</f>
        <v>375000</v>
      </c>
      <c r="N175" s="47">
        <v>375000</v>
      </c>
      <c r="O175" s="48"/>
      <c r="P175" s="48"/>
      <c r="Q175" s="48">
        <f>N175</f>
        <v>375000</v>
      </c>
      <c r="R175" s="47">
        <v>375000</v>
      </c>
      <c r="S175" s="48"/>
      <c r="T175" s="48"/>
      <c r="U175" s="48">
        <f>R175</f>
        <v>375000</v>
      </c>
      <c r="V175" s="47">
        <v>375000</v>
      </c>
      <c r="W175" s="47"/>
      <c r="X175" s="47"/>
      <c r="Y175" s="47">
        <f>V175</f>
        <v>375000</v>
      </c>
      <c r="Z175" s="47"/>
      <c r="AA175" s="47"/>
      <c r="AB175" s="47"/>
      <c r="AC175" s="47">
        <f>Z175</f>
        <v>0</v>
      </c>
      <c r="AD175" s="47">
        <f>V175+Z175</f>
        <v>375000</v>
      </c>
      <c r="AE175" s="47">
        <f>W175+AA175</f>
        <v>0</v>
      </c>
      <c r="AF175" s="47">
        <f>X175+AB175</f>
        <v>0</v>
      </c>
      <c r="AG175" s="47">
        <f>Y175+AC175</f>
        <v>375000</v>
      </c>
      <c r="AH175" s="47">
        <v>375000</v>
      </c>
      <c r="AI175" s="47"/>
      <c r="AJ175" s="47"/>
      <c r="AK175" s="47">
        <f>AH175</f>
        <v>375000</v>
      </c>
      <c r="AL175" s="47"/>
      <c r="AM175" s="47"/>
      <c r="AN175" s="47"/>
      <c r="AO175" s="47">
        <f>AL175</f>
        <v>0</v>
      </c>
      <c r="AP175" s="47">
        <f>AH175+AL175</f>
        <v>375000</v>
      </c>
      <c r="AQ175" s="47">
        <f>AI175+AM175</f>
        <v>0</v>
      </c>
      <c r="AR175" s="47">
        <f>AJ175+AN175</f>
        <v>0</v>
      </c>
      <c r="AS175" s="47">
        <f>AK175+AO175</f>
        <v>375000</v>
      </c>
    </row>
    <row r="176" spans="1:45" ht="60" x14ac:dyDescent="0.25">
      <c r="A176" s="46" t="s">
        <v>79</v>
      </c>
      <c r="B176" s="50"/>
      <c r="C176" s="50"/>
      <c r="D176" s="50"/>
      <c r="E176" s="19">
        <v>851</v>
      </c>
      <c r="F176" s="24" t="s">
        <v>101</v>
      </c>
      <c r="G176" s="24" t="s">
        <v>25</v>
      </c>
      <c r="H176" s="37" t="s">
        <v>171</v>
      </c>
      <c r="I176" s="24">
        <v>600</v>
      </c>
      <c r="J176" s="47">
        <f t="shared" ref="J176:U176" si="169">J177</f>
        <v>5225000</v>
      </c>
      <c r="K176" s="48">
        <f t="shared" si="169"/>
        <v>0</v>
      </c>
      <c r="L176" s="48">
        <f t="shared" si="169"/>
        <v>0</v>
      </c>
      <c r="M176" s="48">
        <f t="shared" si="169"/>
        <v>5225000</v>
      </c>
      <c r="N176" s="47">
        <f t="shared" si="169"/>
        <v>5225000</v>
      </c>
      <c r="O176" s="48">
        <f t="shared" si="169"/>
        <v>0</v>
      </c>
      <c r="P176" s="48">
        <f t="shared" si="169"/>
        <v>0</v>
      </c>
      <c r="Q176" s="48">
        <f t="shared" si="169"/>
        <v>5225000</v>
      </c>
      <c r="R176" s="47">
        <f t="shared" si="169"/>
        <v>5225000</v>
      </c>
      <c r="S176" s="48">
        <f t="shared" si="169"/>
        <v>0</v>
      </c>
      <c r="T176" s="48">
        <f t="shared" si="169"/>
        <v>0</v>
      </c>
      <c r="U176" s="48">
        <f t="shared" si="169"/>
        <v>5225000</v>
      </c>
      <c r="V176" s="47">
        <f t="shared" ref="V176:AS176" si="170">V177</f>
        <v>5225000</v>
      </c>
      <c r="W176" s="47">
        <f t="shared" si="170"/>
        <v>0</v>
      </c>
      <c r="X176" s="47">
        <f t="shared" si="170"/>
        <v>0</v>
      </c>
      <c r="Y176" s="47">
        <f t="shared" si="170"/>
        <v>5225000</v>
      </c>
      <c r="Z176" s="47">
        <f t="shared" si="170"/>
        <v>0</v>
      </c>
      <c r="AA176" s="47">
        <f t="shared" si="170"/>
        <v>0</v>
      </c>
      <c r="AB176" s="47">
        <f t="shared" si="170"/>
        <v>0</v>
      </c>
      <c r="AC176" s="47">
        <f t="shared" si="170"/>
        <v>0</v>
      </c>
      <c r="AD176" s="47">
        <f t="shared" si="170"/>
        <v>5225000</v>
      </c>
      <c r="AE176" s="47">
        <f t="shared" si="170"/>
        <v>0</v>
      </c>
      <c r="AF176" s="47">
        <f t="shared" si="170"/>
        <v>0</v>
      </c>
      <c r="AG176" s="47">
        <f t="shared" si="170"/>
        <v>5225000</v>
      </c>
      <c r="AH176" s="47">
        <f t="shared" si="170"/>
        <v>5225000</v>
      </c>
      <c r="AI176" s="47">
        <f t="shared" si="170"/>
        <v>0</v>
      </c>
      <c r="AJ176" s="47">
        <f t="shared" si="170"/>
        <v>0</v>
      </c>
      <c r="AK176" s="47">
        <f t="shared" si="170"/>
        <v>5225000</v>
      </c>
      <c r="AL176" s="47">
        <f t="shared" si="170"/>
        <v>0</v>
      </c>
      <c r="AM176" s="47">
        <f t="shared" si="170"/>
        <v>0</v>
      </c>
      <c r="AN176" s="47">
        <f t="shared" si="170"/>
        <v>0</v>
      </c>
      <c r="AO176" s="47">
        <f t="shared" si="170"/>
        <v>0</v>
      </c>
      <c r="AP176" s="47">
        <f t="shared" si="170"/>
        <v>5225000</v>
      </c>
      <c r="AQ176" s="47">
        <f t="shared" si="170"/>
        <v>0</v>
      </c>
      <c r="AR176" s="47">
        <f t="shared" si="170"/>
        <v>0</v>
      </c>
      <c r="AS176" s="47">
        <f t="shared" si="170"/>
        <v>5225000</v>
      </c>
    </row>
    <row r="177" spans="1:45" ht="30" x14ac:dyDescent="0.25">
      <c r="A177" s="46" t="s">
        <v>80</v>
      </c>
      <c r="B177" s="50"/>
      <c r="C177" s="50"/>
      <c r="D177" s="50"/>
      <c r="E177" s="19">
        <v>851</v>
      </c>
      <c r="F177" s="24" t="s">
        <v>101</v>
      </c>
      <c r="G177" s="24" t="s">
        <v>25</v>
      </c>
      <c r="H177" s="37" t="s">
        <v>171</v>
      </c>
      <c r="I177" s="24" t="s">
        <v>147</v>
      </c>
      <c r="J177" s="47">
        <v>5225000</v>
      </c>
      <c r="K177" s="48"/>
      <c r="L177" s="48"/>
      <c r="M177" s="48">
        <f>J177</f>
        <v>5225000</v>
      </c>
      <c r="N177" s="47">
        <v>5225000</v>
      </c>
      <c r="O177" s="48"/>
      <c r="P177" s="48"/>
      <c r="Q177" s="48">
        <f>N177</f>
        <v>5225000</v>
      </c>
      <c r="R177" s="47">
        <v>5225000</v>
      </c>
      <c r="S177" s="48"/>
      <c r="T177" s="48"/>
      <c r="U177" s="48">
        <f>R177</f>
        <v>5225000</v>
      </c>
      <c r="V177" s="47">
        <v>5225000</v>
      </c>
      <c r="W177" s="47"/>
      <c r="X177" s="47"/>
      <c r="Y177" s="47">
        <f>V177</f>
        <v>5225000</v>
      </c>
      <c r="Z177" s="47"/>
      <c r="AA177" s="47"/>
      <c r="AB177" s="47"/>
      <c r="AC177" s="47">
        <f>Z177</f>
        <v>0</v>
      </c>
      <c r="AD177" s="47">
        <f>V177+Z177</f>
        <v>5225000</v>
      </c>
      <c r="AE177" s="47">
        <f>W177+AA177</f>
        <v>0</v>
      </c>
      <c r="AF177" s="47">
        <f>X177+AB177</f>
        <v>0</v>
      </c>
      <c r="AG177" s="47">
        <f>Y177+AC177</f>
        <v>5225000</v>
      </c>
      <c r="AH177" s="47">
        <v>5225000</v>
      </c>
      <c r="AI177" s="47"/>
      <c r="AJ177" s="47"/>
      <c r="AK177" s="47">
        <f>AH177</f>
        <v>5225000</v>
      </c>
      <c r="AL177" s="47"/>
      <c r="AM177" s="47"/>
      <c r="AN177" s="47"/>
      <c r="AO177" s="47">
        <f>AL177</f>
        <v>0</v>
      </c>
      <c r="AP177" s="47">
        <f>AH177+AL177</f>
        <v>5225000</v>
      </c>
      <c r="AQ177" s="47">
        <f>AI177+AM177</f>
        <v>0</v>
      </c>
      <c r="AR177" s="47">
        <f>AJ177+AN177</f>
        <v>0</v>
      </c>
      <c r="AS177" s="47">
        <f>AK177+AO177</f>
        <v>5225000</v>
      </c>
    </row>
    <row r="178" spans="1:45" ht="90" x14ac:dyDescent="0.25">
      <c r="A178" s="46" t="s">
        <v>172</v>
      </c>
      <c r="B178" s="50"/>
      <c r="C178" s="50"/>
      <c r="D178" s="50"/>
      <c r="E178" s="19">
        <v>851</v>
      </c>
      <c r="F178" s="20" t="s">
        <v>101</v>
      </c>
      <c r="G178" s="20" t="s">
        <v>25</v>
      </c>
      <c r="H178" s="37" t="s">
        <v>173</v>
      </c>
      <c r="I178" s="20"/>
      <c r="J178" s="47">
        <f t="shared" ref="J178:U179" si="171">J179</f>
        <v>0</v>
      </c>
      <c r="K178" s="48">
        <f t="shared" si="171"/>
        <v>0</v>
      </c>
      <c r="L178" s="48">
        <f t="shared" si="171"/>
        <v>0</v>
      </c>
      <c r="M178" s="48">
        <f t="shared" si="171"/>
        <v>0</v>
      </c>
      <c r="N178" s="47">
        <f t="shared" si="171"/>
        <v>3690077</v>
      </c>
      <c r="O178" s="48">
        <f t="shared" si="171"/>
        <v>3505573</v>
      </c>
      <c r="P178" s="48">
        <f t="shared" si="171"/>
        <v>184504</v>
      </c>
      <c r="Q178" s="48">
        <f t="shared" si="171"/>
        <v>0</v>
      </c>
      <c r="R178" s="47">
        <f t="shared" si="171"/>
        <v>0</v>
      </c>
      <c r="S178" s="48">
        <f t="shared" si="171"/>
        <v>0</v>
      </c>
      <c r="T178" s="48">
        <f t="shared" si="171"/>
        <v>0</v>
      </c>
      <c r="U178" s="48">
        <f t="shared" si="171"/>
        <v>0</v>
      </c>
      <c r="V178" s="47">
        <f t="shared" ref="V178:AG179" si="172">V179</f>
        <v>2799551.8</v>
      </c>
      <c r="W178" s="47">
        <f t="shared" si="172"/>
        <v>2659574</v>
      </c>
      <c r="X178" s="47">
        <f t="shared" si="172"/>
        <v>139977.79999999999</v>
      </c>
      <c r="Y178" s="47">
        <f t="shared" si="172"/>
        <v>0</v>
      </c>
      <c r="Z178" s="47">
        <f t="shared" si="172"/>
        <v>0.2</v>
      </c>
      <c r="AA178" s="47">
        <f t="shared" si="172"/>
        <v>0</v>
      </c>
      <c r="AB178" s="47">
        <f t="shared" si="172"/>
        <v>0.2</v>
      </c>
      <c r="AC178" s="47">
        <f t="shared" si="172"/>
        <v>0</v>
      </c>
      <c r="AD178" s="47">
        <f t="shared" si="172"/>
        <v>2799552</v>
      </c>
      <c r="AE178" s="47">
        <f t="shared" si="172"/>
        <v>2659574</v>
      </c>
      <c r="AF178" s="47">
        <f t="shared" si="172"/>
        <v>139978</v>
      </c>
      <c r="AG178" s="47">
        <f t="shared" si="172"/>
        <v>0</v>
      </c>
      <c r="AH178" s="47">
        <f t="shared" ref="AF178:AS179" si="173">AH179</f>
        <v>526316</v>
      </c>
      <c r="AI178" s="47">
        <f t="shared" si="173"/>
        <v>500000</v>
      </c>
      <c r="AJ178" s="47">
        <f t="shared" si="173"/>
        <v>26316</v>
      </c>
      <c r="AK178" s="47">
        <f t="shared" si="173"/>
        <v>0</v>
      </c>
      <c r="AL178" s="47">
        <f t="shared" si="173"/>
        <v>0</v>
      </c>
      <c r="AM178" s="47">
        <f t="shared" si="173"/>
        <v>0</v>
      </c>
      <c r="AN178" s="47">
        <f t="shared" si="173"/>
        <v>0</v>
      </c>
      <c r="AO178" s="47">
        <f t="shared" si="173"/>
        <v>0</v>
      </c>
      <c r="AP178" s="47">
        <f t="shared" si="173"/>
        <v>526316</v>
      </c>
      <c r="AQ178" s="47">
        <f t="shared" si="173"/>
        <v>500000</v>
      </c>
      <c r="AR178" s="47">
        <f t="shared" si="173"/>
        <v>26316</v>
      </c>
      <c r="AS178" s="47">
        <f t="shared" si="173"/>
        <v>0</v>
      </c>
    </row>
    <row r="179" spans="1:45" ht="60" x14ac:dyDescent="0.25">
      <c r="A179" s="46" t="s">
        <v>79</v>
      </c>
      <c r="B179" s="50"/>
      <c r="C179" s="50"/>
      <c r="D179" s="50"/>
      <c r="E179" s="19">
        <v>851</v>
      </c>
      <c r="F179" s="24" t="s">
        <v>101</v>
      </c>
      <c r="G179" s="24" t="s">
        <v>25</v>
      </c>
      <c r="H179" s="37" t="s">
        <v>173</v>
      </c>
      <c r="I179" s="24" t="s">
        <v>146</v>
      </c>
      <c r="J179" s="47">
        <f t="shared" si="171"/>
        <v>0</v>
      </c>
      <c r="K179" s="48">
        <f t="shared" si="171"/>
        <v>0</v>
      </c>
      <c r="L179" s="48">
        <f t="shared" si="171"/>
        <v>0</v>
      </c>
      <c r="M179" s="48">
        <f t="shared" si="171"/>
        <v>0</v>
      </c>
      <c r="N179" s="47">
        <f t="shared" si="171"/>
        <v>3690077</v>
      </c>
      <c r="O179" s="48">
        <f t="shared" si="171"/>
        <v>3505573</v>
      </c>
      <c r="P179" s="48">
        <f t="shared" si="171"/>
        <v>184504</v>
      </c>
      <c r="Q179" s="48">
        <f t="shared" si="171"/>
        <v>0</v>
      </c>
      <c r="R179" s="47">
        <f t="shared" si="171"/>
        <v>0</v>
      </c>
      <c r="S179" s="48">
        <f t="shared" si="171"/>
        <v>0</v>
      </c>
      <c r="T179" s="48">
        <f t="shared" si="171"/>
        <v>0</v>
      </c>
      <c r="U179" s="48">
        <f t="shared" si="171"/>
        <v>0</v>
      </c>
      <c r="V179" s="47">
        <f t="shared" si="172"/>
        <v>2799551.8</v>
      </c>
      <c r="W179" s="47">
        <f t="shared" si="172"/>
        <v>2659574</v>
      </c>
      <c r="X179" s="47">
        <f t="shared" si="172"/>
        <v>139977.79999999999</v>
      </c>
      <c r="Y179" s="47">
        <f t="shared" si="172"/>
        <v>0</v>
      </c>
      <c r="Z179" s="47">
        <f t="shared" si="172"/>
        <v>0.2</v>
      </c>
      <c r="AA179" s="47">
        <f t="shared" si="172"/>
        <v>0</v>
      </c>
      <c r="AB179" s="47">
        <f t="shared" si="172"/>
        <v>0.2</v>
      </c>
      <c r="AC179" s="47">
        <f t="shared" si="172"/>
        <v>0</v>
      </c>
      <c r="AD179" s="47">
        <f t="shared" si="172"/>
        <v>2799552</v>
      </c>
      <c r="AE179" s="47">
        <f t="shared" si="172"/>
        <v>2659574</v>
      </c>
      <c r="AF179" s="47">
        <f t="shared" si="173"/>
        <v>139978</v>
      </c>
      <c r="AG179" s="47">
        <f t="shared" si="173"/>
        <v>0</v>
      </c>
      <c r="AH179" s="47">
        <f t="shared" si="173"/>
        <v>526316</v>
      </c>
      <c r="AI179" s="47">
        <f t="shared" si="173"/>
        <v>500000</v>
      </c>
      <c r="AJ179" s="47">
        <f t="shared" si="173"/>
        <v>26316</v>
      </c>
      <c r="AK179" s="47">
        <f t="shared" si="173"/>
        <v>0</v>
      </c>
      <c r="AL179" s="47">
        <f t="shared" si="173"/>
        <v>0</v>
      </c>
      <c r="AM179" s="47">
        <f t="shared" si="173"/>
        <v>0</v>
      </c>
      <c r="AN179" s="47">
        <f t="shared" si="173"/>
        <v>0</v>
      </c>
      <c r="AO179" s="47">
        <f t="shared" si="173"/>
        <v>0</v>
      </c>
      <c r="AP179" s="47">
        <f t="shared" si="173"/>
        <v>526316</v>
      </c>
      <c r="AQ179" s="47">
        <f t="shared" si="173"/>
        <v>500000</v>
      </c>
      <c r="AR179" s="47">
        <f t="shared" si="173"/>
        <v>26316</v>
      </c>
      <c r="AS179" s="47">
        <f t="shared" si="173"/>
        <v>0</v>
      </c>
    </row>
    <row r="180" spans="1:45" ht="30" x14ac:dyDescent="0.25">
      <c r="A180" s="46" t="s">
        <v>80</v>
      </c>
      <c r="B180" s="50"/>
      <c r="C180" s="50"/>
      <c r="D180" s="50"/>
      <c r="E180" s="19">
        <v>851</v>
      </c>
      <c r="F180" s="24" t="s">
        <v>101</v>
      </c>
      <c r="G180" s="24" t="s">
        <v>25</v>
      </c>
      <c r="H180" s="37" t="s">
        <v>173</v>
      </c>
      <c r="I180" s="24" t="s">
        <v>147</v>
      </c>
      <c r="J180" s="47"/>
      <c r="K180" s="48"/>
      <c r="L180" s="48"/>
      <c r="M180" s="48"/>
      <c r="N180" s="47">
        <f>O180+P180</f>
        <v>3690077</v>
      </c>
      <c r="O180" s="48">
        <v>3505573</v>
      </c>
      <c r="P180" s="48">
        <v>184504</v>
      </c>
      <c r="Q180" s="48"/>
      <c r="R180" s="47"/>
      <c r="S180" s="48"/>
      <c r="T180" s="48"/>
      <c r="U180" s="48"/>
      <c r="V180" s="47">
        <f>2799552-0.2</f>
        <v>2799551.8</v>
      </c>
      <c r="W180" s="47">
        <v>2659574</v>
      </c>
      <c r="X180" s="47">
        <f>139978-0.2</f>
        <v>139977.79999999999</v>
      </c>
      <c r="Y180" s="47"/>
      <c r="Z180" s="47">
        <v>0.2</v>
      </c>
      <c r="AA180" s="47"/>
      <c r="AB180" s="47">
        <v>0.2</v>
      </c>
      <c r="AC180" s="47"/>
      <c r="AD180" s="47">
        <f>V180+Z180</f>
        <v>2799552</v>
      </c>
      <c r="AE180" s="47">
        <f>W180+AA180</f>
        <v>2659574</v>
      </c>
      <c r="AF180" s="47">
        <f>X180+AB180</f>
        <v>139978</v>
      </c>
      <c r="AG180" s="47">
        <f>Y180+AC180</f>
        <v>0</v>
      </c>
      <c r="AH180" s="47">
        <v>526316</v>
      </c>
      <c r="AI180" s="47">
        <v>500000</v>
      </c>
      <c r="AJ180" s="47">
        <v>26316</v>
      </c>
      <c r="AK180" s="47"/>
      <c r="AL180" s="47"/>
      <c r="AM180" s="47"/>
      <c r="AN180" s="47"/>
      <c r="AO180" s="47"/>
      <c r="AP180" s="47">
        <f>AH180+AL180</f>
        <v>526316</v>
      </c>
      <c r="AQ180" s="47">
        <f>AI180+AM180</f>
        <v>500000</v>
      </c>
      <c r="AR180" s="47">
        <f>AJ180+AN180</f>
        <v>26316</v>
      </c>
      <c r="AS180" s="47">
        <f>AK180+AO180</f>
        <v>0</v>
      </c>
    </row>
    <row r="181" spans="1:45" ht="30" x14ac:dyDescent="0.25">
      <c r="A181" s="74" t="s">
        <v>174</v>
      </c>
      <c r="B181" s="50"/>
      <c r="C181" s="50"/>
      <c r="D181" s="50"/>
      <c r="E181" s="19">
        <v>851</v>
      </c>
      <c r="F181" s="24" t="s">
        <v>101</v>
      </c>
      <c r="G181" s="24" t="s">
        <v>25</v>
      </c>
      <c r="H181" s="20" t="s">
        <v>175</v>
      </c>
      <c r="I181" s="24"/>
      <c r="J181" s="47">
        <f t="shared" ref="J181:U182" si="174">J182</f>
        <v>77099</v>
      </c>
      <c r="K181" s="48">
        <f t="shared" si="174"/>
        <v>73222</v>
      </c>
      <c r="L181" s="48">
        <f t="shared" si="174"/>
        <v>3877</v>
      </c>
      <c r="M181" s="48">
        <f t="shared" si="174"/>
        <v>0</v>
      </c>
      <c r="N181" s="47">
        <f t="shared" si="174"/>
        <v>77099</v>
      </c>
      <c r="O181" s="48">
        <f t="shared" si="174"/>
        <v>73222</v>
      </c>
      <c r="P181" s="48">
        <f t="shared" si="174"/>
        <v>3877</v>
      </c>
      <c r="Q181" s="48">
        <f t="shared" si="174"/>
        <v>0</v>
      </c>
      <c r="R181" s="47">
        <f t="shared" si="174"/>
        <v>74005</v>
      </c>
      <c r="S181" s="48">
        <f t="shared" si="174"/>
        <v>70304</v>
      </c>
      <c r="T181" s="48">
        <f t="shared" si="174"/>
        <v>3701</v>
      </c>
      <c r="U181" s="48">
        <f t="shared" si="174"/>
        <v>0</v>
      </c>
      <c r="V181" s="47">
        <f t="shared" ref="V181:AG182" si="175">V182</f>
        <v>88668</v>
      </c>
      <c r="W181" s="47">
        <f t="shared" si="175"/>
        <v>84234</v>
      </c>
      <c r="X181" s="47">
        <f t="shared" si="175"/>
        <v>4434</v>
      </c>
      <c r="Y181" s="47">
        <f t="shared" si="175"/>
        <v>0</v>
      </c>
      <c r="Z181" s="47">
        <f t="shared" si="175"/>
        <v>-1</v>
      </c>
      <c r="AA181" s="47">
        <f t="shared" si="175"/>
        <v>0</v>
      </c>
      <c r="AB181" s="47">
        <f t="shared" si="175"/>
        <v>-1</v>
      </c>
      <c r="AC181" s="47">
        <f t="shared" si="175"/>
        <v>0</v>
      </c>
      <c r="AD181" s="47">
        <f t="shared" si="175"/>
        <v>88667</v>
      </c>
      <c r="AE181" s="47">
        <f t="shared" si="175"/>
        <v>84234</v>
      </c>
      <c r="AF181" s="47">
        <f t="shared" si="175"/>
        <v>4433</v>
      </c>
      <c r="AG181" s="47">
        <f t="shared" si="175"/>
        <v>0</v>
      </c>
      <c r="AH181" s="47">
        <f t="shared" ref="AF181:AS182" si="176">AH182</f>
        <v>88668</v>
      </c>
      <c r="AI181" s="47">
        <f t="shared" si="176"/>
        <v>84234</v>
      </c>
      <c r="AJ181" s="47">
        <f t="shared" si="176"/>
        <v>4434</v>
      </c>
      <c r="AK181" s="47">
        <f t="shared" si="176"/>
        <v>0</v>
      </c>
      <c r="AL181" s="47">
        <f t="shared" si="176"/>
        <v>-1</v>
      </c>
      <c r="AM181" s="47">
        <f t="shared" si="176"/>
        <v>0</v>
      </c>
      <c r="AN181" s="47">
        <f t="shared" si="176"/>
        <v>-1</v>
      </c>
      <c r="AO181" s="47">
        <f t="shared" si="176"/>
        <v>0</v>
      </c>
      <c r="AP181" s="47">
        <f t="shared" si="176"/>
        <v>88667</v>
      </c>
      <c r="AQ181" s="47">
        <f t="shared" si="176"/>
        <v>84234</v>
      </c>
      <c r="AR181" s="47">
        <f t="shared" si="176"/>
        <v>4433</v>
      </c>
      <c r="AS181" s="47">
        <f t="shared" si="176"/>
        <v>0</v>
      </c>
    </row>
    <row r="182" spans="1:45" ht="60" x14ac:dyDescent="0.25">
      <c r="A182" s="50" t="s">
        <v>79</v>
      </c>
      <c r="B182" s="50"/>
      <c r="C182" s="50"/>
      <c r="D182" s="50"/>
      <c r="E182" s="19">
        <v>851</v>
      </c>
      <c r="F182" s="24" t="s">
        <v>101</v>
      </c>
      <c r="G182" s="24" t="s">
        <v>25</v>
      </c>
      <c r="H182" s="20" t="s">
        <v>175</v>
      </c>
      <c r="I182" s="24" t="s">
        <v>146</v>
      </c>
      <c r="J182" s="47">
        <f t="shared" si="174"/>
        <v>77099</v>
      </c>
      <c r="K182" s="48">
        <f t="shared" si="174"/>
        <v>73222</v>
      </c>
      <c r="L182" s="48">
        <f t="shared" si="174"/>
        <v>3877</v>
      </c>
      <c r="M182" s="48">
        <f t="shared" si="174"/>
        <v>0</v>
      </c>
      <c r="N182" s="47">
        <f t="shared" si="174"/>
        <v>77099</v>
      </c>
      <c r="O182" s="48">
        <f t="shared" si="174"/>
        <v>73222</v>
      </c>
      <c r="P182" s="48">
        <f t="shared" si="174"/>
        <v>3877</v>
      </c>
      <c r="Q182" s="48">
        <f t="shared" si="174"/>
        <v>0</v>
      </c>
      <c r="R182" s="47">
        <f t="shared" si="174"/>
        <v>74005</v>
      </c>
      <c r="S182" s="48">
        <f t="shared" si="174"/>
        <v>70304</v>
      </c>
      <c r="T182" s="48">
        <f t="shared" si="174"/>
        <v>3701</v>
      </c>
      <c r="U182" s="48">
        <f t="shared" si="174"/>
        <v>0</v>
      </c>
      <c r="V182" s="47">
        <f t="shared" si="175"/>
        <v>88668</v>
      </c>
      <c r="W182" s="47">
        <f t="shared" si="175"/>
        <v>84234</v>
      </c>
      <c r="X182" s="47">
        <f t="shared" si="175"/>
        <v>4434</v>
      </c>
      <c r="Y182" s="47">
        <f t="shared" si="175"/>
        <v>0</v>
      </c>
      <c r="Z182" s="47">
        <f t="shared" si="175"/>
        <v>-1</v>
      </c>
      <c r="AA182" s="47">
        <f t="shared" si="175"/>
        <v>0</v>
      </c>
      <c r="AB182" s="47">
        <f t="shared" si="175"/>
        <v>-1</v>
      </c>
      <c r="AC182" s="47">
        <f t="shared" si="175"/>
        <v>0</v>
      </c>
      <c r="AD182" s="47">
        <f t="shared" si="175"/>
        <v>88667</v>
      </c>
      <c r="AE182" s="47">
        <f t="shared" si="175"/>
        <v>84234</v>
      </c>
      <c r="AF182" s="47">
        <f t="shared" si="176"/>
        <v>4433</v>
      </c>
      <c r="AG182" s="47">
        <f t="shared" si="176"/>
        <v>0</v>
      </c>
      <c r="AH182" s="47">
        <f t="shared" si="176"/>
        <v>88668</v>
      </c>
      <c r="AI182" s="47">
        <f t="shared" si="176"/>
        <v>84234</v>
      </c>
      <c r="AJ182" s="47">
        <f t="shared" si="176"/>
        <v>4434</v>
      </c>
      <c r="AK182" s="47">
        <f t="shared" si="176"/>
        <v>0</v>
      </c>
      <c r="AL182" s="47">
        <f t="shared" si="176"/>
        <v>-1</v>
      </c>
      <c r="AM182" s="47">
        <f t="shared" si="176"/>
        <v>0</v>
      </c>
      <c r="AN182" s="47">
        <f t="shared" si="176"/>
        <v>-1</v>
      </c>
      <c r="AO182" s="47">
        <f t="shared" si="176"/>
        <v>0</v>
      </c>
      <c r="AP182" s="47">
        <f t="shared" si="176"/>
        <v>88667</v>
      </c>
      <c r="AQ182" s="47">
        <f t="shared" si="176"/>
        <v>84234</v>
      </c>
      <c r="AR182" s="47">
        <f t="shared" si="176"/>
        <v>4433</v>
      </c>
      <c r="AS182" s="47">
        <f t="shared" si="176"/>
        <v>0</v>
      </c>
    </row>
    <row r="183" spans="1:45" ht="30" x14ac:dyDescent="0.25">
      <c r="A183" s="50" t="s">
        <v>160</v>
      </c>
      <c r="B183" s="50"/>
      <c r="C183" s="50"/>
      <c r="D183" s="50"/>
      <c r="E183" s="19">
        <v>851</v>
      </c>
      <c r="F183" s="24" t="s">
        <v>101</v>
      </c>
      <c r="G183" s="24" t="s">
        <v>25</v>
      </c>
      <c r="H183" s="20" t="s">
        <v>175</v>
      </c>
      <c r="I183" s="24" t="s">
        <v>147</v>
      </c>
      <c r="J183" s="47">
        <f>K183+L183</f>
        <v>77099</v>
      </c>
      <c r="K183" s="48">
        <v>73222</v>
      </c>
      <c r="L183" s="48">
        <v>3877</v>
      </c>
      <c r="M183" s="48"/>
      <c r="N183" s="47">
        <f>O183+P183</f>
        <v>77099</v>
      </c>
      <c r="O183" s="48">
        <v>73222</v>
      </c>
      <c r="P183" s="48">
        <v>3877</v>
      </c>
      <c r="Q183" s="48"/>
      <c r="R183" s="47">
        <f>S183+T183</f>
        <v>74005</v>
      </c>
      <c r="S183" s="48">
        <v>70304</v>
      </c>
      <c r="T183" s="48">
        <v>3701</v>
      </c>
      <c r="U183" s="48"/>
      <c r="V183" s="47">
        <v>88668</v>
      </c>
      <c r="W183" s="47">
        <v>84234</v>
      </c>
      <c r="X183" s="47">
        <v>4434</v>
      </c>
      <c r="Y183" s="47"/>
      <c r="Z183" s="47">
        <v>-1</v>
      </c>
      <c r="AA183" s="47"/>
      <c r="AB183" s="47">
        <v>-1</v>
      </c>
      <c r="AC183" s="47"/>
      <c r="AD183" s="47">
        <f>V183+Z183</f>
        <v>88667</v>
      </c>
      <c r="AE183" s="47">
        <f>W183+AA183</f>
        <v>84234</v>
      </c>
      <c r="AF183" s="47">
        <f>X183+AB183</f>
        <v>4433</v>
      </c>
      <c r="AG183" s="47">
        <f>Y183+AC183</f>
        <v>0</v>
      </c>
      <c r="AH183" s="47">
        <v>88668</v>
      </c>
      <c r="AI183" s="47">
        <v>84234</v>
      </c>
      <c r="AJ183" s="47">
        <v>4434</v>
      </c>
      <c r="AK183" s="47"/>
      <c r="AL183" s="47">
        <v>-1</v>
      </c>
      <c r="AM183" s="47"/>
      <c r="AN183" s="47">
        <v>-1</v>
      </c>
      <c r="AO183" s="47"/>
      <c r="AP183" s="47">
        <f>AH183+AL183</f>
        <v>88667</v>
      </c>
      <c r="AQ183" s="47">
        <f>AI183+AM183</f>
        <v>84234</v>
      </c>
      <c r="AR183" s="47">
        <f>AJ183+AN183</f>
        <v>4433</v>
      </c>
      <c r="AS183" s="47">
        <f>AK183+AO183</f>
        <v>0</v>
      </c>
    </row>
    <row r="184" spans="1:45" ht="28.5" x14ac:dyDescent="0.25">
      <c r="A184" s="94" t="s">
        <v>176</v>
      </c>
      <c r="B184" s="41"/>
      <c r="C184" s="41"/>
      <c r="D184" s="41"/>
      <c r="E184" s="19">
        <v>851</v>
      </c>
      <c r="F184" s="42" t="s">
        <v>101</v>
      </c>
      <c r="G184" s="42" t="s">
        <v>27</v>
      </c>
      <c r="H184" s="37" t="s">
        <v>23</v>
      </c>
      <c r="I184" s="42"/>
      <c r="J184" s="95">
        <f t="shared" ref="J184:U186" si="177">J185</f>
        <v>5000</v>
      </c>
      <c r="K184" s="96">
        <f t="shared" si="177"/>
        <v>0</v>
      </c>
      <c r="L184" s="96">
        <f t="shared" si="177"/>
        <v>5000</v>
      </c>
      <c r="M184" s="96">
        <f t="shared" si="177"/>
        <v>0</v>
      </c>
      <c r="N184" s="95">
        <f t="shared" si="177"/>
        <v>0</v>
      </c>
      <c r="O184" s="96">
        <f t="shared" si="177"/>
        <v>0</v>
      </c>
      <c r="P184" s="96">
        <f t="shared" si="177"/>
        <v>0</v>
      </c>
      <c r="Q184" s="96">
        <f t="shared" si="177"/>
        <v>0</v>
      </c>
      <c r="R184" s="95">
        <f t="shared" si="177"/>
        <v>0</v>
      </c>
      <c r="S184" s="96">
        <f t="shared" si="177"/>
        <v>0</v>
      </c>
      <c r="T184" s="96">
        <f t="shared" si="177"/>
        <v>0</v>
      </c>
      <c r="U184" s="96">
        <f t="shared" si="177"/>
        <v>0</v>
      </c>
      <c r="V184" s="95">
        <f t="shared" ref="V184:AG186" si="178">V185</f>
        <v>0</v>
      </c>
      <c r="W184" s="95">
        <f t="shared" si="178"/>
        <v>0</v>
      </c>
      <c r="X184" s="95">
        <f t="shared" si="178"/>
        <v>0</v>
      </c>
      <c r="Y184" s="95">
        <f t="shared" si="178"/>
        <v>0</v>
      </c>
      <c r="Z184" s="95">
        <f t="shared" si="178"/>
        <v>0</v>
      </c>
      <c r="AA184" s="95">
        <f t="shared" si="178"/>
        <v>0</v>
      </c>
      <c r="AB184" s="95">
        <f t="shared" si="178"/>
        <v>0</v>
      </c>
      <c r="AC184" s="95">
        <f t="shared" si="178"/>
        <v>0</v>
      </c>
      <c r="AD184" s="95">
        <f t="shared" si="178"/>
        <v>0</v>
      </c>
      <c r="AE184" s="95">
        <f t="shared" si="178"/>
        <v>0</v>
      </c>
      <c r="AF184" s="95">
        <f t="shared" si="178"/>
        <v>0</v>
      </c>
      <c r="AG184" s="95">
        <f t="shared" si="178"/>
        <v>0</v>
      </c>
      <c r="AH184" s="95">
        <f t="shared" ref="AF184:AS186" si="179">AH185</f>
        <v>0</v>
      </c>
      <c r="AI184" s="95">
        <f t="shared" si="179"/>
        <v>0</v>
      </c>
      <c r="AJ184" s="95">
        <f t="shared" si="179"/>
        <v>0</v>
      </c>
      <c r="AK184" s="95">
        <f t="shared" si="179"/>
        <v>0</v>
      </c>
      <c r="AL184" s="95">
        <f t="shared" si="179"/>
        <v>0</v>
      </c>
      <c r="AM184" s="95">
        <f t="shared" si="179"/>
        <v>0</v>
      </c>
      <c r="AN184" s="95">
        <f t="shared" si="179"/>
        <v>0</v>
      </c>
      <c r="AO184" s="95">
        <f t="shared" si="179"/>
        <v>0</v>
      </c>
      <c r="AP184" s="95">
        <f t="shared" si="179"/>
        <v>0</v>
      </c>
      <c r="AQ184" s="95">
        <f t="shared" si="179"/>
        <v>0</v>
      </c>
      <c r="AR184" s="95">
        <f t="shared" si="179"/>
        <v>0</v>
      </c>
      <c r="AS184" s="95">
        <f t="shared" si="179"/>
        <v>0</v>
      </c>
    </row>
    <row r="185" spans="1:45" ht="45" x14ac:dyDescent="0.25">
      <c r="A185" s="52" t="s">
        <v>177</v>
      </c>
      <c r="B185" s="50"/>
      <c r="C185" s="50"/>
      <c r="D185" s="50"/>
      <c r="E185" s="19">
        <v>851</v>
      </c>
      <c r="F185" s="24" t="s">
        <v>101</v>
      </c>
      <c r="G185" s="24" t="s">
        <v>27</v>
      </c>
      <c r="H185" s="37" t="s">
        <v>178</v>
      </c>
      <c r="I185" s="24"/>
      <c r="J185" s="47">
        <f t="shared" si="177"/>
        <v>5000</v>
      </c>
      <c r="K185" s="48">
        <f t="shared" si="177"/>
        <v>0</v>
      </c>
      <c r="L185" s="48">
        <f t="shared" si="177"/>
        <v>5000</v>
      </c>
      <c r="M185" s="48">
        <f t="shared" si="177"/>
        <v>0</v>
      </c>
      <c r="N185" s="47">
        <f t="shared" si="177"/>
        <v>0</v>
      </c>
      <c r="O185" s="48">
        <f t="shared" si="177"/>
        <v>0</v>
      </c>
      <c r="P185" s="48">
        <f t="shared" si="177"/>
        <v>0</v>
      </c>
      <c r="Q185" s="48">
        <f t="shared" si="177"/>
        <v>0</v>
      </c>
      <c r="R185" s="47">
        <f t="shared" si="177"/>
        <v>0</v>
      </c>
      <c r="S185" s="48">
        <f t="shared" si="177"/>
        <v>0</v>
      </c>
      <c r="T185" s="48">
        <f t="shared" si="177"/>
        <v>0</v>
      </c>
      <c r="U185" s="48">
        <f t="shared" si="177"/>
        <v>0</v>
      </c>
      <c r="V185" s="47">
        <f t="shared" si="178"/>
        <v>0</v>
      </c>
      <c r="W185" s="47">
        <f t="shared" si="178"/>
        <v>0</v>
      </c>
      <c r="X185" s="47">
        <f t="shared" si="178"/>
        <v>0</v>
      </c>
      <c r="Y185" s="47">
        <f t="shared" si="178"/>
        <v>0</v>
      </c>
      <c r="Z185" s="47">
        <f t="shared" si="178"/>
        <v>0</v>
      </c>
      <c r="AA185" s="47">
        <f t="shared" si="178"/>
        <v>0</v>
      </c>
      <c r="AB185" s="47">
        <f t="shared" si="178"/>
        <v>0</v>
      </c>
      <c r="AC185" s="47">
        <f t="shared" si="178"/>
        <v>0</v>
      </c>
      <c r="AD185" s="47">
        <f t="shared" si="178"/>
        <v>0</v>
      </c>
      <c r="AE185" s="47">
        <f t="shared" si="178"/>
        <v>0</v>
      </c>
      <c r="AF185" s="47">
        <f t="shared" si="179"/>
        <v>0</v>
      </c>
      <c r="AG185" s="47">
        <f t="shared" si="179"/>
        <v>0</v>
      </c>
      <c r="AH185" s="47">
        <f t="shared" si="179"/>
        <v>0</v>
      </c>
      <c r="AI185" s="47">
        <f t="shared" si="179"/>
        <v>0</v>
      </c>
      <c r="AJ185" s="47">
        <f t="shared" si="179"/>
        <v>0</v>
      </c>
      <c r="AK185" s="47">
        <f t="shared" si="179"/>
        <v>0</v>
      </c>
      <c r="AL185" s="47">
        <f t="shared" si="179"/>
        <v>0</v>
      </c>
      <c r="AM185" s="47">
        <f t="shared" si="179"/>
        <v>0</v>
      </c>
      <c r="AN185" s="47">
        <f t="shared" si="179"/>
        <v>0</v>
      </c>
      <c r="AO185" s="47">
        <f t="shared" si="179"/>
        <v>0</v>
      </c>
      <c r="AP185" s="47">
        <f t="shared" si="179"/>
        <v>0</v>
      </c>
      <c r="AQ185" s="47">
        <f t="shared" si="179"/>
        <v>0</v>
      </c>
      <c r="AR185" s="47">
        <f t="shared" si="179"/>
        <v>0</v>
      </c>
      <c r="AS185" s="47">
        <f t="shared" si="179"/>
        <v>0</v>
      </c>
    </row>
    <row r="186" spans="1:45" ht="60" x14ac:dyDescent="0.25">
      <c r="A186" s="50" t="s">
        <v>34</v>
      </c>
      <c r="B186" s="49"/>
      <c r="C186" s="49"/>
      <c r="D186" s="49"/>
      <c r="E186" s="19">
        <v>851</v>
      </c>
      <c r="F186" s="24" t="s">
        <v>101</v>
      </c>
      <c r="G186" s="24" t="s">
        <v>27</v>
      </c>
      <c r="H186" s="37" t="s">
        <v>178</v>
      </c>
      <c r="I186" s="24" t="s">
        <v>35</v>
      </c>
      <c r="J186" s="47">
        <f t="shared" si="177"/>
        <v>5000</v>
      </c>
      <c r="K186" s="48">
        <f t="shared" si="177"/>
        <v>0</v>
      </c>
      <c r="L186" s="48">
        <f t="shared" si="177"/>
        <v>5000</v>
      </c>
      <c r="M186" s="48">
        <f t="shared" si="177"/>
        <v>0</v>
      </c>
      <c r="N186" s="47">
        <f t="shared" si="177"/>
        <v>0</v>
      </c>
      <c r="O186" s="48">
        <f t="shared" si="177"/>
        <v>0</v>
      </c>
      <c r="P186" s="48">
        <f t="shared" si="177"/>
        <v>0</v>
      </c>
      <c r="Q186" s="48">
        <f t="shared" si="177"/>
        <v>0</v>
      </c>
      <c r="R186" s="47">
        <f t="shared" si="177"/>
        <v>0</v>
      </c>
      <c r="S186" s="48">
        <f t="shared" si="177"/>
        <v>0</v>
      </c>
      <c r="T186" s="48">
        <f t="shared" si="177"/>
        <v>0</v>
      </c>
      <c r="U186" s="48">
        <f t="shared" si="177"/>
        <v>0</v>
      </c>
      <c r="V186" s="47">
        <f t="shared" si="178"/>
        <v>0</v>
      </c>
      <c r="W186" s="47">
        <f t="shared" si="178"/>
        <v>0</v>
      </c>
      <c r="X186" s="47">
        <f t="shared" si="178"/>
        <v>0</v>
      </c>
      <c r="Y186" s="47">
        <f t="shared" si="178"/>
        <v>0</v>
      </c>
      <c r="Z186" s="47">
        <f t="shared" si="178"/>
        <v>0</v>
      </c>
      <c r="AA186" s="47">
        <f t="shared" si="178"/>
        <v>0</v>
      </c>
      <c r="AB186" s="47">
        <f t="shared" si="178"/>
        <v>0</v>
      </c>
      <c r="AC186" s="47">
        <f t="shared" si="178"/>
        <v>0</v>
      </c>
      <c r="AD186" s="47">
        <f t="shared" si="178"/>
        <v>0</v>
      </c>
      <c r="AE186" s="47">
        <f t="shared" si="178"/>
        <v>0</v>
      </c>
      <c r="AF186" s="47">
        <f t="shared" si="179"/>
        <v>0</v>
      </c>
      <c r="AG186" s="47">
        <f t="shared" si="179"/>
        <v>0</v>
      </c>
      <c r="AH186" s="47">
        <f t="shared" si="179"/>
        <v>0</v>
      </c>
      <c r="AI186" s="47">
        <f t="shared" si="179"/>
        <v>0</v>
      </c>
      <c r="AJ186" s="47">
        <f t="shared" si="179"/>
        <v>0</v>
      </c>
      <c r="AK186" s="47">
        <f t="shared" si="179"/>
        <v>0</v>
      </c>
      <c r="AL186" s="47">
        <f t="shared" si="179"/>
        <v>0</v>
      </c>
      <c r="AM186" s="47">
        <f t="shared" si="179"/>
        <v>0</v>
      </c>
      <c r="AN186" s="47">
        <f t="shared" si="179"/>
        <v>0</v>
      </c>
      <c r="AO186" s="47">
        <f t="shared" si="179"/>
        <v>0</v>
      </c>
      <c r="AP186" s="47">
        <f t="shared" si="179"/>
        <v>0</v>
      </c>
      <c r="AQ186" s="47">
        <f t="shared" si="179"/>
        <v>0</v>
      </c>
      <c r="AR186" s="47">
        <f t="shared" si="179"/>
        <v>0</v>
      </c>
      <c r="AS186" s="47">
        <f t="shared" si="179"/>
        <v>0</v>
      </c>
    </row>
    <row r="187" spans="1:45" ht="60" x14ac:dyDescent="0.25">
      <c r="A187" s="50" t="s">
        <v>36</v>
      </c>
      <c r="B187" s="50"/>
      <c r="C187" s="50"/>
      <c r="D187" s="50"/>
      <c r="E187" s="19">
        <v>851</v>
      </c>
      <c r="F187" s="24" t="s">
        <v>101</v>
      </c>
      <c r="G187" s="24" t="s">
        <v>27</v>
      </c>
      <c r="H187" s="37" t="s">
        <v>178</v>
      </c>
      <c r="I187" s="24" t="s">
        <v>37</v>
      </c>
      <c r="J187" s="47">
        <v>5000</v>
      </c>
      <c r="K187" s="48"/>
      <c r="L187" s="48">
        <f>J187</f>
        <v>5000</v>
      </c>
      <c r="M187" s="48"/>
      <c r="N187" s="47"/>
      <c r="O187" s="48"/>
      <c r="P187" s="48">
        <f>N187</f>
        <v>0</v>
      </c>
      <c r="Q187" s="48"/>
      <c r="R187" s="47"/>
      <c r="S187" s="48"/>
      <c r="T187" s="48">
        <f>R187</f>
        <v>0</v>
      </c>
      <c r="U187" s="48"/>
      <c r="V187" s="47"/>
      <c r="W187" s="47"/>
      <c r="X187" s="47">
        <f>V187</f>
        <v>0</v>
      </c>
      <c r="Y187" s="47"/>
      <c r="Z187" s="47"/>
      <c r="AA187" s="47"/>
      <c r="AB187" s="47">
        <f>Z187</f>
        <v>0</v>
      </c>
      <c r="AC187" s="47"/>
      <c r="AD187" s="47">
        <f>V187+Z187</f>
        <v>0</v>
      </c>
      <c r="AE187" s="47">
        <f>W187+AA187</f>
        <v>0</v>
      </c>
      <c r="AF187" s="47">
        <f>X187+AB187</f>
        <v>0</v>
      </c>
      <c r="AG187" s="47">
        <f>Y187+AC187</f>
        <v>0</v>
      </c>
      <c r="AH187" s="47"/>
      <c r="AI187" s="47"/>
      <c r="AJ187" s="47">
        <f>AH187</f>
        <v>0</v>
      </c>
      <c r="AK187" s="47"/>
      <c r="AL187" s="47"/>
      <c r="AM187" s="47"/>
      <c r="AN187" s="47">
        <f>AL187</f>
        <v>0</v>
      </c>
      <c r="AO187" s="47"/>
      <c r="AP187" s="47">
        <f>AH187+AL187</f>
        <v>0</v>
      </c>
      <c r="AQ187" s="47">
        <f>AI187+AM187</f>
        <v>0</v>
      </c>
      <c r="AR187" s="47">
        <f>AJ187+AN187</f>
        <v>0</v>
      </c>
      <c r="AS187" s="47">
        <f>AK187+AO187</f>
        <v>0</v>
      </c>
    </row>
    <row r="188" spans="1:45" x14ac:dyDescent="0.25">
      <c r="A188" s="97" t="s">
        <v>179</v>
      </c>
      <c r="B188" s="35"/>
      <c r="C188" s="35"/>
      <c r="D188" s="35"/>
      <c r="E188" s="19">
        <v>851</v>
      </c>
      <c r="F188" s="36" t="s">
        <v>89</v>
      </c>
      <c r="G188" s="36"/>
      <c r="H188" s="37" t="s">
        <v>23</v>
      </c>
      <c r="I188" s="36"/>
      <c r="J188" s="38">
        <f>J189+J193</f>
        <v>11408910.280000001</v>
      </c>
      <c r="K188" s="38">
        <f t="shared" ref="K188:R188" si="180">K189+K193</f>
        <v>7044218.2000000002</v>
      </c>
      <c r="L188" s="38">
        <f t="shared" si="180"/>
        <v>4364692.08</v>
      </c>
      <c r="M188" s="38">
        <f t="shared" si="180"/>
        <v>0</v>
      </c>
      <c r="N188" s="38">
        <f t="shared" si="180"/>
        <v>15637398.280000001</v>
      </c>
      <c r="O188" s="38">
        <f t="shared" si="180"/>
        <v>11272706.199999999</v>
      </c>
      <c r="P188" s="38">
        <f t="shared" si="180"/>
        <v>4364692.08</v>
      </c>
      <c r="Q188" s="38">
        <f t="shared" si="180"/>
        <v>0</v>
      </c>
      <c r="R188" s="38">
        <f t="shared" si="180"/>
        <v>15637398.280000001</v>
      </c>
      <c r="S188" s="39" t="e">
        <f>S189+S193+#REF!</f>
        <v>#REF!</v>
      </c>
      <c r="T188" s="39" t="e">
        <f>T189+T193+#REF!</f>
        <v>#REF!</v>
      </c>
      <c r="U188" s="39" t="e">
        <f>U189+U193+#REF!</f>
        <v>#REF!</v>
      </c>
      <c r="V188" s="38" t="e">
        <f>V189+V193+#REF!</f>
        <v>#REF!</v>
      </c>
      <c r="W188" s="38" t="e">
        <f>W189+W193+#REF!</f>
        <v>#REF!</v>
      </c>
      <c r="X188" s="38" t="e">
        <f>X189+X193+#REF!</f>
        <v>#REF!</v>
      </c>
      <c r="Y188" s="38" t="e">
        <f>Y189+Y193+#REF!</f>
        <v>#REF!</v>
      </c>
      <c r="Z188" s="38" t="e">
        <f>Z189+Z193+#REF!</f>
        <v>#REF!</v>
      </c>
      <c r="AA188" s="38" t="e">
        <f>AA189+AA193+#REF!</f>
        <v>#REF!</v>
      </c>
      <c r="AB188" s="38" t="e">
        <f>AB189+AB193+#REF!</f>
        <v>#REF!</v>
      </c>
      <c r="AC188" s="38" t="e">
        <f>AC189+AC193+#REF!</f>
        <v>#REF!</v>
      </c>
      <c r="AD188" s="38" t="e">
        <f>AD189+AD193+#REF!</f>
        <v>#REF!</v>
      </c>
      <c r="AE188" s="38" t="e">
        <f>AE189+AE193+#REF!</f>
        <v>#REF!</v>
      </c>
      <c r="AF188" s="38" t="e">
        <f>AF189+AF193+#REF!</f>
        <v>#REF!</v>
      </c>
      <c r="AG188" s="38" t="e">
        <f>AG189+AG193+#REF!</f>
        <v>#REF!</v>
      </c>
      <c r="AH188" s="38" t="e">
        <f>AH189+AH193+#REF!</f>
        <v>#REF!</v>
      </c>
      <c r="AI188" s="38" t="e">
        <f>AI189+AI193+#REF!</f>
        <v>#REF!</v>
      </c>
      <c r="AJ188" s="38" t="e">
        <f>AJ189+AJ193+#REF!</f>
        <v>#REF!</v>
      </c>
      <c r="AK188" s="38" t="e">
        <f>AK189+AK193+#REF!</f>
        <v>#REF!</v>
      </c>
      <c r="AL188" s="38" t="e">
        <f>AL189+AL193+#REF!</f>
        <v>#REF!</v>
      </c>
      <c r="AM188" s="38" t="e">
        <f>AM189+AM193+#REF!</f>
        <v>#REF!</v>
      </c>
      <c r="AN188" s="38" t="e">
        <f>AN189+AN193+#REF!</f>
        <v>#REF!</v>
      </c>
      <c r="AO188" s="38" t="e">
        <f>AO189+AO193+#REF!</f>
        <v>#REF!</v>
      </c>
      <c r="AP188" s="38" t="e">
        <f>AP189+AP193+#REF!</f>
        <v>#REF!</v>
      </c>
      <c r="AQ188" s="38" t="e">
        <f>AQ189+AQ193+#REF!</f>
        <v>#REF!</v>
      </c>
      <c r="AR188" s="38" t="e">
        <f>AR189+AR193+#REF!</f>
        <v>#REF!</v>
      </c>
      <c r="AS188" s="38" t="e">
        <f>AS189+AS193+#REF!</f>
        <v>#REF!</v>
      </c>
    </row>
    <row r="189" spans="1:45" x14ac:dyDescent="0.25">
      <c r="A189" s="94" t="s">
        <v>180</v>
      </c>
      <c r="B189" s="41"/>
      <c r="C189" s="41"/>
      <c r="D189" s="41"/>
      <c r="E189" s="19">
        <v>851</v>
      </c>
      <c r="F189" s="42" t="s">
        <v>89</v>
      </c>
      <c r="G189" s="42" t="s">
        <v>25</v>
      </c>
      <c r="H189" s="37" t="s">
        <v>23</v>
      </c>
      <c r="I189" s="42"/>
      <c r="J189" s="43">
        <f t="shared" ref="J189:U191" si="181">J190</f>
        <v>3238400</v>
      </c>
      <c r="K189" s="44">
        <f t="shared" si="181"/>
        <v>0</v>
      </c>
      <c r="L189" s="44">
        <f t="shared" si="181"/>
        <v>3238400</v>
      </c>
      <c r="M189" s="44">
        <f t="shared" si="181"/>
        <v>0</v>
      </c>
      <c r="N189" s="43">
        <f t="shared" si="181"/>
        <v>3238400</v>
      </c>
      <c r="O189" s="44">
        <f t="shared" si="181"/>
        <v>0</v>
      </c>
      <c r="P189" s="44">
        <f t="shared" si="181"/>
        <v>3238400</v>
      </c>
      <c r="Q189" s="44">
        <f t="shared" si="181"/>
        <v>0</v>
      </c>
      <c r="R189" s="43">
        <f t="shared" si="181"/>
        <v>3238400</v>
      </c>
      <c r="S189" s="44">
        <f t="shared" si="181"/>
        <v>0</v>
      </c>
      <c r="T189" s="44">
        <f t="shared" si="181"/>
        <v>3238400</v>
      </c>
      <c r="U189" s="44">
        <f t="shared" si="181"/>
        <v>0</v>
      </c>
      <c r="V189" s="43">
        <f t="shared" ref="V189:AG191" si="182">V190</f>
        <v>1594787.87</v>
      </c>
      <c r="W189" s="43">
        <f t="shared" si="182"/>
        <v>0</v>
      </c>
      <c r="X189" s="43">
        <f t="shared" si="182"/>
        <v>1594787.87</v>
      </c>
      <c r="Y189" s="43">
        <f t="shared" si="182"/>
        <v>0</v>
      </c>
      <c r="Z189" s="43">
        <f t="shared" si="182"/>
        <v>0</v>
      </c>
      <c r="AA189" s="43">
        <f t="shared" si="182"/>
        <v>0</v>
      </c>
      <c r="AB189" s="43">
        <f t="shared" si="182"/>
        <v>0</v>
      </c>
      <c r="AC189" s="43">
        <f t="shared" si="182"/>
        <v>0</v>
      </c>
      <c r="AD189" s="43">
        <f t="shared" si="182"/>
        <v>1594787.87</v>
      </c>
      <c r="AE189" s="43">
        <f t="shared" si="182"/>
        <v>0</v>
      </c>
      <c r="AF189" s="43">
        <f t="shared" si="182"/>
        <v>1594787.87</v>
      </c>
      <c r="AG189" s="43">
        <f t="shared" si="182"/>
        <v>0</v>
      </c>
      <c r="AH189" s="43">
        <f t="shared" ref="AF189:AS191" si="183">AH190</f>
        <v>2691873.98</v>
      </c>
      <c r="AI189" s="43">
        <f t="shared" si="183"/>
        <v>0</v>
      </c>
      <c r="AJ189" s="43">
        <f t="shared" si="183"/>
        <v>2691873.98</v>
      </c>
      <c r="AK189" s="43">
        <f t="shared" si="183"/>
        <v>0</v>
      </c>
      <c r="AL189" s="43">
        <f t="shared" si="183"/>
        <v>0</v>
      </c>
      <c r="AM189" s="43">
        <f t="shared" si="183"/>
        <v>0</v>
      </c>
      <c r="AN189" s="43">
        <f t="shared" si="183"/>
        <v>0</v>
      </c>
      <c r="AO189" s="43">
        <f t="shared" si="183"/>
        <v>0</v>
      </c>
      <c r="AP189" s="43">
        <f t="shared" si="183"/>
        <v>2691873.98</v>
      </c>
      <c r="AQ189" s="43">
        <f t="shared" si="183"/>
        <v>0</v>
      </c>
      <c r="AR189" s="43">
        <f t="shared" si="183"/>
        <v>2691873.98</v>
      </c>
      <c r="AS189" s="43">
        <f t="shared" si="183"/>
        <v>0</v>
      </c>
    </row>
    <row r="190" spans="1:45" ht="45" x14ac:dyDescent="0.25">
      <c r="A190" s="52" t="s">
        <v>181</v>
      </c>
      <c r="B190" s="50"/>
      <c r="C190" s="50"/>
      <c r="D190" s="50"/>
      <c r="E190" s="19">
        <v>851</v>
      </c>
      <c r="F190" s="24" t="s">
        <v>89</v>
      </c>
      <c r="G190" s="24" t="s">
        <v>25</v>
      </c>
      <c r="H190" s="37" t="s">
        <v>182</v>
      </c>
      <c r="I190" s="24"/>
      <c r="J190" s="47">
        <f t="shared" si="181"/>
        <v>3238400</v>
      </c>
      <c r="K190" s="48">
        <f t="shared" si="181"/>
        <v>0</v>
      </c>
      <c r="L190" s="48">
        <f t="shared" si="181"/>
        <v>3238400</v>
      </c>
      <c r="M190" s="48">
        <f t="shared" si="181"/>
        <v>0</v>
      </c>
      <c r="N190" s="47">
        <f t="shared" si="181"/>
        <v>3238400</v>
      </c>
      <c r="O190" s="48">
        <f t="shared" si="181"/>
        <v>0</v>
      </c>
      <c r="P190" s="48">
        <f t="shared" si="181"/>
        <v>3238400</v>
      </c>
      <c r="Q190" s="48">
        <f t="shared" si="181"/>
        <v>0</v>
      </c>
      <c r="R190" s="47">
        <f t="shared" si="181"/>
        <v>3238400</v>
      </c>
      <c r="S190" s="48">
        <f t="shared" si="181"/>
        <v>0</v>
      </c>
      <c r="T190" s="48">
        <f t="shared" si="181"/>
        <v>3238400</v>
      </c>
      <c r="U190" s="48">
        <f t="shared" si="181"/>
        <v>0</v>
      </c>
      <c r="V190" s="47">
        <f t="shared" si="182"/>
        <v>1594787.87</v>
      </c>
      <c r="W190" s="47">
        <f t="shared" si="182"/>
        <v>0</v>
      </c>
      <c r="X190" s="47">
        <f t="shared" si="182"/>
        <v>1594787.87</v>
      </c>
      <c r="Y190" s="47">
        <f t="shared" si="182"/>
        <v>0</v>
      </c>
      <c r="Z190" s="47">
        <f t="shared" si="182"/>
        <v>0</v>
      </c>
      <c r="AA190" s="47">
        <f t="shared" si="182"/>
        <v>0</v>
      </c>
      <c r="AB190" s="47">
        <f t="shared" si="182"/>
        <v>0</v>
      </c>
      <c r="AC190" s="47">
        <f t="shared" si="182"/>
        <v>0</v>
      </c>
      <c r="AD190" s="47">
        <f t="shared" si="182"/>
        <v>1594787.87</v>
      </c>
      <c r="AE190" s="47">
        <f t="shared" si="182"/>
        <v>0</v>
      </c>
      <c r="AF190" s="47">
        <f t="shared" si="183"/>
        <v>1594787.87</v>
      </c>
      <c r="AG190" s="47">
        <f t="shared" si="183"/>
        <v>0</v>
      </c>
      <c r="AH190" s="47">
        <f t="shared" si="183"/>
        <v>2691873.98</v>
      </c>
      <c r="AI190" s="47">
        <f t="shared" si="183"/>
        <v>0</v>
      </c>
      <c r="AJ190" s="47">
        <f t="shared" si="183"/>
        <v>2691873.98</v>
      </c>
      <c r="AK190" s="47">
        <f t="shared" si="183"/>
        <v>0</v>
      </c>
      <c r="AL190" s="47">
        <f t="shared" si="183"/>
        <v>0</v>
      </c>
      <c r="AM190" s="47">
        <f t="shared" si="183"/>
        <v>0</v>
      </c>
      <c r="AN190" s="47">
        <f t="shared" si="183"/>
        <v>0</v>
      </c>
      <c r="AO190" s="47">
        <f t="shared" si="183"/>
        <v>0</v>
      </c>
      <c r="AP190" s="47">
        <f t="shared" si="183"/>
        <v>2691873.98</v>
      </c>
      <c r="AQ190" s="47">
        <f t="shared" si="183"/>
        <v>0</v>
      </c>
      <c r="AR190" s="47">
        <f t="shared" si="183"/>
        <v>2691873.98</v>
      </c>
      <c r="AS190" s="47">
        <f t="shared" si="183"/>
        <v>0</v>
      </c>
    </row>
    <row r="191" spans="1:45" ht="30" x14ac:dyDescent="0.25">
      <c r="A191" s="49" t="s">
        <v>183</v>
      </c>
      <c r="B191" s="49"/>
      <c r="C191" s="49"/>
      <c r="D191" s="49"/>
      <c r="E191" s="19">
        <v>851</v>
      </c>
      <c r="F191" s="24" t="s">
        <v>89</v>
      </c>
      <c r="G191" s="24" t="s">
        <v>25</v>
      </c>
      <c r="H191" s="37" t="s">
        <v>182</v>
      </c>
      <c r="I191" s="24" t="s">
        <v>184</v>
      </c>
      <c r="J191" s="47">
        <f t="shared" si="181"/>
        <v>3238400</v>
      </c>
      <c r="K191" s="48">
        <f t="shared" si="181"/>
        <v>0</v>
      </c>
      <c r="L191" s="48">
        <f t="shared" si="181"/>
        <v>3238400</v>
      </c>
      <c r="M191" s="48">
        <f t="shared" si="181"/>
        <v>0</v>
      </c>
      <c r="N191" s="47">
        <f t="shared" si="181"/>
        <v>3238400</v>
      </c>
      <c r="O191" s="48">
        <f t="shared" si="181"/>
        <v>0</v>
      </c>
      <c r="P191" s="48">
        <f t="shared" si="181"/>
        <v>3238400</v>
      </c>
      <c r="Q191" s="48">
        <f t="shared" si="181"/>
        <v>0</v>
      </c>
      <c r="R191" s="47">
        <f t="shared" si="181"/>
        <v>3238400</v>
      </c>
      <c r="S191" s="48">
        <f t="shared" si="181"/>
        <v>0</v>
      </c>
      <c r="T191" s="48">
        <f t="shared" si="181"/>
        <v>3238400</v>
      </c>
      <c r="U191" s="48">
        <f t="shared" si="181"/>
        <v>0</v>
      </c>
      <c r="V191" s="47">
        <f t="shared" si="182"/>
        <v>1594787.87</v>
      </c>
      <c r="W191" s="47">
        <f t="shared" si="182"/>
        <v>0</v>
      </c>
      <c r="X191" s="47">
        <f t="shared" si="182"/>
        <v>1594787.87</v>
      </c>
      <c r="Y191" s="47">
        <f t="shared" si="182"/>
        <v>0</v>
      </c>
      <c r="Z191" s="47">
        <f t="shared" si="182"/>
        <v>0</v>
      </c>
      <c r="AA191" s="47">
        <f t="shared" si="182"/>
        <v>0</v>
      </c>
      <c r="AB191" s="47">
        <f t="shared" si="182"/>
        <v>0</v>
      </c>
      <c r="AC191" s="47">
        <f t="shared" si="182"/>
        <v>0</v>
      </c>
      <c r="AD191" s="47">
        <f t="shared" si="182"/>
        <v>1594787.87</v>
      </c>
      <c r="AE191" s="47">
        <f t="shared" si="182"/>
        <v>0</v>
      </c>
      <c r="AF191" s="47">
        <f t="shared" si="183"/>
        <v>1594787.87</v>
      </c>
      <c r="AG191" s="47">
        <f t="shared" si="183"/>
        <v>0</v>
      </c>
      <c r="AH191" s="47">
        <f t="shared" si="183"/>
        <v>2691873.98</v>
      </c>
      <c r="AI191" s="47">
        <f t="shared" si="183"/>
        <v>0</v>
      </c>
      <c r="AJ191" s="47">
        <f t="shared" si="183"/>
        <v>2691873.98</v>
      </c>
      <c r="AK191" s="47">
        <f t="shared" si="183"/>
        <v>0</v>
      </c>
      <c r="AL191" s="47">
        <f t="shared" si="183"/>
        <v>0</v>
      </c>
      <c r="AM191" s="47">
        <f t="shared" si="183"/>
        <v>0</v>
      </c>
      <c r="AN191" s="47">
        <f t="shared" si="183"/>
        <v>0</v>
      </c>
      <c r="AO191" s="47">
        <f t="shared" si="183"/>
        <v>0</v>
      </c>
      <c r="AP191" s="47">
        <f t="shared" si="183"/>
        <v>2691873.98</v>
      </c>
      <c r="AQ191" s="47">
        <f t="shared" si="183"/>
        <v>0</v>
      </c>
      <c r="AR191" s="47">
        <f t="shared" si="183"/>
        <v>2691873.98</v>
      </c>
      <c r="AS191" s="47">
        <f t="shared" si="183"/>
        <v>0</v>
      </c>
    </row>
    <row r="192" spans="1:45" ht="30" x14ac:dyDescent="0.25">
      <c r="A192" s="49" t="s">
        <v>185</v>
      </c>
      <c r="B192" s="50"/>
      <c r="C192" s="50"/>
      <c r="D192" s="64"/>
      <c r="E192" s="19">
        <v>851</v>
      </c>
      <c r="F192" s="24" t="s">
        <v>89</v>
      </c>
      <c r="G192" s="24" t="s">
        <v>25</v>
      </c>
      <c r="H192" s="37" t="s">
        <v>182</v>
      </c>
      <c r="I192" s="24" t="s">
        <v>186</v>
      </c>
      <c r="J192" s="47">
        <v>3238400</v>
      </c>
      <c r="K192" s="48"/>
      <c r="L192" s="48">
        <f>J192</f>
        <v>3238400</v>
      </c>
      <c r="M192" s="48"/>
      <c r="N192" s="47">
        <v>3238400</v>
      </c>
      <c r="O192" s="48"/>
      <c r="P192" s="48">
        <f>N192</f>
        <v>3238400</v>
      </c>
      <c r="Q192" s="48"/>
      <c r="R192" s="47">
        <v>3238400</v>
      </c>
      <c r="S192" s="48"/>
      <c r="T192" s="48">
        <f>R192</f>
        <v>3238400</v>
      </c>
      <c r="U192" s="48"/>
      <c r="V192" s="47">
        <v>1594787.87</v>
      </c>
      <c r="W192" s="47"/>
      <c r="X192" s="47">
        <f>V192</f>
        <v>1594787.87</v>
      </c>
      <c r="Y192" s="47"/>
      <c r="Z192" s="47"/>
      <c r="AA192" s="47"/>
      <c r="AB192" s="47">
        <f>Z192</f>
        <v>0</v>
      </c>
      <c r="AC192" s="47"/>
      <c r="AD192" s="47">
        <f>V192+Z192</f>
        <v>1594787.87</v>
      </c>
      <c r="AE192" s="47">
        <f>W192+AA192</f>
        <v>0</v>
      </c>
      <c r="AF192" s="47">
        <f>X192+AB192</f>
        <v>1594787.87</v>
      </c>
      <c r="AG192" s="47">
        <f>Y192+AC192</f>
        <v>0</v>
      </c>
      <c r="AH192" s="47">
        <v>2691873.98</v>
      </c>
      <c r="AI192" s="47"/>
      <c r="AJ192" s="47">
        <f>AH192</f>
        <v>2691873.98</v>
      </c>
      <c r="AK192" s="47"/>
      <c r="AL192" s="47"/>
      <c r="AM192" s="47"/>
      <c r="AN192" s="47">
        <f>AL192</f>
        <v>0</v>
      </c>
      <c r="AO192" s="47"/>
      <c r="AP192" s="47">
        <f>AH192+AL192</f>
        <v>2691873.98</v>
      </c>
      <c r="AQ192" s="47">
        <f>AI192+AM192</f>
        <v>0</v>
      </c>
      <c r="AR192" s="47">
        <f>AJ192+AN192</f>
        <v>2691873.98</v>
      </c>
      <c r="AS192" s="47">
        <f>AK192+AO192</f>
        <v>0</v>
      </c>
    </row>
    <row r="193" spans="1:45" x14ac:dyDescent="0.25">
      <c r="A193" s="34" t="s">
        <v>187</v>
      </c>
      <c r="B193" s="41"/>
      <c r="C193" s="41"/>
      <c r="D193" s="41"/>
      <c r="E193" s="19">
        <v>851</v>
      </c>
      <c r="F193" s="42" t="s">
        <v>89</v>
      </c>
      <c r="G193" s="42" t="s">
        <v>27</v>
      </c>
      <c r="H193" s="37" t="s">
        <v>23</v>
      </c>
      <c r="I193" s="42"/>
      <c r="J193" s="43">
        <f t="shared" ref="J193:U193" si="184">J197+J194</f>
        <v>8170510.2800000003</v>
      </c>
      <c r="K193" s="44">
        <f t="shared" si="184"/>
        <v>7044218.2000000002</v>
      </c>
      <c r="L193" s="44">
        <f t="shared" si="184"/>
        <v>1126292.08</v>
      </c>
      <c r="M193" s="44">
        <f t="shared" si="184"/>
        <v>0</v>
      </c>
      <c r="N193" s="43">
        <f t="shared" si="184"/>
        <v>12398998.280000001</v>
      </c>
      <c r="O193" s="44">
        <f t="shared" si="184"/>
        <v>11272706.199999999</v>
      </c>
      <c r="P193" s="44">
        <f t="shared" si="184"/>
        <v>1126292.08</v>
      </c>
      <c r="Q193" s="44">
        <f t="shared" si="184"/>
        <v>0</v>
      </c>
      <c r="R193" s="43">
        <f t="shared" si="184"/>
        <v>12398998.280000001</v>
      </c>
      <c r="S193" s="44">
        <f t="shared" si="184"/>
        <v>11272706.199999999</v>
      </c>
      <c r="T193" s="44">
        <f t="shared" si="184"/>
        <v>1126292.08</v>
      </c>
      <c r="U193" s="44">
        <f t="shared" si="184"/>
        <v>0</v>
      </c>
      <c r="V193" s="43">
        <f t="shared" ref="V193:AS193" si="185">V197+V194</f>
        <v>12177457.800000001</v>
      </c>
      <c r="W193" s="43">
        <f t="shared" si="185"/>
        <v>11277087</v>
      </c>
      <c r="X193" s="43">
        <f t="shared" si="185"/>
        <v>900370.8</v>
      </c>
      <c r="Y193" s="43">
        <f t="shared" si="185"/>
        <v>0</v>
      </c>
      <c r="Z193" s="43">
        <f t="shared" si="185"/>
        <v>0</v>
      </c>
      <c r="AA193" s="43">
        <f t="shared" si="185"/>
        <v>0</v>
      </c>
      <c r="AB193" s="43">
        <f t="shared" si="185"/>
        <v>0</v>
      </c>
      <c r="AC193" s="43">
        <f t="shared" si="185"/>
        <v>0</v>
      </c>
      <c r="AD193" s="43">
        <f t="shared" si="185"/>
        <v>12177457.800000001</v>
      </c>
      <c r="AE193" s="43">
        <f t="shared" si="185"/>
        <v>11277087</v>
      </c>
      <c r="AF193" s="43">
        <f t="shared" si="185"/>
        <v>900370.8</v>
      </c>
      <c r="AG193" s="43">
        <f t="shared" si="185"/>
        <v>0</v>
      </c>
      <c r="AH193" s="43">
        <f t="shared" si="185"/>
        <v>12177457.800000001</v>
      </c>
      <c r="AI193" s="43">
        <f t="shared" si="185"/>
        <v>11277087</v>
      </c>
      <c r="AJ193" s="43">
        <f t="shared" si="185"/>
        <v>900370.8</v>
      </c>
      <c r="AK193" s="43">
        <f t="shared" si="185"/>
        <v>0</v>
      </c>
      <c r="AL193" s="43">
        <f t="shared" si="185"/>
        <v>0</v>
      </c>
      <c r="AM193" s="43">
        <f t="shared" si="185"/>
        <v>0</v>
      </c>
      <c r="AN193" s="43">
        <f t="shared" si="185"/>
        <v>0</v>
      </c>
      <c r="AO193" s="43">
        <f t="shared" si="185"/>
        <v>0</v>
      </c>
      <c r="AP193" s="43">
        <f t="shared" si="185"/>
        <v>12177457.800000001</v>
      </c>
      <c r="AQ193" s="43">
        <f t="shared" si="185"/>
        <v>11277087</v>
      </c>
      <c r="AR193" s="43">
        <f t="shared" si="185"/>
        <v>900370.8</v>
      </c>
      <c r="AS193" s="43">
        <f t="shared" si="185"/>
        <v>0</v>
      </c>
    </row>
    <row r="194" spans="1:45" s="5" customFormat="1" ht="105" x14ac:dyDescent="0.25">
      <c r="A194" s="46" t="s">
        <v>188</v>
      </c>
      <c r="B194" s="50"/>
      <c r="C194" s="50"/>
      <c r="D194" s="50"/>
      <c r="E194" s="19">
        <v>851</v>
      </c>
      <c r="F194" s="20" t="s">
        <v>89</v>
      </c>
      <c r="G194" s="20" t="s">
        <v>27</v>
      </c>
      <c r="H194" s="37" t="s">
        <v>189</v>
      </c>
      <c r="I194" s="20"/>
      <c r="J194" s="47">
        <f t="shared" ref="J194:U195" si="186">J195</f>
        <v>4228488</v>
      </c>
      <c r="K194" s="48">
        <f t="shared" si="186"/>
        <v>4228488</v>
      </c>
      <c r="L194" s="48">
        <f t="shared" si="186"/>
        <v>0</v>
      </c>
      <c r="M194" s="48">
        <f t="shared" si="186"/>
        <v>0</v>
      </c>
      <c r="N194" s="47">
        <f t="shared" si="186"/>
        <v>8456976</v>
      </c>
      <c r="O194" s="48">
        <f t="shared" si="186"/>
        <v>8456976</v>
      </c>
      <c r="P194" s="48">
        <f t="shared" si="186"/>
        <v>0</v>
      </c>
      <c r="Q194" s="48">
        <f t="shared" si="186"/>
        <v>0</v>
      </c>
      <c r="R194" s="47">
        <f t="shared" si="186"/>
        <v>8456976</v>
      </c>
      <c r="S194" s="48">
        <f t="shared" si="186"/>
        <v>8456976</v>
      </c>
      <c r="T194" s="48">
        <f t="shared" si="186"/>
        <v>0</v>
      </c>
      <c r="U194" s="48">
        <f t="shared" si="186"/>
        <v>0</v>
      </c>
      <c r="V194" s="47">
        <f t="shared" ref="V194:AG195" si="187">V195</f>
        <v>9026160</v>
      </c>
      <c r="W194" s="47">
        <f t="shared" si="187"/>
        <v>9026160</v>
      </c>
      <c r="X194" s="47">
        <f t="shared" si="187"/>
        <v>0</v>
      </c>
      <c r="Y194" s="47">
        <f t="shared" si="187"/>
        <v>0</v>
      </c>
      <c r="Z194" s="47">
        <f t="shared" si="187"/>
        <v>0</v>
      </c>
      <c r="AA194" s="47">
        <f t="shared" si="187"/>
        <v>0</v>
      </c>
      <c r="AB194" s="47">
        <f t="shared" si="187"/>
        <v>0</v>
      </c>
      <c r="AC194" s="47">
        <f t="shared" si="187"/>
        <v>0</v>
      </c>
      <c r="AD194" s="47">
        <f t="shared" si="187"/>
        <v>9026160</v>
      </c>
      <c r="AE194" s="47">
        <f t="shared" si="187"/>
        <v>9026160</v>
      </c>
      <c r="AF194" s="47">
        <f t="shared" si="187"/>
        <v>0</v>
      </c>
      <c r="AG194" s="47">
        <f t="shared" si="187"/>
        <v>0</v>
      </c>
      <c r="AH194" s="47">
        <f t="shared" ref="AF194:AS195" si="188">AH195</f>
        <v>9026160</v>
      </c>
      <c r="AI194" s="47">
        <f t="shared" si="188"/>
        <v>9026160</v>
      </c>
      <c r="AJ194" s="47">
        <f t="shared" si="188"/>
        <v>0</v>
      </c>
      <c r="AK194" s="47">
        <f t="shared" si="188"/>
        <v>0</v>
      </c>
      <c r="AL194" s="47">
        <f t="shared" si="188"/>
        <v>0</v>
      </c>
      <c r="AM194" s="47">
        <f t="shared" si="188"/>
        <v>0</v>
      </c>
      <c r="AN194" s="47">
        <f t="shared" si="188"/>
        <v>0</v>
      </c>
      <c r="AO194" s="47">
        <f t="shared" si="188"/>
        <v>0</v>
      </c>
      <c r="AP194" s="47">
        <f t="shared" si="188"/>
        <v>9026160</v>
      </c>
      <c r="AQ194" s="47">
        <f t="shared" si="188"/>
        <v>9026160</v>
      </c>
      <c r="AR194" s="47">
        <f t="shared" si="188"/>
        <v>0</v>
      </c>
      <c r="AS194" s="47">
        <f t="shared" si="188"/>
        <v>0</v>
      </c>
    </row>
    <row r="195" spans="1:45" s="5" customFormat="1" ht="45" x14ac:dyDescent="0.25">
      <c r="A195" s="46" t="s">
        <v>126</v>
      </c>
      <c r="B195" s="50"/>
      <c r="C195" s="50"/>
      <c r="D195" s="50"/>
      <c r="E195" s="19">
        <v>851</v>
      </c>
      <c r="F195" s="20" t="s">
        <v>89</v>
      </c>
      <c r="G195" s="20" t="s">
        <v>27</v>
      </c>
      <c r="H195" s="37" t="s">
        <v>189</v>
      </c>
      <c r="I195" s="20" t="s">
        <v>127</v>
      </c>
      <c r="J195" s="47">
        <f t="shared" si="186"/>
        <v>4228488</v>
      </c>
      <c r="K195" s="48">
        <f t="shared" si="186"/>
        <v>4228488</v>
      </c>
      <c r="L195" s="48">
        <f t="shared" si="186"/>
        <v>0</v>
      </c>
      <c r="M195" s="48">
        <f t="shared" si="186"/>
        <v>0</v>
      </c>
      <c r="N195" s="47">
        <f t="shared" si="186"/>
        <v>8456976</v>
      </c>
      <c r="O195" s="48">
        <f t="shared" si="186"/>
        <v>8456976</v>
      </c>
      <c r="P195" s="48">
        <f t="shared" si="186"/>
        <v>0</v>
      </c>
      <c r="Q195" s="48">
        <f t="shared" si="186"/>
        <v>0</v>
      </c>
      <c r="R195" s="47">
        <f t="shared" si="186"/>
        <v>8456976</v>
      </c>
      <c r="S195" s="48">
        <f t="shared" si="186"/>
        <v>8456976</v>
      </c>
      <c r="T195" s="48">
        <f t="shared" si="186"/>
        <v>0</v>
      </c>
      <c r="U195" s="48">
        <f t="shared" si="186"/>
        <v>0</v>
      </c>
      <c r="V195" s="47">
        <f t="shared" si="187"/>
        <v>9026160</v>
      </c>
      <c r="W195" s="47">
        <f t="shared" si="187"/>
        <v>9026160</v>
      </c>
      <c r="X195" s="47">
        <f t="shared" si="187"/>
        <v>0</v>
      </c>
      <c r="Y195" s="47">
        <f t="shared" si="187"/>
        <v>0</v>
      </c>
      <c r="Z195" s="47">
        <f t="shared" si="187"/>
        <v>0</v>
      </c>
      <c r="AA195" s="47">
        <f t="shared" si="187"/>
        <v>0</v>
      </c>
      <c r="AB195" s="47">
        <f t="shared" si="187"/>
        <v>0</v>
      </c>
      <c r="AC195" s="47">
        <f t="shared" si="187"/>
        <v>0</v>
      </c>
      <c r="AD195" s="47">
        <f t="shared" si="187"/>
        <v>9026160</v>
      </c>
      <c r="AE195" s="47">
        <f t="shared" si="187"/>
        <v>9026160</v>
      </c>
      <c r="AF195" s="47">
        <f t="shared" si="188"/>
        <v>0</v>
      </c>
      <c r="AG195" s="47">
        <f t="shared" si="188"/>
        <v>0</v>
      </c>
      <c r="AH195" s="47">
        <f t="shared" si="188"/>
        <v>9026160</v>
      </c>
      <c r="AI195" s="47">
        <f t="shared" si="188"/>
        <v>9026160</v>
      </c>
      <c r="AJ195" s="47">
        <f t="shared" si="188"/>
        <v>0</v>
      </c>
      <c r="AK195" s="47">
        <f t="shared" si="188"/>
        <v>0</v>
      </c>
      <c r="AL195" s="47">
        <f t="shared" si="188"/>
        <v>0</v>
      </c>
      <c r="AM195" s="47">
        <f t="shared" si="188"/>
        <v>0</v>
      </c>
      <c r="AN195" s="47">
        <f t="shared" si="188"/>
        <v>0</v>
      </c>
      <c r="AO195" s="47">
        <f t="shared" si="188"/>
        <v>0</v>
      </c>
      <c r="AP195" s="47">
        <f t="shared" si="188"/>
        <v>9026160</v>
      </c>
      <c r="AQ195" s="47">
        <f t="shared" si="188"/>
        <v>9026160</v>
      </c>
      <c r="AR195" s="47">
        <f t="shared" si="188"/>
        <v>0</v>
      </c>
      <c r="AS195" s="47">
        <f t="shared" si="188"/>
        <v>0</v>
      </c>
    </row>
    <row r="196" spans="1:45" s="5" customFormat="1" x14ac:dyDescent="0.25">
      <c r="A196" s="46" t="s">
        <v>128</v>
      </c>
      <c r="B196" s="50"/>
      <c r="C196" s="50"/>
      <c r="D196" s="50"/>
      <c r="E196" s="19">
        <v>851</v>
      </c>
      <c r="F196" s="20" t="s">
        <v>89</v>
      </c>
      <c r="G196" s="20" t="s">
        <v>27</v>
      </c>
      <c r="H196" s="37" t="s">
        <v>189</v>
      </c>
      <c r="I196" s="20" t="s">
        <v>129</v>
      </c>
      <c r="J196" s="47">
        <v>4228488</v>
      </c>
      <c r="K196" s="48">
        <f>J196</f>
        <v>4228488</v>
      </c>
      <c r="L196" s="48"/>
      <c r="M196" s="48"/>
      <c r="N196" s="47">
        <v>8456976</v>
      </c>
      <c r="O196" s="48">
        <f>N196</f>
        <v>8456976</v>
      </c>
      <c r="P196" s="48"/>
      <c r="Q196" s="48"/>
      <c r="R196" s="47">
        <v>8456976</v>
      </c>
      <c r="S196" s="48">
        <f>R196</f>
        <v>8456976</v>
      </c>
      <c r="T196" s="48"/>
      <c r="U196" s="48"/>
      <c r="V196" s="47">
        <v>9026160</v>
      </c>
      <c r="W196" s="47">
        <f>V196</f>
        <v>9026160</v>
      </c>
      <c r="X196" s="47"/>
      <c r="Y196" s="47"/>
      <c r="Z196" s="47"/>
      <c r="AA196" s="47">
        <f>Z196</f>
        <v>0</v>
      </c>
      <c r="AB196" s="47"/>
      <c r="AC196" s="47"/>
      <c r="AD196" s="47">
        <f>V196+Z196</f>
        <v>9026160</v>
      </c>
      <c r="AE196" s="47">
        <f>W196+AA196</f>
        <v>9026160</v>
      </c>
      <c r="AF196" s="47">
        <f>X196+AB196</f>
        <v>0</v>
      </c>
      <c r="AG196" s="47">
        <f>Y196+AC196</f>
        <v>0</v>
      </c>
      <c r="AH196" s="47">
        <v>9026160</v>
      </c>
      <c r="AI196" s="47">
        <f>AH196</f>
        <v>9026160</v>
      </c>
      <c r="AJ196" s="47"/>
      <c r="AK196" s="47"/>
      <c r="AL196" s="47"/>
      <c r="AM196" s="47">
        <f>AL196</f>
        <v>0</v>
      </c>
      <c r="AN196" s="47"/>
      <c r="AO196" s="47"/>
      <c r="AP196" s="47">
        <f>AH196+AL196</f>
        <v>9026160</v>
      </c>
      <c r="AQ196" s="47">
        <f>AI196+AM196</f>
        <v>9026160</v>
      </c>
      <c r="AR196" s="47">
        <f>AJ196+AN196</f>
        <v>0</v>
      </c>
      <c r="AS196" s="47">
        <f>AK196+AO196</f>
        <v>0</v>
      </c>
    </row>
    <row r="197" spans="1:45" ht="45" x14ac:dyDescent="0.25">
      <c r="A197" s="46" t="s">
        <v>190</v>
      </c>
      <c r="B197" s="49"/>
      <c r="C197" s="49"/>
      <c r="D197" s="49"/>
      <c r="E197" s="19">
        <v>851</v>
      </c>
      <c r="F197" s="24" t="s">
        <v>89</v>
      </c>
      <c r="G197" s="24" t="s">
        <v>27</v>
      </c>
      <c r="H197" s="37" t="s">
        <v>191</v>
      </c>
      <c r="I197" s="24"/>
      <c r="J197" s="47">
        <f t="shared" ref="J197:U198" si="189">J198</f>
        <v>3942022.2800000003</v>
      </c>
      <c r="K197" s="48">
        <f t="shared" si="189"/>
        <v>2815730.2</v>
      </c>
      <c r="L197" s="48">
        <f t="shared" si="189"/>
        <v>1126292.08</v>
      </c>
      <c r="M197" s="48">
        <f t="shared" si="189"/>
        <v>0</v>
      </c>
      <c r="N197" s="47">
        <f t="shared" si="189"/>
        <v>3942022.2800000003</v>
      </c>
      <c r="O197" s="48">
        <f t="shared" si="189"/>
        <v>2815730.2</v>
      </c>
      <c r="P197" s="48">
        <f t="shared" si="189"/>
        <v>1126292.08</v>
      </c>
      <c r="Q197" s="48">
        <f t="shared" si="189"/>
        <v>0</v>
      </c>
      <c r="R197" s="47">
        <f t="shared" si="189"/>
        <v>3942022.2800000003</v>
      </c>
      <c r="S197" s="48">
        <f t="shared" si="189"/>
        <v>2815730.2</v>
      </c>
      <c r="T197" s="48">
        <f t="shared" si="189"/>
        <v>1126292.08</v>
      </c>
      <c r="U197" s="48">
        <f t="shared" si="189"/>
        <v>0</v>
      </c>
      <c r="V197" s="47">
        <f t="shared" ref="V197:AG198" si="190">V198</f>
        <v>3151297.8</v>
      </c>
      <c r="W197" s="47">
        <f t="shared" si="190"/>
        <v>2250927</v>
      </c>
      <c r="X197" s="47">
        <f t="shared" si="190"/>
        <v>900370.8</v>
      </c>
      <c r="Y197" s="47">
        <f t="shared" si="190"/>
        <v>0</v>
      </c>
      <c r="Z197" s="47">
        <f t="shared" si="190"/>
        <v>0</v>
      </c>
      <c r="AA197" s="47">
        <f t="shared" si="190"/>
        <v>0</v>
      </c>
      <c r="AB197" s="47">
        <f t="shared" si="190"/>
        <v>0</v>
      </c>
      <c r="AC197" s="47">
        <f t="shared" si="190"/>
        <v>0</v>
      </c>
      <c r="AD197" s="47">
        <f t="shared" si="190"/>
        <v>3151297.8</v>
      </c>
      <c r="AE197" s="47">
        <f t="shared" si="190"/>
        <v>2250927</v>
      </c>
      <c r="AF197" s="47">
        <f t="shared" si="190"/>
        <v>900370.8</v>
      </c>
      <c r="AG197" s="47">
        <f t="shared" si="190"/>
        <v>0</v>
      </c>
      <c r="AH197" s="47">
        <f t="shared" ref="AF197:AS198" si="191">AH198</f>
        <v>3151297.8</v>
      </c>
      <c r="AI197" s="47">
        <f t="shared" si="191"/>
        <v>2250927</v>
      </c>
      <c r="AJ197" s="47">
        <f t="shared" si="191"/>
        <v>900370.8</v>
      </c>
      <c r="AK197" s="47">
        <f t="shared" si="191"/>
        <v>0</v>
      </c>
      <c r="AL197" s="47">
        <f t="shared" si="191"/>
        <v>0</v>
      </c>
      <c r="AM197" s="47">
        <f t="shared" si="191"/>
        <v>0</v>
      </c>
      <c r="AN197" s="47">
        <f t="shared" si="191"/>
        <v>0</v>
      </c>
      <c r="AO197" s="47">
        <f t="shared" si="191"/>
        <v>0</v>
      </c>
      <c r="AP197" s="47">
        <f t="shared" si="191"/>
        <v>3151297.8</v>
      </c>
      <c r="AQ197" s="47">
        <f t="shared" si="191"/>
        <v>2250927</v>
      </c>
      <c r="AR197" s="47">
        <f t="shared" si="191"/>
        <v>900370.8</v>
      </c>
      <c r="AS197" s="47">
        <f t="shared" si="191"/>
        <v>0</v>
      </c>
    </row>
    <row r="198" spans="1:45" ht="30" x14ac:dyDescent="0.25">
      <c r="A198" s="46" t="s">
        <v>183</v>
      </c>
      <c r="B198" s="49"/>
      <c r="C198" s="49"/>
      <c r="D198" s="49"/>
      <c r="E198" s="19">
        <v>851</v>
      </c>
      <c r="F198" s="24" t="s">
        <v>89</v>
      </c>
      <c r="G198" s="24" t="s">
        <v>27</v>
      </c>
      <c r="H198" s="37" t="s">
        <v>191</v>
      </c>
      <c r="I198" s="24" t="s">
        <v>184</v>
      </c>
      <c r="J198" s="47">
        <f t="shared" si="189"/>
        <v>3942022.2800000003</v>
      </c>
      <c r="K198" s="48">
        <f t="shared" si="189"/>
        <v>2815730.2</v>
      </c>
      <c r="L198" s="48">
        <f t="shared" si="189"/>
        <v>1126292.08</v>
      </c>
      <c r="M198" s="48">
        <f t="shared" si="189"/>
        <v>0</v>
      </c>
      <c r="N198" s="47">
        <f t="shared" si="189"/>
        <v>3942022.2800000003</v>
      </c>
      <c r="O198" s="48">
        <f t="shared" si="189"/>
        <v>2815730.2</v>
      </c>
      <c r="P198" s="48">
        <f t="shared" si="189"/>
        <v>1126292.08</v>
      </c>
      <c r="Q198" s="48">
        <f t="shared" si="189"/>
        <v>0</v>
      </c>
      <c r="R198" s="47">
        <f t="shared" si="189"/>
        <v>3942022.2800000003</v>
      </c>
      <c r="S198" s="48">
        <f t="shared" si="189"/>
        <v>2815730.2</v>
      </c>
      <c r="T198" s="48">
        <f t="shared" si="189"/>
        <v>1126292.08</v>
      </c>
      <c r="U198" s="48">
        <f t="shared" si="189"/>
        <v>0</v>
      </c>
      <c r="V198" s="47">
        <f t="shared" si="190"/>
        <v>3151297.8</v>
      </c>
      <c r="W198" s="47">
        <f t="shared" si="190"/>
        <v>2250927</v>
      </c>
      <c r="X198" s="47">
        <f t="shared" si="190"/>
        <v>900370.8</v>
      </c>
      <c r="Y198" s="47">
        <f t="shared" si="190"/>
        <v>0</v>
      </c>
      <c r="Z198" s="47">
        <f t="shared" si="190"/>
        <v>0</v>
      </c>
      <c r="AA198" s="47">
        <f t="shared" si="190"/>
        <v>0</v>
      </c>
      <c r="AB198" s="47">
        <f t="shared" si="190"/>
        <v>0</v>
      </c>
      <c r="AC198" s="47">
        <f t="shared" si="190"/>
        <v>0</v>
      </c>
      <c r="AD198" s="47">
        <f t="shared" si="190"/>
        <v>3151297.8</v>
      </c>
      <c r="AE198" s="47">
        <f t="shared" si="190"/>
        <v>2250927</v>
      </c>
      <c r="AF198" s="47">
        <f t="shared" si="191"/>
        <v>900370.8</v>
      </c>
      <c r="AG198" s="47">
        <f t="shared" si="191"/>
        <v>0</v>
      </c>
      <c r="AH198" s="47">
        <f t="shared" si="191"/>
        <v>3151297.8</v>
      </c>
      <c r="AI198" s="47">
        <f t="shared" si="191"/>
        <v>2250927</v>
      </c>
      <c r="AJ198" s="47">
        <f t="shared" si="191"/>
        <v>900370.8</v>
      </c>
      <c r="AK198" s="47">
        <f t="shared" si="191"/>
        <v>0</v>
      </c>
      <c r="AL198" s="47">
        <f t="shared" si="191"/>
        <v>0</v>
      </c>
      <c r="AM198" s="47">
        <f t="shared" si="191"/>
        <v>0</v>
      </c>
      <c r="AN198" s="47">
        <f t="shared" si="191"/>
        <v>0</v>
      </c>
      <c r="AO198" s="47">
        <f t="shared" si="191"/>
        <v>0</v>
      </c>
      <c r="AP198" s="47">
        <f t="shared" si="191"/>
        <v>3151297.8</v>
      </c>
      <c r="AQ198" s="47">
        <f t="shared" si="191"/>
        <v>2250927</v>
      </c>
      <c r="AR198" s="47">
        <f t="shared" si="191"/>
        <v>900370.8</v>
      </c>
      <c r="AS198" s="47">
        <f t="shared" si="191"/>
        <v>0</v>
      </c>
    </row>
    <row r="199" spans="1:45" ht="45" x14ac:dyDescent="0.25">
      <c r="A199" s="46" t="s">
        <v>192</v>
      </c>
      <c r="B199" s="49"/>
      <c r="C199" s="49"/>
      <c r="D199" s="49"/>
      <c r="E199" s="19">
        <v>851</v>
      </c>
      <c r="F199" s="24" t="s">
        <v>89</v>
      </c>
      <c r="G199" s="24" t="s">
        <v>27</v>
      </c>
      <c r="H199" s="37" t="s">
        <v>191</v>
      </c>
      <c r="I199" s="24" t="s">
        <v>193</v>
      </c>
      <c r="J199" s="47">
        <f>K199+L199</f>
        <v>3942022.2800000003</v>
      </c>
      <c r="K199" s="48">
        <v>2815730.2</v>
      </c>
      <c r="L199" s="48">
        <v>1126292.08</v>
      </c>
      <c r="M199" s="48"/>
      <c r="N199" s="47">
        <f>O199+P199</f>
        <v>3942022.2800000003</v>
      </c>
      <c r="O199" s="48">
        <v>2815730.2</v>
      </c>
      <c r="P199" s="48">
        <v>1126292.08</v>
      </c>
      <c r="Q199" s="48"/>
      <c r="R199" s="47">
        <f>S199+T199</f>
        <v>3942022.2800000003</v>
      </c>
      <c r="S199" s="48">
        <v>2815730.2</v>
      </c>
      <c r="T199" s="48">
        <v>1126292.08</v>
      </c>
      <c r="U199" s="48"/>
      <c r="V199" s="47">
        <v>3151297.8</v>
      </c>
      <c r="W199" s="47">
        <v>2250927</v>
      </c>
      <c r="X199" s="47">
        <v>900370.8</v>
      </c>
      <c r="Y199" s="47"/>
      <c r="Z199" s="47"/>
      <c r="AA199" s="47"/>
      <c r="AB199" s="47"/>
      <c r="AC199" s="47"/>
      <c r="AD199" s="47">
        <f>V199+Z199</f>
        <v>3151297.8</v>
      </c>
      <c r="AE199" s="47">
        <f>W199+AA199</f>
        <v>2250927</v>
      </c>
      <c r="AF199" s="47">
        <f>X199+AB199</f>
        <v>900370.8</v>
      </c>
      <c r="AG199" s="47">
        <f>Y199+AC199</f>
        <v>0</v>
      </c>
      <c r="AH199" s="47">
        <v>3151297.8</v>
      </c>
      <c r="AI199" s="47">
        <v>2250927</v>
      </c>
      <c r="AJ199" s="47">
        <v>900370.8</v>
      </c>
      <c r="AK199" s="47"/>
      <c r="AL199" s="47"/>
      <c r="AM199" s="47"/>
      <c r="AN199" s="47"/>
      <c r="AO199" s="47"/>
      <c r="AP199" s="47">
        <f>AH199+AL199</f>
        <v>3151297.8</v>
      </c>
      <c r="AQ199" s="47">
        <f>AI199+AM199</f>
        <v>2250927</v>
      </c>
      <c r="AR199" s="47">
        <f>AJ199+AN199</f>
        <v>900370.8</v>
      </c>
      <c r="AS199" s="47">
        <f>AK199+AO199</f>
        <v>0</v>
      </c>
    </row>
    <row r="200" spans="1:45" x14ac:dyDescent="0.25">
      <c r="A200" s="84" t="s">
        <v>196</v>
      </c>
      <c r="B200" s="35"/>
      <c r="C200" s="35"/>
      <c r="D200" s="35"/>
      <c r="E200" s="19">
        <v>851</v>
      </c>
      <c r="F200" s="36" t="s">
        <v>197</v>
      </c>
      <c r="G200" s="36"/>
      <c r="H200" s="37" t="s">
        <v>23</v>
      </c>
      <c r="I200" s="36"/>
      <c r="J200" s="38">
        <f t="shared" ref="J200:AF200" si="192">J205+J201</f>
        <v>2005167</v>
      </c>
      <c r="K200" s="39">
        <f t="shared" si="192"/>
        <v>1155833</v>
      </c>
      <c r="L200" s="39">
        <f t="shared" si="192"/>
        <v>581334</v>
      </c>
      <c r="M200" s="39">
        <f t="shared" si="192"/>
        <v>268000</v>
      </c>
      <c r="N200" s="38">
        <f t="shared" si="192"/>
        <v>268000</v>
      </c>
      <c r="O200" s="39">
        <f t="shared" si="192"/>
        <v>0</v>
      </c>
      <c r="P200" s="39">
        <f t="shared" si="192"/>
        <v>0</v>
      </c>
      <c r="Q200" s="39">
        <f t="shared" si="192"/>
        <v>268000</v>
      </c>
      <c r="R200" s="38">
        <f t="shared" si="192"/>
        <v>268000</v>
      </c>
      <c r="S200" s="39">
        <f t="shared" si="192"/>
        <v>0</v>
      </c>
      <c r="T200" s="39">
        <f t="shared" si="192"/>
        <v>0</v>
      </c>
      <c r="U200" s="39">
        <f t="shared" si="192"/>
        <v>268000</v>
      </c>
      <c r="V200" s="38">
        <f t="shared" si="192"/>
        <v>268000</v>
      </c>
      <c r="W200" s="38">
        <f t="shared" si="192"/>
        <v>0</v>
      </c>
      <c r="X200" s="38">
        <f t="shared" si="192"/>
        <v>0</v>
      </c>
      <c r="Y200" s="38">
        <f t="shared" si="192"/>
        <v>268000</v>
      </c>
      <c r="Z200" s="38">
        <f t="shared" si="192"/>
        <v>0</v>
      </c>
      <c r="AA200" s="38">
        <f t="shared" si="192"/>
        <v>0</v>
      </c>
      <c r="AB200" s="38">
        <f t="shared" si="192"/>
        <v>0</v>
      </c>
      <c r="AC200" s="38">
        <f t="shared" si="192"/>
        <v>0</v>
      </c>
      <c r="AD200" s="38">
        <f t="shared" si="192"/>
        <v>268000</v>
      </c>
      <c r="AE200" s="38">
        <f t="shared" si="192"/>
        <v>0</v>
      </c>
      <c r="AF200" s="38">
        <f t="shared" si="192"/>
        <v>0</v>
      </c>
      <c r="AG200" s="38">
        <f t="shared" ref="AG200:AS200" si="193">AG205+AG201</f>
        <v>268000</v>
      </c>
      <c r="AH200" s="38">
        <f t="shared" si="193"/>
        <v>268000</v>
      </c>
      <c r="AI200" s="38">
        <f t="shared" si="193"/>
        <v>0</v>
      </c>
      <c r="AJ200" s="38">
        <f t="shared" si="193"/>
        <v>0</v>
      </c>
      <c r="AK200" s="38">
        <f t="shared" si="193"/>
        <v>268000</v>
      </c>
      <c r="AL200" s="38">
        <f t="shared" si="193"/>
        <v>0</v>
      </c>
      <c r="AM200" s="38">
        <f t="shared" si="193"/>
        <v>0</v>
      </c>
      <c r="AN200" s="38">
        <f t="shared" si="193"/>
        <v>0</v>
      </c>
      <c r="AO200" s="38">
        <f t="shared" si="193"/>
        <v>0</v>
      </c>
      <c r="AP200" s="38">
        <f t="shared" si="193"/>
        <v>268000</v>
      </c>
      <c r="AQ200" s="38">
        <f t="shared" si="193"/>
        <v>0</v>
      </c>
      <c r="AR200" s="38">
        <f t="shared" si="193"/>
        <v>0</v>
      </c>
      <c r="AS200" s="38">
        <f t="shared" si="193"/>
        <v>268000</v>
      </c>
    </row>
    <row r="201" spans="1:45" x14ac:dyDescent="0.25">
      <c r="A201" s="34" t="s">
        <v>198</v>
      </c>
      <c r="B201" s="41"/>
      <c r="C201" s="41"/>
      <c r="D201" s="41"/>
      <c r="E201" s="19">
        <v>851</v>
      </c>
      <c r="F201" s="42" t="s">
        <v>197</v>
      </c>
      <c r="G201" s="42" t="s">
        <v>25</v>
      </c>
      <c r="H201" s="37" t="s">
        <v>23</v>
      </c>
      <c r="I201" s="42"/>
      <c r="J201" s="43">
        <f>J202</f>
        <v>1216667</v>
      </c>
      <c r="K201" s="44">
        <f t="shared" ref="K201:AL203" si="194">K202</f>
        <v>1155833</v>
      </c>
      <c r="L201" s="44">
        <f t="shared" si="194"/>
        <v>60834</v>
      </c>
      <c r="M201" s="44">
        <f t="shared" si="194"/>
        <v>0</v>
      </c>
      <c r="N201" s="43">
        <f t="shared" si="194"/>
        <v>0</v>
      </c>
      <c r="O201" s="44">
        <f t="shared" si="194"/>
        <v>0</v>
      </c>
      <c r="P201" s="44">
        <f t="shared" si="194"/>
        <v>0</v>
      </c>
      <c r="Q201" s="44">
        <f t="shared" si="194"/>
        <v>0</v>
      </c>
      <c r="R201" s="43">
        <f t="shared" si="194"/>
        <v>0</v>
      </c>
      <c r="S201" s="44">
        <f t="shared" si="194"/>
        <v>0</v>
      </c>
      <c r="T201" s="44">
        <f t="shared" si="194"/>
        <v>0</v>
      </c>
      <c r="U201" s="44">
        <f t="shared" si="194"/>
        <v>0</v>
      </c>
      <c r="V201" s="43">
        <f t="shared" si="194"/>
        <v>0</v>
      </c>
      <c r="W201" s="43">
        <f t="shared" si="194"/>
        <v>0</v>
      </c>
      <c r="X201" s="43">
        <f t="shared" si="194"/>
        <v>0</v>
      </c>
      <c r="Y201" s="43">
        <f t="shared" si="194"/>
        <v>0</v>
      </c>
      <c r="Z201" s="43">
        <f t="shared" si="194"/>
        <v>0</v>
      </c>
      <c r="AA201" s="43">
        <f t="shared" si="194"/>
        <v>0</v>
      </c>
      <c r="AB201" s="43">
        <f t="shared" si="194"/>
        <v>0</v>
      </c>
      <c r="AC201" s="43">
        <f t="shared" si="194"/>
        <v>0</v>
      </c>
      <c r="AD201" s="43">
        <f t="shared" si="194"/>
        <v>0</v>
      </c>
      <c r="AE201" s="43">
        <f t="shared" si="194"/>
        <v>0</v>
      </c>
      <c r="AF201" s="43">
        <f t="shared" si="194"/>
        <v>0</v>
      </c>
      <c r="AG201" s="43">
        <f t="shared" si="194"/>
        <v>0</v>
      </c>
      <c r="AH201" s="43">
        <f t="shared" si="194"/>
        <v>0</v>
      </c>
      <c r="AI201" s="43">
        <f t="shared" si="194"/>
        <v>0</v>
      </c>
      <c r="AJ201" s="43">
        <f t="shared" si="194"/>
        <v>0</v>
      </c>
      <c r="AK201" s="43">
        <f t="shared" si="194"/>
        <v>0</v>
      </c>
      <c r="AL201" s="43">
        <f t="shared" si="194"/>
        <v>0</v>
      </c>
      <c r="AM201" s="43">
        <f t="shared" ref="AF201:AS203" si="195">AM202</f>
        <v>0</v>
      </c>
      <c r="AN201" s="43">
        <f t="shared" si="195"/>
        <v>0</v>
      </c>
      <c r="AO201" s="43">
        <f t="shared" si="195"/>
        <v>0</v>
      </c>
      <c r="AP201" s="43">
        <f t="shared" si="195"/>
        <v>0</v>
      </c>
      <c r="AQ201" s="43">
        <f t="shared" si="195"/>
        <v>0</v>
      </c>
      <c r="AR201" s="43">
        <f t="shared" si="195"/>
        <v>0</v>
      </c>
      <c r="AS201" s="43">
        <f t="shared" si="195"/>
        <v>0</v>
      </c>
    </row>
    <row r="202" spans="1:45" ht="75" x14ac:dyDescent="0.25">
      <c r="A202" s="52" t="s">
        <v>199</v>
      </c>
      <c r="B202" s="50"/>
      <c r="C202" s="50"/>
      <c r="D202" s="50"/>
      <c r="E202" s="19">
        <v>851</v>
      </c>
      <c r="F202" s="24" t="s">
        <v>197</v>
      </c>
      <c r="G202" s="24" t="s">
        <v>25</v>
      </c>
      <c r="H202" s="20" t="s">
        <v>200</v>
      </c>
      <c r="I202" s="24"/>
      <c r="J202" s="47">
        <f t="shared" ref="J202:U203" si="196">J203</f>
        <v>1216667</v>
      </c>
      <c r="K202" s="48">
        <f t="shared" si="196"/>
        <v>1155833</v>
      </c>
      <c r="L202" s="48">
        <f t="shared" si="196"/>
        <v>60834</v>
      </c>
      <c r="M202" s="48">
        <f t="shared" si="196"/>
        <v>0</v>
      </c>
      <c r="N202" s="47">
        <f t="shared" si="196"/>
        <v>0</v>
      </c>
      <c r="O202" s="48">
        <f t="shared" si="196"/>
        <v>0</v>
      </c>
      <c r="P202" s="48">
        <f t="shared" si="196"/>
        <v>0</v>
      </c>
      <c r="Q202" s="48">
        <f t="shared" si="196"/>
        <v>0</v>
      </c>
      <c r="R202" s="47">
        <f t="shared" si="196"/>
        <v>0</v>
      </c>
      <c r="S202" s="48">
        <f t="shared" si="196"/>
        <v>0</v>
      </c>
      <c r="T202" s="48">
        <f t="shared" si="196"/>
        <v>0</v>
      </c>
      <c r="U202" s="48">
        <f t="shared" si="196"/>
        <v>0</v>
      </c>
      <c r="V202" s="47">
        <f t="shared" si="194"/>
        <v>0</v>
      </c>
      <c r="W202" s="47">
        <f t="shared" si="194"/>
        <v>0</v>
      </c>
      <c r="X202" s="47">
        <f t="shared" si="194"/>
        <v>0</v>
      </c>
      <c r="Y202" s="47">
        <f t="shared" si="194"/>
        <v>0</v>
      </c>
      <c r="Z202" s="47">
        <f t="shared" si="194"/>
        <v>0</v>
      </c>
      <c r="AA202" s="47">
        <f t="shared" si="194"/>
        <v>0</v>
      </c>
      <c r="AB202" s="47">
        <f t="shared" si="194"/>
        <v>0</v>
      </c>
      <c r="AC202" s="47">
        <f t="shared" si="194"/>
        <v>0</v>
      </c>
      <c r="AD202" s="47">
        <f t="shared" si="194"/>
        <v>0</v>
      </c>
      <c r="AE202" s="47">
        <f t="shared" si="194"/>
        <v>0</v>
      </c>
      <c r="AF202" s="47">
        <f t="shared" si="194"/>
        <v>0</v>
      </c>
      <c r="AG202" s="47">
        <f t="shared" si="194"/>
        <v>0</v>
      </c>
      <c r="AH202" s="47">
        <f t="shared" si="194"/>
        <v>0</v>
      </c>
      <c r="AI202" s="47">
        <f t="shared" si="194"/>
        <v>0</v>
      </c>
      <c r="AJ202" s="47">
        <f t="shared" si="194"/>
        <v>0</v>
      </c>
      <c r="AK202" s="47">
        <f t="shared" si="194"/>
        <v>0</v>
      </c>
      <c r="AL202" s="47">
        <f t="shared" si="194"/>
        <v>0</v>
      </c>
      <c r="AM202" s="47">
        <f t="shared" si="195"/>
        <v>0</v>
      </c>
      <c r="AN202" s="47">
        <f t="shared" si="195"/>
        <v>0</v>
      </c>
      <c r="AO202" s="47">
        <f t="shared" si="195"/>
        <v>0</v>
      </c>
      <c r="AP202" s="47">
        <f t="shared" si="195"/>
        <v>0</v>
      </c>
      <c r="AQ202" s="47">
        <f t="shared" si="195"/>
        <v>0</v>
      </c>
      <c r="AR202" s="47">
        <f t="shared" si="195"/>
        <v>0</v>
      </c>
      <c r="AS202" s="47">
        <f t="shared" si="195"/>
        <v>0</v>
      </c>
    </row>
    <row r="203" spans="1:45" ht="45" x14ac:dyDescent="0.25">
      <c r="A203" s="50" t="s">
        <v>126</v>
      </c>
      <c r="B203" s="50"/>
      <c r="C203" s="50"/>
      <c r="D203" s="50"/>
      <c r="E203" s="19">
        <v>851</v>
      </c>
      <c r="F203" s="24" t="s">
        <v>197</v>
      </c>
      <c r="G203" s="24" t="s">
        <v>25</v>
      </c>
      <c r="H203" s="20" t="s">
        <v>200</v>
      </c>
      <c r="I203" s="24" t="s">
        <v>127</v>
      </c>
      <c r="J203" s="47">
        <f t="shared" si="196"/>
        <v>1216667</v>
      </c>
      <c r="K203" s="48">
        <f t="shared" si="196"/>
        <v>1155833</v>
      </c>
      <c r="L203" s="48">
        <f t="shared" si="196"/>
        <v>60834</v>
      </c>
      <c r="M203" s="48">
        <f t="shared" si="196"/>
        <v>0</v>
      </c>
      <c r="N203" s="47">
        <f t="shared" si="196"/>
        <v>0</v>
      </c>
      <c r="O203" s="48">
        <f t="shared" si="196"/>
        <v>0</v>
      </c>
      <c r="P203" s="48">
        <f t="shared" si="196"/>
        <v>0</v>
      </c>
      <c r="Q203" s="48">
        <f t="shared" si="196"/>
        <v>0</v>
      </c>
      <c r="R203" s="47">
        <f t="shared" si="196"/>
        <v>0</v>
      </c>
      <c r="S203" s="48">
        <f t="shared" si="196"/>
        <v>0</v>
      </c>
      <c r="T203" s="48">
        <f t="shared" si="196"/>
        <v>0</v>
      </c>
      <c r="U203" s="48">
        <f t="shared" si="196"/>
        <v>0</v>
      </c>
      <c r="V203" s="47">
        <f t="shared" si="194"/>
        <v>0</v>
      </c>
      <c r="W203" s="47">
        <f t="shared" si="194"/>
        <v>0</v>
      </c>
      <c r="X203" s="47">
        <f t="shared" si="194"/>
        <v>0</v>
      </c>
      <c r="Y203" s="47">
        <f t="shared" si="194"/>
        <v>0</v>
      </c>
      <c r="Z203" s="47">
        <f t="shared" si="194"/>
        <v>0</v>
      </c>
      <c r="AA203" s="47">
        <f t="shared" si="194"/>
        <v>0</v>
      </c>
      <c r="AB203" s="47">
        <f t="shared" si="194"/>
        <v>0</v>
      </c>
      <c r="AC203" s="47">
        <f t="shared" si="194"/>
        <v>0</v>
      </c>
      <c r="AD203" s="47">
        <f t="shared" si="194"/>
        <v>0</v>
      </c>
      <c r="AE203" s="47">
        <f t="shared" si="194"/>
        <v>0</v>
      </c>
      <c r="AF203" s="47">
        <f t="shared" si="195"/>
        <v>0</v>
      </c>
      <c r="AG203" s="47">
        <f t="shared" si="195"/>
        <v>0</v>
      </c>
      <c r="AH203" s="47">
        <f t="shared" si="195"/>
        <v>0</v>
      </c>
      <c r="AI203" s="47">
        <f t="shared" si="195"/>
        <v>0</v>
      </c>
      <c r="AJ203" s="47">
        <f t="shared" si="195"/>
        <v>0</v>
      </c>
      <c r="AK203" s="47">
        <f t="shared" si="195"/>
        <v>0</v>
      </c>
      <c r="AL203" s="47">
        <f t="shared" si="195"/>
        <v>0</v>
      </c>
      <c r="AM203" s="47">
        <f t="shared" si="195"/>
        <v>0</v>
      </c>
      <c r="AN203" s="47">
        <f t="shared" si="195"/>
        <v>0</v>
      </c>
      <c r="AO203" s="47">
        <f t="shared" si="195"/>
        <v>0</v>
      </c>
      <c r="AP203" s="47">
        <f t="shared" si="195"/>
        <v>0</v>
      </c>
      <c r="AQ203" s="47">
        <f t="shared" si="195"/>
        <v>0</v>
      </c>
      <c r="AR203" s="47">
        <f t="shared" si="195"/>
        <v>0</v>
      </c>
      <c r="AS203" s="47">
        <f t="shared" si="195"/>
        <v>0</v>
      </c>
    </row>
    <row r="204" spans="1:45" x14ac:dyDescent="0.25">
      <c r="A204" s="50" t="s">
        <v>128</v>
      </c>
      <c r="B204" s="50"/>
      <c r="C204" s="50"/>
      <c r="D204" s="50"/>
      <c r="E204" s="19">
        <v>851</v>
      </c>
      <c r="F204" s="24" t="s">
        <v>197</v>
      </c>
      <c r="G204" s="24" t="s">
        <v>25</v>
      </c>
      <c r="H204" s="20" t="s">
        <v>200</v>
      </c>
      <c r="I204" s="24" t="s">
        <v>129</v>
      </c>
      <c r="J204" s="47">
        <v>1216667</v>
      </c>
      <c r="K204" s="48">
        <v>1155833</v>
      </c>
      <c r="L204" s="48">
        <v>60834</v>
      </c>
      <c r="M204" s="48"/>
      <c r="N204" s="47"/>
      <c r="O204" s="48"/>
      <c r="P204" s="48"/>
      <c r="Q204" s="48"/>
      <c r="R204" s="47"/>
      <c r="S204" s="48"/>
      <c r="T204" s="48"/>
      <c r="U204" s="48"/>
      <c r="V204" s="47"/>
      <c r="W204" s="47"/>
      <c r="X204" s="47"/>
      <c r="Y204" s="47"/>
      <c r="Z204" s="47"/>
      <c r="AA204" s="47"/>
      <c r="AB204" s="47"/>
      <c r="AC204" s="47"/>
      <c r="AD204" s="47">
        <f>V204+Z204</f>
        <v>0</v>
      </c>
      <c r="AE204" s="47">
        <f>W204+AA204</f>
        <v>0</v>
      </c>
      <c r="AF204" s="47">
        <f>X204+AB204</f>
        <v>0</v>
      </c>
      <c r="AG204" s="47">
        <f>Y204+AC204</f>
        <v>0</v>
      </c>
      <c r="AH204" s="47"/>
      <c r="AI204" s="47"/>
      <c r="AJ204" s="47"/>
      <c r="AK204" s="47"/>
      <c r="AL204" s="47"/>
      <c r="AM204" s="47"/>
      <c r="AN204" s="47"/>
      <c r="AO204" s="47"/>
      <c r="AP204" s="47">
        <f>AH204+AL204</f>
        <v>0</v>
      </c>
      <c r="AQ204" s="47">
        <f>AI204+AM204</f>
        <v>0</v>
      </c>
      <c r="AR204" s="47">
        <f>AJ204+AN204</f>
        <v>0</v>
      </c>
      <c r="AS204" s="47">
        <f>AK204+AO204</f>
        <v>0</v>
      </c>
    </row>
    <row r="205" spans="1:45" x14ac:dyDescent="0.25">
      <c r="A205" s="34" t="s">
        <v>201</v>
      </c>
      <c r="B205" s="63"/>
      <c r="C205" s="63"/>
      <c r="D205" s="63"/>
      <c r="E205" s="19">
        <v>851</v>
      </c>
      <c r="F205" s="42" t="s">
        <v>197</v>
      </c>
      <c r="G205" s="42" t="s">
        <v>82</v>
      </c>
      <c r="H205" s="37" t="s">
        <v>23</v>
      </c>
      <c r="I205" s="42"/>
      <c r="J205" s="43">
        <f>J206+J211+J219+J216</f>
        <v>788500</v>
      </c>
      <c r="K205" s="44">
        <f t="shared" ref="K205:AL205" si="197">K206+K211+K219+K216</f>
        <v>0</v>
      </c>
      <c r="L205" s="44">
        <f t="shared" si="197"/>
        <v>520500</v>
      </c>
      <c r="M205" s="44">
        <f t="shared" si="197"/>
        <v>268000</v>
      </c>
      <c r="N205" s="43">
        <f t="shared" si="197"/>
        <v>268000</v>
      </c>
      <c r="O205" s="44">
        <f t="shared" si="197"/>
        <v>0</v>
      </c>
      <c r="P205" s="44">
        <f t="shared" si="197"/>
        <v>0</v>
      </c>
      <c r="Q205" s="44">
        <f t="shared" si="197"/>
        <v>268000</v>
      </c>
      <c r="R205" s="43">
        <f t="shared" si="197"/>
        <v>268000</v>
      </c>
      <c r="S205" s="44">
        <f t="shared" si="197"/>
        <v>0</v>
      </c>
      <c r="T205" s="44">
        <f t="shared" si="197"/>
        <v>0</v>
      </c>
      <c r="U205" s="44">
        <f t="shared" si="197"/>
        <v>268000</v>
      </c>
      <c r="V205" s="43">
        <f t="shared" si="197"/>
        <v>268000</v>
      </c>
      <c r="W205" s="43">
        <f t="shared" si="197"/>
        <v>0</v>
      </c>
      <c r="X205" s="43">
        <f t="shared" si="197"/>
        <v>0</v>
      </c>
      <c r="Y205" s="43">
        <f t="shared" si="197"/>
        <v>268000</v>
      </c>
      <c r="Z205" s="43">
        <f t="shared" si="197"/>
        <v>0</v>
      </c>
      <c r="AA205" s="43">
        <f t="shared" si="197"/>
        <v>0</v>
      </c>
      <c r="AB205" s="43">
        <f t="shared" si="197"/>
        <v>0</v>
      </c>
      <c r="AC205" s="43">
        <f t="shared" si="197"/>
        <v>0</v>
      </c>
      <c r="AD205" s="43">
        <f t="shared" si="197"/>
        <v>268000</v>
      </c>
      <c r="AE205" s="43">
        <f t="shared" si="197"/>
        <v>0</v>
      </c>
      <c r="AF205" s="43">
        <f t="shared" si="197"/>
        <v>0</v>
      </c>
      <c r="AG205" s="43">
        <f t="shared" si="197"/>
        <v>268000</v>
      </c>
      <c r="AH205" s="43">
        <f t="shared" si="197"/>
        <v>268000</v>
      </c>
      <c r="AI205" s="43">
        <f t="shared" si="197"/>
        <v>0</v>
      </c>
      <c r="AJ205" s="43">
        <f t="shared" si="197"/>
        <v>0</v>
      </c>
      <c r="AK205" s="43">
        <f t="shared" si="197"/>
        <v>268000</v>
      </c>
      <c r="AL205" s="43">
        <f t="shared" si="197"/>
        <v>0</v>
      </c>
      <c r="AM205" s="43">
        <f t="shared" ref="AM205:AS205" si="198">AM206+AM211+AM219+AM216</f>
        <v>0</v>
      </c>
      <c r="AN205" s="43">
        <f t="shared" si="198"/>
        <v>0</v>
      </c>
      <c r="AO205" s="43">
        <f t="shared" si="198"/>
        <v>0</v>
      </c>
      <c r="AP205" s="43">
        <f t="shared" si="198"/>
        <v>268000</v>
      </c>
      <c r="AQ205" s="43">
        <f t="shared" si="198"/>
        <v>0</v>
      </c>
      <c r="AR205" s="43">
        <f t="shared" si="198"/>
        <v>0</v>
      </c>
      <c r="AS205" s="43">
        <f t="shared" si="198"/>
        <v>268000</v>
      </c>
    </row>
    <row r="206" spans="1:45" s="98" customFormat="1" ht="30" x14ac:dyDescent="0.25">
      <c r="A206" s="46" t="s">
        <v>202</v>
      </c>
      <c r="B206" s="50"/>
      <c r="C206" s="50"/>
      <c r="D206" s="50"/>
      <c r="E206" s="19">
        <v>851</v>
      </c>
      <c r="F206" s="24" t="s">
        <v>197</v>
      </c>
      <c r="G206" s="24" t="s">
        <v>82</v>
      </c>
      <c r="H206" s="37" t="s">
        <v>203</v>
      </c>
      <c r="I206" s="24"/>
      <c r="J206" s="47">
        <f t="shared" ref="J206:U206" si="199">J207+J209</f>
        <v>77970</v>
      </c>
      <c r="K206" s="48">
        <f t="shared" si="199"/>
        <v>0</v>
      </c>
      <c r="L206" s="48">
        <f t="shared" si="199"/>
        <v>77970</v>
      </c>
      <c r="M206" s="48">
        <f t="shared" si="199"/>
        <v>0</v>
      </c>
      <c r="N206" s="47">
        <f t="shared" si="199"/>
        <v>0</v>
      </c>
      <c r="O206" s="48">
        <f t="shared" si="199"/>
        <v>0</v>
      </c>
      <c r="P206" s="48">
        <f t="shared" si="199"/>
        <v>0</v>
      </c>
      <c r="Q206" s="48">
        <f t="shared" si="199"/>
        <v>0</v>
      </c>
      <c r="R206" s="47">
        <f t="shared" si="199"/>
        <v>0</v>
      </c>
      <c r="S206" s="48">
        <f t="shared" si="199"/>
        <v>0</v>
      </c>
      <c r="T206" s="48">
        <f t="shared" si="199"/>
        <v>0</v>
      </c>
      <c r="U206" s="48">
        <f t="shared" si="199"/>
        <v>0</v>
      </c>
      <c r="V206" s="47">
        <f t="shared" ref="V206:AS206" si="200">V207+V209</f>
        <v>0</v>
      </c>
      <c r="W206" s="47">
        <f t="shared" si="200"/>
        <v>0</v>
      </c>
      <c r="X206" s="47">
        <f t="shared" si="200"/>
        <v>0</v>
      </c>
      <c r="Y206" s="47">
        <f t="shared" si="200"/>
        <v>0</v>
      </c>
      <c r="Z206" s="47">
        <f t="shared" si="200"/>
        <v>0</v>
      </c>
      <c r="AA206" s="47">
        <f t="shared" si="200"/>
        <v>0</v>
      </c>
      <c r="AB206" s="47">
        <f t="shared" si="200"/>
        <v>0</v>
      </c>
      <c r="AC206" s="47">
        <f t="shared" si="200"/>
        <v>0</v>
      </c>
      <c r="AD206" s="47">
        <f t="shared" si="200"/>
        <v>0</v>
      </c>
      <c r="AE206" s="47">
        <f t="shared" si="200"/>
        <v>0</v>
      </c>
      <c r="AF206" s="47">
        <f t="shared" si="200"/>
        <v>0</v>
      </c>
      <c r="AG206" s="47">
        <f t="shared" si="200"/>
        <v>0</v>
      </c>
      <c r="AH206" s="47">
        <f t="shared" si="200"/>
        <v>0</v>
      </c>
      <c r="AI206" s="47">
        <f t="shared" si="200"/>
        <v>0</v>
      </c>
      <c r="AJ206" s="47">
        <f t="shared" si="200"/>
        <v>0</v>
      </c>
      <c r="AK206" s="47">
        <f t="shared" si="200"/>
        <v>0</v>
      </c>
      <c r="AL206" s="47">
        <f t="shared" si="200"/>
        <v>0</v>
      </c>
      <c r="AM206" s="47">
        <f t="shared" si="200"/>
        <v>0</v>
      </c>
      <c r="AN206" s="47">
        <f t="shared" si="200"/>
        <v>0</v>
      </c>
      <c r="AO206" s="47">
        <f t="shared" si="200"/>
        <v>0</v>
      </c>
      <c r="AP206" s="47">
        <f t="shared" si="200"/>
        <v>0</v>
      </c>
      <c r="AQ206" s="47">
        <f t="shared" si="200"/>
        <v>0</v>
      </c>
      <c r="AR206" s="47">
        <f t="shared" si="200"/>
        <v>0</v>
      </c>
      <c r="AS206" s="47">
        <f t="shared" si="200"/>
        <v>0</v>
      </c>
    </row>
    <row r="207" spans="1:45" s="98" customFormat="1" ht="120" x14ac:dyDescent="0.25">
      <c r="A207" s="46" t="s">
        <v>30</v>
      </c>
      <c r="B207" s="50"/>
      <c r="C207" s="50"/>
      <c r="D207" s="50"/>
      <c r="E207" s="19">
        <v>851</v>
      </c>
      <c r="F207" s="24" t="s">
        <v>197</v>
      </c>
      <c r="G207" s="24" t="s">
        <v>82</v>
      </c>
      <c r="H207" s="37" t="s">
        <v>203</v>
      </c>
      <c r="I207" s="24" t="s">
        <v>31</v>
      </c>
      <c r="J207" s="47">
        <f t="shared" ref="J207:U207" si="201">J208</f>
        <v>26000</v>
      </c>
      <c r="K207" s="48">
        <f t="shared" si="201"/>
        <v>0</v>
      </c>
      <c r="L207" s="48">
        <f t="shared" si="201"/>
        <v>26000</v>
      </c>
      <c r="M207" s="48">
        <f t="shared" si="201"/>
        <v>0</v>
      </c>
      <c r="N207" s="47">
        <f t="shared" si="201"/>
        <v>0</v>
      </c>
      <c r="O207" s="48">
        <f t="shared" si="201"/>
        <v>0</v>
      </c>
      <c r="P207" s="48">
        <f t="shared" si="201"/>
        <v>0</v>
      </c>
      <c r="Q207" s="48">
        <f t="shared" si="201"/>
        <v>0</v>
      </c>
      <c r="R207" s="47">
        <f t="shared" si="201"/>
        <v>0</v>
      </c>
      <c r="S207" s="48">
        <f t="shared" si="201"/>
        <v>0</v>
      </c>
      <c r="T207" s="48">
        <f t="shared" si="201"/>
        <v>0</v>
      </c>
      <c r="U207" s="48">
        <f t="shared" si="201"/>
        <v>0</v>
      </c>
      <c r="V207" s="47">
        <f t="shared" ref="V207:AS207" si="202">V208</f>
        <v>0</v>
      </c>
      <c r="W207" s="47">
        <f t="shared" si="202"/>
        <v>0</v>
      </c>
      <c r="X207" s="47">
        <f t="shared" si="202"/>
        <v>0</v>
      </c>
      <c r="Y207" s="47">
        <f t="shared" si="202"/>
        <v>0</v>
      </c>
      <c r="Z207" s="47">
        <f t="shared" si="202"/>
        <v>0</v>
      </c>
      <c r="AA207" s="47">
        <f t="shared" si="202"/>
        <v>0</v>
      </c>
      <c r="AB207" s="47">
        <f t="shared" si="202"/>
        <v>0</v>
      </c>
      <c r="AC207" s="47">
        <f t="shared" si="202"/>
        <v>0</v>
      </c>
      <c r="AD207" s="47">
        <f t="shared" si="202"/>
        <v>0</v>
      </c>
      <c r="AE207" s="47">
        <f t="shared" si="202"/>
        <v>0</v>
      </c>
      <c r="AF207" s="47">
        <f t="shared" si="202"/>
        <v>0</v>
      </c>
      <c r="AG207" s="47">
        <f t="shared" si="202"/>
        <v>0</v>
      </c>
      <c r="AH207" s="47">
        <f t="shared" si="202"/>
        <v>0</v>
      </c>
      <c r="AI207" s="47">
        <f t="shared" si="202"/>
        <v>0</v>
      </c>
      <c r="AJ207" s="47">
        <f t="shared" si="202"/>
        <v>0</v>
      </c>
      <c r="AK207" s="47">
        <f t="shared" si="202"/>
        <v>0</v>
      </c>
      <c r="AL207" s="47">
        <f t="shared" si="202"/>
        <v>0</v>
      </c>
      <c r="AM207" s="47">
        <f t="shared" si="202"/>
        <v>0</v>
      </c>
      <c r="AN207" s="47">
        <f t="shared" si="202"/>
        <v>0</v>
      </c>
      <c r="AO207" s="47">
        <f t="shared" si="202"/>
        <v>0</v>
      </c>
      <c r="AP207" s="47">
        <f t="shared" si="202"/>
        <v>0</v>
      </c>
      <c r="AQ207" s="47">
        <f t="shared" si="202"/>
        <v>0</v>
      </c>
      <c r="AR207" s="47">
        <f t="shared" si="202"/>
        <v>0</v>
      </c>
      <c r="AS207" s="47">
        <f t="shared" si="202"/>
        <v>0</v>
      </c>
    </row>
    <row r="208" spans="1:45" s="98" customFormat="1" ht="30" x14ac:dyDescent="0.25">
      <c r="A208" s="46" t="s">
        <v>92</v>
      </c>
      <c r="B208" s="50"/>
      <c r="C208" s="50"/>
      <c r="D208" s="50"/>
      <c r="E208" s="19">
        <v>851</v>
      </c>
      <c r="F208" s="24" t="s">
        <v>197</v>
      </c>
      <c r="G208" s="24" t="s">
        <v>82</v>
      </c>
      <c r="H208" s="37" t="s">
        <v>203</v>
      </c>
      <c r="I208" s="24" t="s">
        <v>93</v>
      </c>
      <c r="J208" s="47">
        <v>26000</v>
      </c>
      <c r="K208" s="48"/>
      <c r="L208" s="48">
        <f>J208</f>
        <v>26000</v>
      </c>
      <c r="M208" s="48"/>
      <c r="N208" s="47"/>
      <c r="O208" s="48"/>
      <c r="P208" s="48">
        <f>N208</f>
        <v>0</v>
      </c>
      <c r="Q208" s="48"/>
      <c r="R208" s="47"/>
      <c r="S208" s="48"/>
      <c r="T208" s="48">
        <f>R208</f>
        <v>0</v>
      </c>
      <c r="U208" s="48"/>
      <c r="V208" s="47"/>
      <c r="W208" s="47"/>
      <c r="X208" s="47">
        <f>V208</f>
        <v>0</v>
      </c>
      <c r="Y208" s="47"/>
      <c r="Z208" s="47"/>
      <c r="AA208" s="47"/>
      <c r="AB208" s="47">
        <f>Z208</f>
        <v>0</v>
      </c>
      <c r="AC208" s="47"/>
      <c r="AD208" s="47">
        <f>V208+Z208</f>
        <v>0</v>
      </c>
      <c r="AE208" s="47">
        <f>W208+AA208</f>
        <v>0</v>
      </c>
      <c r="AF208" s="47">
        <f>X208+AB208</f>
        <v>0</v>
      </c>
      <c r="AG208" s="47">
        <f>Y208+AC208</f>
        <v>0</v>
      </c>
      <c r="AH208" s="47"/>
      <c r="AI208" s="47"/>
      <c r="AJ208" s="47">
        <f>AH208</f>
        <v>0</v>
      </c>
      <c r="AK208" s="47"/>
      <c r="AL208" s="47"/>
      <c r="AM208" s="47"/>
      <c r="AN208" s="47">
        <f>AL208</f>
        <v>0</v>
      </c>
      <c r="AO208" s="47"/>
      <c r="AP208" s="47">
        <f>AH208+AL208</f>
        <v>0</v>
      </c>
      <c r="AQ208" s="47">
        <f>AI208+AM208</f>
        <v>0</v>
      </c>
      <c r="AR208" s="47">
        <f>AJ208+AN208</f>
        <v>0</v>
      </c>
      <c r="AS208" s="47">
        <f>AK208+AO208</f>
        <v>0</v>
      </c>
    </row>
    <row r="209" spans="1:45" ht="60" x14ac:dyDescent="0.25">
      <c r="A209" s="46" t="s">
        <v>34</v>
      </c>
      <c r="B209" s="49"/>
      <c r="C209" s="49"/>
      <c r="D209" s="49"/>
      <c r="E209" s="19">
        <v>851</v>
      </c>
      <c r="F209" s="24" t="s">
        <v>197</v>
      </c>
      <c r="G209" s="24" t="s">
        <v>82</v>
      </c>
      <c r="H209" s="37" t="s">
        <v>203</v>
      </c>
      <c r="I209" s="24" t="s">
        <v>35</v>
      </c>
      <c r="J209" s="47">
        <f t="shared" ref="J209:U209" si="203">J210</f>
        <v>51970</v>
      </c>
      <c r="K209" s="48">
        <f t="shared" si="203"/>
        <v>0</v>
      </c>
      <c r="L209" s="48">
        <f t="shared" si="203"/>
        <v>51970</v>
      </c>
      <c r="M209" s="48">
        <f t="shared" si="203"/>
        <v>0</v>
      </c>
      <c r="N209" s="47">
        <f t="shared" si="203"/>
        <v>0</v>
      </c>
      <c r="O209" s="48">
        <f t="shared" si="203"/>
        <v>0</v>
      </c>
      <c r="P209" s="48">
        <f t="shared" si="203"/>
        <v>0</v>
      </c>
      <c r="Q209" s="48">
        <f t="shared" si="203"/>
        <v>0</v>
      </c>
      <c r="R209" s="47">
        <f t="shared" si="203"/>
        <v>0</v>
      </c>
      <c r="S209" s="48">
        <f t="shared" si="203"/>
        <v>0</v>
      </c>
      <c r="T209" s="48">
        <f t="shared" si="203"/>
        <v>0</v>
      </c>
      <c r="U209" s="48">
        <f t="shared" si="203"/>
        <v>0</v>
      </c>
      <c r="V209" s="47">
        <f t="shared" ref="V209:AS209" si="204">V210</f>
        <v>0</v>
      </c>
      <c r="W209" s="47">
        <f t="shared" si="204"/>
        <v>0</v>
      </c>
      <c r="X209" s="47">
        <f t="shared" si="204"/>
        <v>0</v>
      </c>
      <c r="Y209" s="47">
        <f t="shared" si="204"/>
        <v>0</v>
      </c>
      <c r="Z209" s="47">
        <f t="shared" si="204"/>
        <v>0</v>
      </c>
      <c r="AA209" s="47">
        <f t="shared" si="204"/>
        <v>0</v>
      </c>
      <c r="AB209" s="47">
        <f t="shared" si="204"/>
        <v>0</v>
      </c>
      <c r="AC209" s="47">
        <f t="shared" si="204"/>
        <v>0</v>
      </c>
      <c r="AD209" s="47">
        <f t="shared" si="204"/>
        <v>0</v>
      </c>
      <c r="AE209" s="47">
        <f t="shared" si="204"/>
        <v>0</v>
      </c>
      <c r="AF209" s="47">
        <f t="shared" si="204"/>
        <v>0</v>
      </c>
      <c r="AG209" s="47">
        <f t="shared" si="204"/>
        <v>0</v>
      </c>
      <c r="AH209" s="47">
        <f t="shared" si="204"/>
        <v>0</v>
      </c>
      <c r="AI209" s="47">
        <f t="shared" si="204"/>
        <v>0</v>
      </c>
      <c r="AJ209" s="47">
        <f t="shared" si="204"/>
        <v>0</v>
      </c>
      <c r="AK209" s="47">
        <f t="shared" si="204"/>
        <v>0</v>
      </c>
      <c r="AL209" s="47">
        <f t="shared" si="204"/>
        <v>0</v>
      </c>
      <c r="AM209" s="47">
        <f t="shared" si="204"/>
        <v>0</v>
      </c>
      <c r="AN209" s="47">
        <f t="shared" si="204"/>
        <v>0</v>
      </c>
      <c r="AO209" s="47">
        <f t="shared" si="204"/>
        <v>0</v>
      </c>
      <c r="AP209" s="47">
        <f t="shared" si="204"/>
        <v>0</v>
      </c>
      <c r="AQ209" s="47">
        <f t="shared" si="204"/>
        <v>0</v>
      </c>
      <c r="AR209" s="47">
        <f t="shared" si="204"/>
        <v>0</v>
      </c>
      <c r="AS209" s="47">
        <f t="shared" si="204"/>
        <v>0</v>
      </c>
    </row>
    <row r="210" spans="1:45" ht="60" x14ac:dyDescent="0.25">
      <c r="A210" s="46" t="s">
        <v>36</v>
      </c>
      <c r="B210" s="50"/>
      <c r="C210" s="50"/>
      <c r="D210" s="50"/>
      <c r="E210" s="19">
        <v>851</v>
      </c>
      <c r="F210" s="24" t="s">
        <v>197</v>
      </c>
      <c r="G210" s="24" t="s">
        <v>82</v>
      </c>
      <c r="H210" s="37" t="s">
        <v>203</v>
      </c>
      <c r="I210" s="24" t="s">
        <v>37</v>
      </c>
      <c r="J210" s="47">
        <f>59100-7130</f>
        <v>51970</v>
      </c>
      <c r="K210" s="48"/>
      <c r="L210" s="48">
        <f>J210</f>
        <v>51970</v>
      </c>
      <c r="M210" s="48"/>
      <c r="N210" s="47"/>
      <c r="O210" s="48"/>
      <c r="P210" s="48">
        <f>N210</f>
        <v>0</v>
      </c>
      <c r="Q210" s="48"/>
      <c r="R210" s="47"/>
      <c r="S210" s="48"/>
      <c r="T210" s="48">
        <f>R210</f>
        <v>0</v>
      </c>
      <c r="U210" s="48"/>
      <c r="V210" s="47"/>
      <c r="W210" s="47"/>
      <c r="X210" s="47">
        <f>V210</f>
        <v>0</v>
      </c>
      <c r="Y210" s="47"/>
      <c r="Z210" s="47"/>
      <c r="AA210" s="47"/>
      <c r="AB210" s="47">
        <f>Z210</f>
        <v>0</v>
      </c>
      <c r="AC210" s="47"/>
      <c r="AD210" s="47">
        <f>V210+Z210</f>
        <v>0</v>
      </c>
      <c r="AE210" s="47">
        <f>W210+AA210</f>
        <v>0</v>
      </c>
      <c r="AF210" s="47">
        <f>X210+AB210</f>
        <v>0</v>
      </c>
      <c r="AG210" s="47">
        <f>Y210+AC210</f>
        <v>0</v>
      </c>
      <c r="AH210" s="47"/>
      <c r="AI210" s="47"/>
      <c r="AJ210" s="47">
        <f>AH210</f>
        <v>0</v>
      </c>
      <c r="AK210" s="47"/>
      <c r="AL210" s="47"/>
      <c r="AM210" s="47"/>
      <c r="AN210" s="47">
        <f>AL210</f>
        <v>0</v>
      </c>
      <c r="AO210" s="47"/>
      <c r="AP210" s="47">
        <f>AH210+AL210</f>
        <v>0</v>
      </c>
      <c r="AQ210" s="47">
        <f>AI210+AM210</f>
        <v>0</v>
      </c>
      <c r="AR210" s="47">
        <f>AJ210+AN210</f>
        <v>0</v>
      </c>
      <c r="AS210" s="47">
        <f>AK210+AO210</f>
        <v>0</v>
      </c>
    </row>
    <row r="211" spans="1:45" ht="30" x14ac:dyDescent="0.25">
      <c r="A211" s="46" t="s">
        <v>204</v>
      </c>
      <c r="B211" s="63"/>
      <c r="C211" s="63"/>
      <c r="D211" s="63"/>
      <c r="E211" s="19">
        <v>851</v>
      </c>
      <c r="F211" s="24" t="s">
        <v>197</v>
      </c>
      <c r="G211" s="24" t="s">
        <v>82</v>
      </c>
      <c r="H211" s="37" t="s">
        <v>205</v>
      </c>
      <c r="I211" s="24"/>
      <c r="J211" s="47">
        <f t="shared" ref="J211:U211" si="205">J214+J212</f>
        <v>432530</v>
      </c>
      <c r="K211" s="48">
        <f t="shared" si="205"/>
        <v>0</v>
      </c>
      <c r="L211" s="48">
        <f t="shared" si="205"/>
        <v>432530</v>
      </c>
      <c r="M211" s="48">
        <f t="shared" si="205"/>
        <v>0</v>
      </c>
      <c r="N211" s="47">
        <f t="shared" si="205"/>
        <v>0</v>
      </c>
      <c r="O211" s="48">
        <f t="shared" si="205"/>
        <v>0</v>
      </c>
      <c r="P211" s="48">
        <f t="shared" si="205"/>
        <v>0</v>
      </c>
      <c r="Q211" s="48">
        <f t="shared" si="205"/>
        <v>0</v>
      </c>
      <c r="R211" s="47">
        <f t="shared" si="205"/>
        <v>0</v>
      </c>
      <c r="S211" s="48">
        <f t="shared" si="205"/>
        <v>0</v>
      </c>
      <c r="T211" s="48">
        <f t="shared" si="205"/>
        <v>0</v>
      </c>
      <c r="U211" s="48">
        <f t="shared" si="205"/>
        <v>0</v>
      </c>
      <c r="V211" s="47">
        <f t="shared" ref="V211:AS211" si="206">V214+V212</f>
        <v>0</v>
      </c>
      <c r="W211" s="47">
        <f t="shared" si="206"/>
        <v>0</v>
      </c>
      <c r="X211" s="47">
        <f t="shared" si="206"/>
        <v>0</v>
      </c>
      <c r="Y211" s="47">
        <f t="shared" si="206"/>
        <v>0</v>
      </c>
      <c r="Z211" s="47">
        <f t="shared" si="206"/>
        <v>0</v>
      </c>
      <c r="AA211" s="47">
        <f t="shared" si="206"/>
        <v>0</v>
      </c>
      <c r="AB211" s="47">
        <f t="shared" si="206"/>
        <v>0</v>
      </c>
      <c r="AC211" s="47">
        <f t="shared" si="206"/>
        <v>0</v>
      </c>
      <c r="AD211" s="47">
        <f t="shared" si="206"/>
        <v>0</v>
      </c>
      <c r="AE211" s="47">
        <f t="shared" si="206"/>
        <v>0</v>
      </c>
      <c r="AF211" s="47">
        <f t="shared" si="206"/>
        <v>0</v>
      </c>
      <c r="AG211" s="47">
        <f t="shared" si="206"/>
        <v>0</v>
      </c>
      <c r="AH211" s="47">
        <f t="shared" si="206"/>
        <v>0</v>
      </c>
      <c r="AI211" s="47">
        <f t="shared" si="206"/>
        <v>0</v>
      </c>
      <c r="AJ211" s="47">
        <f t="shared" si="206"/>
        <v>0</v>
      </c>
      <c r="AK211" s="47">
        <f t="shared" si="206"/>
        <v>0</v>
      </c>
      <c r="AL211" s="47">
        <f t="shared" si="206"/>
        <v>0</v>
      </c>
      <c r="AM211" s="47">
        <f t="shared" si="206"/>
        <v>0</v>
      </c>
      <c r="AN211" s="47">
        <f t="shared" si="206"/>
        <v>0</v>
      </c>
      <c r="AO211" s="47">
        <f t="shared" si="206"/>
        <v>0</v>
      </c>
      <c r="AP211" s="47">
        <f t="shared" si="206"/>
        <v>0</v>
      </c>
      <c r="AQ211" s="47">
        <f t="shared" si="206"/>
        <v>0</v>
      </c>
      <c r="AR211" s="47">
        <f t="shared" si="206"/>
        <v>0</v>
      </c>
      <c r="AS211" s="47">
        <f t="shared" si="206"/>
        <v>0</v>
      </c>
    </row>
    <row r="212" spans="1:45" ht="120" x14ac:dyDescent="0.25">
      <c r="A212" s="46" t="s">
        <v>30</v>
      </c>
      <c r="B212" s="50"/>
      <c r="C212" s="50"/>
      <c r="D212" s="50"/>
      <c r="E212" s="19">
        <v>851</v>
      </c>
      <c r="F212" s="24" t="s">
        <v>197</v>
      </c>
      <c r="G212" s="24" t="s">
        <v>82</v>
      </c>
      <c r="H212" s="37" t="s">
        <v>205</v>
      </c>
      <c r="I212" s="24" t="s">
        <v>31</v>
      </c>
      <c r="J212" s="47">
        <f t="shared" ref="J212:U212" si="207">J213</f>
        <v>211200</v>
      </c>
      <c r="K212" s="48">
        <f t="shared" si="207"/>
        <v>0</v>
      </c>
      <c r="L212" s="48">
        <f t="shared" si="207"/>
        <v>211200</v>
      </c>
      <c r="M212" s="48">
        <f t="shared" si="207"/>
        <v>0</v>
      </c>
      <c r="N212" s="47">
        <f t="shared" si="207"/>
        <v>0</v>
      </c>
      <c r="O212" s="48">
        <f t="shared" si="207"/>
        <v>0</v>
      </c>
      <c r="P212" s="48">
        <f t="shared" si="207"/>
        <v>0</v>
      </c>
      <c r="Q212" s="48">
        <f t="shared" si="207"/>
        <v>0</v>
      </c>
      <c r="R212" s="47">
        <f t="shared" si="207"/>
        <v>0</v>
      </c>
      <c r="S212" s="48">
        <f t="shared" si="207"/>
        <v>0</v>
      </c>
      <c r="T212" s="48">
        <f t="shared" si="207"/>
        <v>0</v>
      </c>
      <c r="U212" s="48">
        <f t="shared" si="207"/>
        <v>0</v>
      </c>
      <c r="V212" s="47">
        <f t="shared" ref="V212:AS212" si="208">V213</f>
        <v>0</v>
      </c>
      <c r="W212" s="47">
        <f t="shared" si="208"/>
        <v>0</v>
      </c>
      <c r="X212" s="47">
        <f t="shared" si="208"/>
        <v>0</v>
      </c>
      <c r="Y212" s="47">
        <f t="shared" si="208"/>
        <v>0</v>
      </c>
      <c r="Z212" s="47">
        <f t="shared" si="208"/>
        <v>0</v>
      </c>
      <c r="AA212" s="47">
        <f t="shared" si="208"/>
        <v>0</v>
      </c>
      <c r="AB212" s="47">
        <f t="shared" si="208"/>
        <v>0</v>
      </c>
      <c r="AC212" s="47">
        <f t="shared" si="208"/>
        <v>0</v>
      </c>
      <c r="AD212" s="47">
        <f t="shared" si="208"/>
        <v>0</v>
      </c>
      <c r="AE212" s="47">
        <f t="shared" si="208"/>
        <v>0</v>
      </c>
      <c r="AF212" s="47">
        <f t="shared" si="208"/>
        <v>0</v>
      </c>
      <c r="AG212" s="47">
        <f t="shared" si="208"/>
        <v>0</v>
      </c>
      <c r="AH212" s="47">
        <f t="shared" si="208"/>
        <v>0</v>
      </c>
      <c r="AI212" s="47">
        <f t="shared" si="208"/>
        <v>0</v>
      </c>
      <c r="AJ212" s="47">
        <f t="shared" si="208"/>
        <v>0</v>
      </c>
      <c r="AK212" s="47">
        <f t="shared" si="208"/>
        <v>0</v>
      </c>
      <c r="AL212" s="47">
        <f t="shared" si="208"/>
        <v>0</v>
      </c>
      <c r="AM212" s="47">
        <f t="shared" si="208"/>
        <v>0</v>
      </c>
      <c r="AN212" s="47">
        <f t="shared" si="208"/>
        <v>0</v>
      </c>
      <c r="AO212" s="47">
        <f t="shared" si="208"/>
        <v>0</v>
      </c>
      <c r="AP212" s="47">
        <f t="shared" si="208"/>
        <v>0</v>
      </c>
      <c r="AQ212" s="47">
        <f t="shared" si="208"/>
        <v>0</v>
      </c>
      <c r="AR212" s="47">
        <f t="shared" si="208"/>
        <v>0</v>
      </c>
      <c r="AS212" s="47">
        <f t="shared" si="208"/>
        <v>0</v>
      </c>
    </row>
    <row r="213" spans="1:45" ht="30" x14ac:dyDescent="0.25">
      <c r="A213" s="46" t="s">
        <v>92</v>
      </c>
      <c r="B213" s="50"/>
      <c r="C213" s="50"/>
      <c r="D213" s="50"/>
      <c r="E213" s="19">
        <v>851</v>
      </c>
      <c r="F213" s="24" t="s">
        <v>197</v>
      </c>
      <c r="G213" s="24" t="s">
        <v>82</v>
      </c>
      <c r="H213" s="37" t="s">
        <v>205</v>
      </c>
      <c r="I213" s="24" t="s">
        <v>93</v>
      </c>
      <c r="J213" s="47">
        <v>211200</v>
      </c>
      <c r="K213" s="48"/>
      <c r="L213" s="48">
        <f>J213</f>
        <v>211200</v>
      </c>
      <c r="M213" s="48"/>
      <c r="N213" s="47"/>
      <c r="O213" s="48"/>
      <c r="P213" s="48">
        <f>N213</f>
        <v>0</v>
      </c>
      <c r="Q213" s="48"/>
      <c r="R213" s="47"/>
      <c r="S213" s="48"/>
      <c r="T213" s="48">
        <f>R213</f>
        <v>0</v>
      </c>
      <c r="U213" s="48"/>
      <c r="V213" s="47"/>
      <c r="W213" s="47"/>
      <c r="X213" s="47">
        <f>V213</f>
        <v>0</v>
      </c>
      <c r="Y213" s="47"/>
      <c r="Z213" s="47"/>
      <c r="AA213" s="47"/>
      <c r="AB213" s="47">
        <f>Z213</f>
        <v>0</v>
      </c>
      <c r="AC213" s="47"/>
      <c r="AD213" s="47">
        <f>V213+Z213</f>
        <v>0</v>
      </c>
      <c r="AE213" s="47">
        <f>W213+AA213</f>
        <v>0</v>
      </c>
      <c r="AF213" s="47">
        <f>X213+AB213</f>
        <v>0</v>
      </c>
      <c r="AG213" s="47">
        <f>Y213+AC213</f>
        <v>0</v>
      </c>
      <c r="AH213" s="47"/>
      <c r="AI213" s="47"/>
      <c r="AJ213" s="47">
        <f>AH213</f>
        <v>0</v>
      </c>
      <c r="AK213" s="47"/>
      <c r="AL213" s="47"/>
      <c r="AM213" s="47"/>
      <c r="AN213" s="47">
        <f>AL213</f>
        <v>0</v>
      </c>
      <c r="AO213" s="47"/>
      <c r="AP213" s="47">
        <f>AH213+AL213</f>
        <v>0</v>
      </c>
      <c r="AQ213" s="47">
        <f>AI213+AM213</f>
        <v>0</v>
      </c>
      <c r="AR213" s="47">
        <f>AJ213+AN213</f>
        <v>0</v>
      </c>
      <c r="AS213" s="47">
        <f>AK213+AO213</f>
        <v>0</v>
      </c>
    </row>
    <row r="214" spans="1:45" ht="60" x14ac:dyDescent="0.25">
      <c r="A214" s="46" t="s">
        <v>34</v>
      </c>
      <c r="B214" s="63"/>
      <c r="C214" s="63"/>
      <c r="D214" s="63"/>
      <c r="E214" s="19">
        <v>851</v>
      </c>
      <c r="F214" s="24" t="s">
        <v>197</v>
      </c>
      <c r="G214" s="24" t="s">
        <v>82</v>
      </c>
      <c r="H214" s="37" t="s">
        <v>205</v>
      </c>
      <c r="I214" s="24" t="s">
        <v>35</v>
      </c>
      <c r="J214" s="47">
        <f t="shared" ref="J214:U214" si="209">J215</f>
        <v>221330</v>
      </c>
      <c r="K214" s="48">
        <f t="shared" si="209"/>
        <v>0</v>
      </c>
      <c r="L214" s="48">
        <f t="shared" si="209"/>
        <v>221330</v>
      </c>
      <c r="M214" s="48">
        <f t="shared" si="209"/>
        <v>0</v>
      </c>
      <c r="N214" s="47">
        <f t="shared" si="209"/>
        <v>0</v>
      </c>
      <c r="O214" s="48">
        <f t="shared" si="209"/>
        <v>0</v>
      </c>
      <c r="P214" s="48">
        <f t="shared" si="209"/>
        <v>0</v>
      </c>
      <c r="Q214" s="48">
        <f t="shared" si="209"/>
        <v>0</v>
      </c>
      <c r="R214" s="47">
        <f t="shared" si="209"/>
        <v>0</v>
      </c>
      <c r="S214" s="48">
        <f t="shared" si="209"/>
        <v>0</v>
      </c>
      <c r="T214" s="48">
        <f t="shared" si="209"/>
        <v>0</v>
      </c>
      <c r="U214" s="48">
        <f t="shared" si="209"/>
        <v>0</v>
      </c>
      <c r="V214" s="47">
        <f t="shared" ref="V214:AS214" si="210">V215</f>
        <v>0</v>
      </c>
      <c r="W214" s="47">
        <f t="shared" si="210"/>
        <v>0</v>
      </c>
      <c r="X214" s="47">
        <f t="shared" si="210"/>
        <v>0</v>
      </c>
      <c r="Y214" s="47">
        <f t="shared" si="210"/>
        <v>0</v>
      </c>
      <c r="Z214" s="47">
        <f t="shared" si="210"/>
        <v>0</v>
      </c>
      <c r="AA214" s="47">
        <f t="shared" si="210"/>
        <v>0</v>
      </c>
      <c r="AB214" s="47">
        <f t="shared" si="210"/>
        <v>0</v>
      </c>
      <c r="AC214" s="47">
        <f t="shared" si="210"/>
        <v>0</v>
      </c>
      <c r="AD214" s="47">
        <f t="shared" si="210"/>
        <v>0</v>
      </c>
      <c r="AE214" s="47">
        <f t="shared" si="210"/>
        <v>0</v>
      </c>
      <c r="AF214" s="47">
        <f t="shared" si="210"/>
        <v>0</v>
      </c>
      <c r="AG214" s="47">
        <f t="shared" si="210"/>
        <v>0</v>
      </c>
      <c r="AH214" s="47">
        <f t="shared" si="210"/>
        <v>0</v>
      </c>
      <c r="AI214" s="47">
        <f t="shared" si="210"/>
        <v>0</v>
      </c>
      <c r="AJ214" s="47">
        <f t="shared" si="210"/>
        <v>0</v>
      </c>
      <c r="AK214" s="47">
        <f t="shared" si="210"/>
        <v>0</v>
      </c>
      <c r="AL214" s="47">
        <f t="shared" si="210"/>
        <v>0</v>
      </c>
      <c r="AM214" s="47">
        <f t="shared" si="210"/>
        <v>0</v>
      </c>
      <c r="AN214" s="47">
        <f t="shared" si="210"/>
        <v>0</v>
      </c>
      <c r="AO214" s="47">
        <f t="shared" si="210"/>
        <v>0</v>
      </c>
      <c r="AP214" s="47">
        <f t="shared" si="210"/>
        <v>0</v>
      </c>
      <c r="AQ214" s="47">
        <f t="shared" si="210"/>
        <v>0</v>
      </c>
      <c r="AR214" s="47">
        <f t="shared" si="210"/>
        <v>0</v>
      </c>
      <c r="AS214" s="47">
        <f t="shared" si="210"/>
        <v>0</v>
      </c>
    </row>
    <row r="215" spans="1:45" ht="60" x14ac:dyDescent="0.25">
      <c r="A215" s="46" t="s">
        <v>36</v>
      </c>
      <c r="B215" s="63"/>
      <c r="C215" s="63"/>
      <c r="D215" s="63"/>
      <c r="E215" s="19">
        <v>851</v>
      </c>
      <c r="F215" s="24" t="s">
        <v>197</v>
      </c>
      <c r="G215" s="24" t="s">
        <v>82</v>
      </c>
      <c r="H215" s="37" t="s">
        <v>205</v>
      </c>
      <c r="I215" s="24" t="s">
        <v>37</v>
      </c>
      <c r="J215" s="47">
        <f>214200+7130</f>
        <v>221330</v>
      </c>
      <c r="K215" s="48"/>
      <c r="L215" s="48">
        <f>J215</f>
        <v>221330</v>
      </c>
      <c r="M215" s="48"/>
      <c r="N215" s="47"/>
      <c r="O215" s="48"/>
      <c r="P215" s="48">
        <f>N215</f>
        <v>0</v>
      </c>
      <c r="Q215" s="48"/>
      <c r="R215" s="47"/>
      <c r="S215" s="48"/>
      <c r="T215" s="48">
        <f>R215</f>
        <v>0</v>
      </c>
      <c r="U215" s="48"/>
      <c r="V215" s="47"/>
      <c r="W215" s="47"/>
      <c r="X215" s="47">
        <f>V215</f>
        <v>0</v>
      </c>
      <c r="Y215" s="47"/>
      <c r="Z215" s="47"/>
      <c r="AA215" s="47"/>
      <c r="AB215" s="47">
        <f>Z215</f>
        <v>0</v>
      </c>
      <c r="AC215" s="47"/>
      <c r="AD215" s="47">
        <f>V215+Z215</f>
        <v>0</v>
      </c>
      <c r="AE215" s="47">
        <f>W215+AA215</f>
        <v>0</v>
      </c>
      <c r="AF215" s="47">
        <f>X215+AB215</f>
        <v>0</v>
      </c>
      <c r="AG215" s="47">
        <f>Y215+AC215</f>
        <v>0</v>
      </c>
      <c r="AH215" s="47"/>
      <c r="AI215" s="47"/>
      <c r="AJ215" s="47">
        <f>AH215</f>
        <v>0</v>
      </c>
      <c r="AK215" s="47"/>
      <c r="AL215" s="47"/>
      <c r="AM215" s="47"/>
      <c r="AN215" s="47">
        <f>AL215</f>
        <v>0</v>
      </c>
      <c r="AO215" s="47"/>
      <c r="AP215" s="47">
        <f>AH215+AL215</f>
        <v>0</v>
      </c>
      <c r="AQ215" s="47">
        <f>AI215+AM215</f>
        <v>0</v>
      </c>
      <c r="AR215" s="47">
        <f>AJ215+AN215</f>
        <v>0</v>
      </c>
      <c r="AS215" s="47">
        <f>AK215+AO215</f>
        <v>0</v>
      </c>
    </row>
    <row r="216" spans="1:45" ht="75" x14ac:dyDescent="0.25">
      <c r="A216" s="46" t="s">
        <v>206</v>
      </c>
      <c r="B216" s="63"/>
      <c r="C216" s="63"/>
      <c r="D216" s="63"/>
      <c r="E216" s="19">
        <v>851</v>
      </c>
      <c r="F216" s="24" t="s">
        <v>197</v>
      </c>
      <c r="G216" s="24" t="s">
        <v>82</v>
      </c>
      <c r="H216" s="37" t="s">
        <v>207</v>
      </c>
      <c r="I216" s="24"/>
      <c r="J216" s="47">
        <f t="shared" ref="J216:U217" si="211">J217</f>
        <v>10000</v>
      </c>
      <c r="K216" s="48">
        <f t="shared" si="211"/>
        <v>0</v>
      </c>
      <c r="L216" s="48">
        <f t="shared" si="211"/>
        <v>10000</v>
      </c>
      <c r="M216" s="48">
        <f t="shared" si="211"/>
        <v>0</v>
      </c>
      <c r="N216" s="47">
        <f t="shared" si="211"/>
        <v>0</v>
      </c>
      <c r="O216" s="48">
        <f t="shared" si="211"/>
        <v>0</v>
      </c>
      <c r="P216" s="48">
        <f t="shared" si="211"/>
        <v>0</v>
      </c>
      <c r="Q216" s="48">
        <f t="shared" si="211"/>
        <v>0</v>
      </c>
      <c r="R216" s="47">
        <f t="shared" si="211"/>
        <v>0</v>
      </c>
      <c r="S216" s="48">
        <f t="shared" si="211"/>
        <v>0</v>
      </c>
      <c r="T216" s="48">
        <f t="shared" si="211"/>
        <v>0</v>
      </c>
      <c r="U216" s="48">
        <f t="shared" si="211"/>
        <v>0</v>
      </c>
      <c r="V216" s="47">
        <f t="shared" ref="V216:AG217" si="212">V217</f>
        <v>0</v>
      </c>
      <c r="W216" s="47">
        <f t="shared" si="212"/>
        <v>0</v>
      </c>
      <c r="X216" s="47">
        <f t="shared" si="212"/>
        <v>0</v>
      </c>
      <c r="Y216" s="47">
        <f t="shared" si="212"/>
        <v>0</v>
      </c>
      <c r="Z216" s="47">
        <f t="shared" si="212"/>
        <v>0</v>
      </c>
      <c r="AA216" s="47">
        <f t="shared" si="212"/>
        <v>0</v>
      </c>
      <c r="AB216" s="47">
        <f t="shared" si="212"/>
        <v>0</v>
      </c>
      <c r="AC216" s="47">
        <f t="shared" si="212"/>
        <v>0</v>
      </c>
      <c r="AD216" s="47">
        <f t="shared" si="212"/>
        <v>0</v>
      </c>
      <c r="AE216" s="47">
        <f t="shared" si="212"/>
        <v>0</v>
      </c>
      <c r="AF216" s="47">
        <f t="shared" si="212"/>
        <v>0</v>
      </c>
      <c r="AG216" s="47">
        <f t="shared" si="212"/>
        <v>0</v>
      </c>
      <c r="AH216" s="47">
        <f t="shared" ref="AF216:AS217" si="213">AH217</f>
        <v>0</v>
      </c>
      <c r="AI216" s="47">
        <f t="shared" si="213"/>
        <v>0</v>
      </c>
      <c r="AJ216" s="47">
        <f t="shared" si="213"/>
        <v>0</v>
      </c>
      <c r="AK216" s="47">
        <f t="shared" si="213"/>
        <v>0</v>
      </c>
      <c r="AL216" s="47">
        <f t="shared" si="213"/>
        <v>0</v>
      </c>
      <c r="AM216" s="47">
        <f t="shared" si="213"/>
        <v>0</v>
      </c>
      <c r="AN216" s="47">
        <f t="shared" si="213"/>
        <v>0</v>
      </c>
      <c r="AO216" s="47">
        <f t="shared" si="213"/>
        <v>0</v>
      </c>
      <c r="AP216" s="47">
        <f t="shared" si="213"/>
        <v>0</v>
      </c>
      <c r="AQ216" s="47">
        <f t="shared" si="213"/>
        <v>0</v>
      </c>
      <c r="AR216" s="47">
        <f t="shared" si="213"/>
        <v>0</v>
      </c>
      <c r="AS216" s="47">
        <f t="shared" si="213"/>
        <v>0</v>
      </c>
    </row>
    <row r="217" spans="1:45" ht="60" x14ac:dyDescent="0.25">
      <c r="A217" s="46" t="s">
        <v>34</v>
      </c>
      <c r="B217" s="63"/>
      <c r="C217" s="63"/>
      <c r="D217" s="63"/>
      <c r="E217" s="19">
        <v>851</v>
      </c>
      <c r="F217" s="24" t="s">
        <v>197</v>
      </c>
      <c r="G217" s="24" t="s">
        <v>82</v>
      </c>
      <c r="H217" s="37" t="s">
        <v>207</v>
      </c>
      <c r="I217" s="24" t="s">
        <v>35</v>
      </c>
      <c r="J217" s="47">
        <f t="shared" si="211"/>
        <v>10000</v>
      </c>
      <c r="K217" s="48">
        <f t="shared" si="211"/>
        <v>0</v>
      </c>
      <c r="L217" s="48">
        <f t="shared" si="211"/>
        <v>10000</v>
      </c>
      <c r="M217" s="48">
        <f t="shared" si="211"/>
        <v>0</v>
      </c>
      <c r="N217" s="47">
        <f t="shared" si="211"/>
        <v>0</v>
      </c>
      <c r="O217" s="48">
        <f t="shared" si="211"/>
        <v>0</v>
      </c>
      <c r="P217" s="48">
        <f t="shared" si="211"/>
        <v>0</v>
      </c>
      <c r="Q217" s="48">
        <f t="shared" si="211"/>
        <v>0</v>
      </c>
      <c r="R217" s="47">
        <f t="shared" si="211"/>
        <v>0</v>
      </c>
      <c r="S217" s="48">
        <f t="shared" si="211"/>
        <v>0</v>
      </c>
      <c r="T217" s="48">
        <f t="shared" si="211"/>
        <v>0</v>
      </c>
      <c r="U217" s="48">
        <f t="shared" si="211"/>
        <v>0</v>
      </c>
      <c r="V217" s="47">
        <f t="shared" si="212"/>
        <v>0</v>
      </c>
      <c r="W217" s="47">
        <f t="shared" si="212"/>
        <v>0</v>
      </c>
      <c r="X217" s="47">
        <f t="shared" si="212"/>
        <v>0</v>
      </c>
      <c r="Y217" s="47">
        <f t="shared" si="212"/>
        <v>0</v>
      </c>
      <c r="Z217" s="47">
        <f t="shared" si="212"/>
        <v>0</v>
      </c>
      <c r="AA217" s="47">
        <f t="shared" si="212"/>
        <v>0</v>
      </c>
      <c r="AB217" s="47">
        <f t="shared" si="212"/>
        <v>0</v>
      </c>
      <c r="AC217" s="47">
        <f t="shared" si="212"/>
        <v>0</v>
      </c>
      <c r="AD217" s="47">
        <f t="shared" si="212"/>
        <v>0</v>
      </c>
      <c r="AE217" s="47">
        <f t="shared" si="212"/>
        <v>0</v>
      </c>
      <c r="AF217" s="47">
        <f t="shared" si="213"/>
        <v>0</v>
      </c>
      <c r="AG217" s="47">
        <f t="shared" si="213"/>
        <v>0</v>
      </c>
      <c r="AH217" s="47">
        <f t="shared" si="213"/>
        <v>0</v>
      </c>
      <c r="AI217" s="47">
        <f t="shared" si="213"/>
        <v>0</v>
      </c>
      <c r="AJ217" s="47">
        <f t="shared" si="213"/>
        <v>0</v>
      </c>
      <c r="AK217" s="47">
        <f t="shared" si="213"/>
        <v>0</v>
      </c>
      <c r="AL217" s="47">
        <f t="shared" si="213"/>
        <v>0</v>
      </c>
      <c r="AM217" s="47">
        <f t="shared" si="213"/>
        <v>0</v>
      </c>
      <c r="AN217" s="47">
        <f t="shared" si="213"/>
        <v>0</v>
      </c>
      <c r="AO217" s="47">
        <f t="shared" si="213"/>
        <v>0</v>
      </c>
      <c r="AP217" s="47">
        <f t="shared" si="213"/>
        <v>0</v>
      </c>
      <c r="AQ217" s="47">
        <f t="shared" si="213"/>
        <v>0</v>
      </c>
      <c r="AR217" s="47">
        <f t="shared" si="213"/>
        <v>0</v>
      </c>
      <c r="AS217" s="47">
        <f t="shared" si="213"/>
        <v>0</v>
      </c>
    </row>
    <row r="218" spans="1:45" ht="60" x14ac:dyDescent="0.25">
      <c r="A218" s="46" t="s">
        <v>36</v>
      </c>
      <c r="B218" s="63"/>
      <c r="C218" s="63"/>
      <c r="D218" s="63"/>
      <c r="E218" s="19">
        <v>851</v>
      </c>
      <c r="F218" s="24" t="s">
        <v>197</v>
      </c>
      <c r="G218" s="24" t="s">
        <v>82</v>
      </c>
      <c r="H218" s="37" t="s">
        <v>207</v>
      </c>
      <c r="I218" s="24" t="s">
        <v>37</v>
      </c>
      <c r="J218" s="47">
        <v>10000</v>
      </c>
      <c r="K218" s="48"/>
      <c r="L218" s="48">
        <f>J218</f>
        <v>10000</v>
      </c>
      <c r="M218" s="48"/>
      <c r="N218" s="47"/>
      <c r="O218" s="48"/>
      <c r="P218" s="48">
        <f>N218</f>
        <v>0</v>
      </c>
      <c r="Q218" s="48"/>
      <c r="R218" s="47"/>
      <c r="S218" s="48"/>
      <c r="T218" s="48">
        <f>R218</f>
        <v>0</v>
      </c>
      <c r="U218" s="48"/>
      <c r="V218" s="47"/>
      <c r="W218" s="47"/>
      <c r="X218" s="47">
        <f>V218</f>
        <v>0</v>
      </c>
      <c r="Y218" s="47"/>
      <c r="Z218" s="47"/>
      <c r="AA218" s="47"/>
      <c r="AB218" s="47">
        <f>Z218</f>
        <v>0</v>
      </c>
      <c r="AC218" s="47"/>
      <c r="AD218" s="47">
        <f>V218+Z218</f>
        <v>0</v>
      </c>
      <c r="AE218" s="47">
        <f>W218+AA218</f>
        <v>0</v>
      </c>
      <c r="AF218" s="47">
        <f>X218+AB218</f>
        <v>0</v>
      </c>
      <c r="AG218" s="47">
        <f>Y218+AC218</f>
        <v>0</v>
      </c>
      <c r="AH218" s="47"/>
      <c r="AI218" s="47"/>
      <c r="AJ218" s="47">
        <f>AH218</f>
        <v>0</v>
      </c>
      <c r="AK218" s="47"/>
      <c r="AL218" s="47"/>
      <c r="AM218" s="47"/>
      <c r="AN218" s="47">
        <f>AL218</f>
        <v>0</v>
      </c>
      <c r="AO218" s="47"/>
      <c r="AP218" s="47">
        <f>AH218+AL218</f>
        <v>0</v>
      </c>
      <c r="AQ218" s="47">
        <f>AI218+AM218</f>
        <v>0</v>
      </c>
      <c r="AR218" s="47">
        <f>AJ218+AN218</f>
        <v>0</v>
      </c>
      <c r="AS218" s="47">
        <f>AK218+AO218</f>
        <v>0</v>
      </c>
    </row>
    <row r="219" spans="1:45" ht="210" x14ac:dyDescent="0.25">
      <c r="A219" s="46" t="s">
        <v>208</v>
      </c>
      <c r="B219" s="63"/>
      <c r="C219" s="63"/>
      <c r="D219" s="63"/>
      <c r="E219" s="19">
        <v>851</v>
      </c>
      <c r="F219" s="24" t="s">
        <v>197</v>
      </c>
      <c r="G219" s="24" t="s">
        <v>82</v>
      </c>
      <c r="H219" s="37" t="s">
        <v>209</v>
      </c>
      <c r="I219" s="24"/>
      <c r="J219" s="47">
        <f t="shared" ref="J219:U219" si="214">J220+J222</f>
        <v>268000</v>
      </c>
      <c r="K219" s="48">
        <f t="shared" si="214"/>
        <v>0</v>
      </c>
      <c r="L219" s="48">
        <f t="shared" si="214"/>
        <v>0</v>
      </c>
      <c r="M219" s="48">
        <f t="shared" si="214"/>
        <v>268000</v>
      </c>
      <c r="N219" s="47">
        <f t="shared" si="214"/>
        <v>268000</v>
      </c>
      <c r="O219" s="48">
        <f t="shared" si="214"/>
        <v>0</v>
      </c>
      <c r="P219" s="48">
        <f t="shared" si="214"/>
        <v>0</v>
      </c>
      <c r="Q219" s="48">
        <f t="shared" si="214"/>
        <v>268000</v>
      </c>
      <c r="R219" s="47">
        <f t="shared" si="214"/>
        <v>268000</v>
      </c>
      <c r="S219" s="48">
        <f t="shared" si="214"/>
        <v>0</v>
      </c>
      <c r="T219" s="48">
        <f t="shared" si="214"/>
        <v>0</v>
      </c>
      <c r="U219" s="48">
        <f t="shared" si="214"/>
        <v>268000</v>
      </c>
      <c r="V219" s="47">
        <f>V222+V220</f>
        <v>268000</v>
      </c>
      <c r="W219" s="47">
        <f t="shared" ref="W219:AG219" si="215">W220+W222</f>
        <v>0</v>
      </c>
      <c r="X219" s="47">
        <f t="shared" si="215"/>
        <v>0</v>
      </c>
      <c r="Y219" s="47">
        <f t="shared" si="215"/>
        <v>268000</v>
      </c>
      <c r="Z219" s="47">
        <f t="shared" si="215"/>
        <v>0</v>
      </c>
      <c r="AA219" s="47">
        <f t="shared" si="215"/>
        <v>0</v>
      </c>
      <c r="AB219" s="47">
        <f t="shared" si="215"/>
        <v>0</v>
      </c>
      <c r="AC219" s="47">
        <f t="shared" si="215"/>
        <v>0</v>
      </c>
      <c r="AD219" s="47">
        <f t="shared" si="215"/>
        <v>268000</v>
      </c>
      <c r="AE219" s="47">
        <f t="shared" si="215"/>
        <v>0</v>
      </c>
      <c r="AF219" s="47">
        <f t="shared" si="215"/>
        <v>0</v>
      </c>
      <c r="AG219" s="47">
        <f t="shared" si="215"/>
        <v>268000</v>
      </c>
      <c r="AH219" s="47">
        <f>AH222+AH220</f>
        <v>268000</v>
      </c>
      <c r="AI219" s="47">
        <f t="shared" ref="AI219:AS219" si="216">AI220+AI222</f>
        <v>0</v>
      </c>
      <c r="AJ219" s="47">
        <f t="shared" si="216"/>
        <v>0</v>
      </c>
      <c r="AK219" s="47">
        <f t="shared" si="216"/>
        <v>268000</v>
      </c>
      <c r="AL219" s="47">
        <f t="shared" si="216"/>
        <v>0</v>
      </c>
      <c r="AM219" s="47">
        <f t="shared" si="216"/>
        <v>0</v>
      </c>
      <c r="AN219" s="47">
        <f t="shared" si="216"/>
        <v>0</v>
      </c>
      <c r="AO219" s="47">
        <f t="shared" si="216"/>
        <v>0</v>
      </c>
      <c r="AP219" s="47">
        <f t="shared" si="216"/>
        <v>268000</v>
      </c>
      <c r="AQ219" s="47">
        <f t="shared" si="216"/>
        <v>0</v>
      </c>
      <c r="AR219" s="47">
        <f t="shared" si="216"/>
        <v>0</v>
      </c>
      <c r="AS219" s="47">
        <f t="shared" si="216"/>
        <v>268000</v>
      </c>
    </row>
    <row r="220" spans="1:45" ht="120" x14ac:dyDescent="0.25">
      <c r="A220" s="46" t="s">
        <v>30</v>
      </c>
      <c r="B220" s="50"/>
      <c r="C220" s="50"/>
      <c r="D220" s="50"/>
      <c r="E220" s="19">
        <v>851</v>
      </c>
      <c r="F220" s="24" t="s">
        <v>197</v>
      </c>
      <c r="G220" s="24" t="s">
        <v>82</v>
      </c>
      <c r="H220" s="37" t="s">
        <v>209</v>
      </c>
      <c r="I220" s="24" t="s">
        <v>31</v>
      </c>
      <c r="J220" s="47">
        <f t="shared" ref="J220:U220" si="217">J221</f>
        <v>71000</v>
      </c>
      <c r="K220" s="48">
        <f t="shared" si="217"/>
        <v>0</v>
      </c>
      <c r="L220" s="48">
        <f t="shared" si="217"/>
        <v>0</v>
      </c>
      <c r="M220" s="48">
        <f t="shared" si="217"/>
        <v>71000</v>
      </c>
      <c r="N220" s="47">
        <f t="shared" si="217"/>
        <v>71000</v>
      </c>
      <c r="O220" s="48">
        <f t="shared" si="217"/>
        <v>0</v>
      </c>
      <c r="P220" s="48">
        <f t="shared" si="217"/>
        <v>0</v>
      </c>
      <c r="Q220" s="48">
        <f t="shared" si="217"/>
        <v>71000</v>
      </c>
      <c r="R220" s="47">
        <f t="shared" si="217"/>
        <v>71000</v>
      </c>
      <c r="S220" s="48">
        <f t="shared" si="217"/>
        <v>0</v>
      </c>
      <c r="T220" s="48">
        <f t="shared" si="217"/>
        <v>0</v>
      </c>
      <c r="U220" s="48">
        <f t="shared" si="217"/>
        <v>71000</v>
      </c>
      <c r="V220" s="47">
        <f t="shared" ref="V220:AS220" si="218">V221</f>
        <v>71000</v>
      </c>
      <c r="W220" s="47">
        <f t="shared" si="218"/>
        <v>0</v>
      </c>
      <c r="X220" s="47">
        <f t="shared" si="218"/>
        <v>0</v>
      </c>
      <c r="Y220" s="47">
        <f t="shared" si="218"/>
        <v>71000</v>
      </c>
      <c r="Z220" s="47">
        <f t="shared" si="218"/>
        <v>0</v>
      </c>
      <c r="AA220" s="47">
        <f t="shared" si="218"/>
        <v>0</v>
      </c>
      <c r="AB220" s="47">
        <f t="shared" si="218"/>
        <v>0</v>
      </c>
      <c r="AC220" s="47">
        <f t="shared" si="218"/>
        <v>0</v>
      </c>
      <c r="AD220" s="47">
        <f t="shared" si="218"/>
        <v>71000</v>
      </c>
      <c r="AE220" s="47">
        <f t="shared" si="218"/>
        <v>0</v>
      </c>
      <c r="AF220" s="47">
        <f t="shared" si="218"/>
        <v>0</v>
      </c>
      <c r="AG220" s="47">
        <f t="shared" si="218"/>
        <v>71000</v>
      </c>
      <c r="AH220" s="47">
        <f t="shared" si="218"/>
        <v>71000</v>
      </c>
      <c r="AI220" s="47">
        <f t="shared" si="218"/>
        <v>0</v>
      </c>
      <c r="AJ220" s="47">
        <f t="shared" si="218"/>
        <v>0</v>
      </c>
      <c r="AK220" s="47">
        <f t="shared" si="218"/>
        <v>71000</v>
      </c>
      <c r="AL220" s="47">
        <f t="shared" si="218"/>
        <v>0</v>
      </c>
      <c r="AM220" s="47">
        <f t="shared" si="218"/>
        <v>0</v>
      </c>
      <c r="AN220" s="47">
        <f t="shared" si="218"/>
        <v>0</v>
      </c>
      <c r="AO220" s="47">
        <f t="shared" si="218"/>
        <v>0</v>
      </c>
      <c r="AP220" s="47">
        <f t="shared" si="218"/>
        <v>71000</v>
      </c>
      <c r="AQ220" s="47">
        <f t="shared" si="218"/>
        <v>0</v>
      </c>
      <c r="AR220" s="47">
        <f t="shared" si="218"/>
        <v>0</v>
      </c>
      <c r="AS220" s="47">
        <f t="shared" si="218"/>
        <v>71000</v>
      </c>
    </row>
    <row r="221" spans="1:45" ht="30" x14ac:dyDescent="0.25">
      <c r="A221" s="46" t="s">
        <v>92</v>
      </c>
      <c r="B221" s="50"/>
      <c r="C221" s="50"/>
      <c r="D221" s="50"/>
      <c r="E221" s="19">
        <v>851</v>
      </c>
      <c r="F221" s="24" t="s">
        <v>197</v>
      </c>
      <c r="G221" s="24" t="s">
        <v>82</v>
      </c>
      <c r="H221" s="37" t="s">
        <v>209</v>
      </c>
      <c r="I221" s="24" t="s">
        <v>93</v>
      </c>
      <c r="J221" s="47">
        <v>71000</v>
      </c>
      <c r="K221" s="48"/>
      <c r="L221" s="48"/>
      <c r="M221" s="48">
        <f>J221</f>
        <v>71000</v>
      </c>
      <c r="N221" s="47">
        <v>71000</v>
      </c>
      <c r="O221" s="48"/>
      <c r="P221" s="48"/>
      <c r="Q221" s="48">
        <f>N221</f>
        <v>71000</v>
      </c>
      <c r="R221" s="47">
        <v>71000</v>
      </c>
      <c r="S221" s="48"/>
      <c r="T221" s="48"/>
      <c r="U221" s="48">
        <f>R221</f>
        <v>71000</v>
      </c>
      <c r="V221" s="47">
        <v>71000</v>
      </c>
      <c r="W221" s="47"/>
      <c r="X221" s="47"/>
      <c r="Y221" s="47">
        <f>V221</f>
        <v>71000</v>
      </c>
      <c r="Z221" s="47"/>
      <c r="AA221" s="47"/>
      <c r="AB221" s="47"/>
      <c r="AC221" s="47">
        <f>Z221</f>
        <v>0</v>
      </c>
      <c r="AD221" s="47">
        <f>V221+Z221</f>
        <v>71000</v>
      </c>
      <c r="AE221" s="47">
        <f>W221+AA221</f>
        <v>0</v>
      </c>
      <c r="AF221" s="47">
        <f>X221+AB221</f>
        <v>0</v>
      </c>
      <c r="AG221" s="47">
        <f>Y221+AC221</f>
        <v>71000</v>
      </c>
      <c r="AH221" s="47">
        <v>71000</v>
      </c>
      <c r="AI221" s="47"/>
      <c r="AJ221" s="47"/>
      <c r="AK221" s="47">
        <f>AH221</f>
        <v>71000</v>
      </c>
      <c r="AL221" s="47"/>
      <c r="AM221" s="47"/>
      <c r="AN221" s="47"/>
      <c r="AO221" s="47">
        <f>AL221</f>
        <v>0</v>
      </c>
      <c r="AP221" s="47">
        <f>AH221+AL221</f>
        <v>71000</v>
      </c>
      <c r="AQ221" s="47">
        <f>AI221+AM221</f>
        <v>0</v>
      </c>
      <c r="AR221" s="47">
        <f>AJ221+AN221</f>
        <v>0</v>
      </c>
      <c r="AS221" s="47">
        <f>AK221+AO221</f>
        <v>71000</v>
      </c>
    </row>
    <row r="222" spans="1:45" ht="60" x14ac:dyDescent="0.25">
      <c r="A222" s="46" t="s">
        <v>34</v>
      </c>
      <c r="B222" s="63"/>
      <c r="C222" s="63"/>
      <c r="D222" s="63"/>
      <c r="E222" s="19">
        <v>851</v>
      </c>
      <c r="F222" s="24" t="s">
        <v>197</v>
      </c>
      <c r="G222" s="24" t="s">
        <v>82</v>
      </c>
      <c r="H222" s="37" t="s">
        <v>209</v>
      </c>
      <c r="I222" s="24" t="s">
        <v>35</v>
      </c>
      <c r="J222" s="47">
        <f t="shared" ref="J222:U222" si="219">J223</f>
        <v>197000</v>
      </c>
      <c r="K222" s="48">
        <f t="shared" si="219"/>
        <v>0</v>
      </c>
      <c r="L222" s="48">
        <f t="shared" si="219"/>
        <v>0</v>
      </c>
      <c r="M222" s="48">
        <f t="shared" si="219"/>
        <v>197000</v>
      </c>
      <c r="N222" s="47">
        <f t="shared" si="219"/>
        <v>197000</v>
      </c>
      <c r="O222" s="48">
        <f t="shared" si="219"/>
        <v>0</v>
      </c>
      <c r="P222" s="48">
        <f t="shared" si="219"/>
        <v>0</v>
      </c>
      <c r="Q222" s="48">
        <f t="shared" si="219"/>
        <v>197000</v>
      </c>
      <c r="R222" s="47">
        <f t="shared" si="219"/>
        <v>197000</v>
      </c>
      <c r="S222" s="48">
        <f t="shared" si="219"/>
        <v>0</v>
      </c>
      <c r="T222" s="48">
        <f t="shared" si="219"/>
        <v>0</v>
      </c>
      <c r="U222" s="48">
        <f t="shared" si="219"/>
        <v>197000</v>
      </c>
      <c r="V222" s="47">
        <f t="shared" ref="V222:AS222" si="220">V223</f>
        <v>197000</v>
      </c>
      <c r="W222" s="47">
        <f t="shared" si="220"/>
        <v>0</v>
      </c>
      <c r="X222" s="47">
        <f t="shared" si="220"/>
        <v>0</v>
      </c>
      <c r="Y222" s="47">
        <f t="shared" si="220"/>
        <v>197000</v>
      </c>
      <c r="Z222" s="47">
        <f t="shared" si="220"/>
        <v>0</v>
      </c>
      <c r="AA222" s="47">
        <f t="shared" si="220"/>
        <v>0</v>
      </c>
      <c r="AB222" s="47">
        <f t="shared" si="220"/>
        <v>0</v>
      </c>
      <c r="AC222" s="47">
        <f t="shared" si="220"/>
        <v>0</v>
      </c>
      <c r="AD222" s="47">
        <f t="shared" si="220"/>
        <v>197000</v>
      </c>
      <c r="AE222" s="47">
        <f t="shared" si="220"/>
        <v>0</v>
      </c>
      <c r="AF222" s="47">
        <f t="shared" si="220"/>
        <v>0</v>
      </c>
      <c r="AG222" s="47">
        <f t="shared" si="220"/>
        <v>197000</v>
      </c>
      <c r="AH222" s="47">
        <f t="shared" si="220"/>
        <v>197000</v>
      </c>
      <c r="AI222" s="47">
        <f t="shared" si="220"/>
        <v>0</v>
      </c>
      <c r="AJ222" s="47">
        <f t="shared" si="220"/>
        <v>0</v>
      </c>
      <c r="AK222" s="47">
        <f t="shared" si="220"/>
        <v>197000</v>
      </c>
      <c r="AL222" s="47">
        <f t="shared" si="220"/>
        <v>0</v>
      </c>
      <c r="AM222" s="47">
        <f t="shared" si="220"/>
        <v>0</v>
      </c>
      <c r="AN222" s="47">
        <f t="shared" si="220"/>
        <v>0</v>
      </c>
      <c r="AO222" s="47">
        <f t="shared" si="220"/>
        <v>0</v>
      </c>
      <c r="AP222" s="47">
        <f t="shared" si="220"/>
        <v>197000</v>
      </c>
      <c r="AQ222" s="47">
        <f t="shared" si="220"/>
        <v>0</v>
      </c>
      <c r="AR222" s="47">
        <f t="shared" si="220"/>
        <v>0</v>
      </c>
      <c r="AS222" s="47">
        <f t="shared" si="220"/>
        <v>197000</v>
      </c>
    </row>
    <row r="223" spans="1:45" ht="60" x14ac:dyDescent="0.25">
      <c r="A223" s="46" t="s">
        <v>36</v>
      </c>
      <c r="B223" s="63"/>
      <c r="C223" s="63"/>
      <c r="D223" s="63"/>
      <c r="E223" s="19">
        <v>851</v>
      </c>
      <c r="F223" s="24" t="s">
        <v>197</v>
      </c>
      <c r="G223" s="24" t="s">
        <v>82</v>
      </c>
      <c r="H223" s="37" t="s">
        <v>209</v>
      </c>
      <c r="I223" s="24" t="s">
        <v>37</v>
      </c>
      <c r="J223" s="47">
        <v>197000</v>
      </c>
      <c r="K223" s="48"/>
      <c r="L223" s="48"/>
      <c r="M223" s="48">
        <f>J223</f>
        <v>197000</v>
      </c>
      <c r="N223" s="47">
        <v>197000</v>
      </c>
      <c r="O223" s="48"/>
      <c r="P223" s="48"/>
      <c r="Q223" s="48">
        <f>N223</f>
        <v>197000</v>
      </c>
      <c r="R223" s="47">
        <v>197000</v>
      </c>
      <c r="S223" s="48"/>
      <c r="T223" s="48"/>
      <c r="U223" s="48">
        <f>R223</f>
        <v>197000</v>
      </c>
      <c r="V223" s="47">
        <v>197000</v>
      </c>
      <c r="W223" s="47"/>
      <c r="X223" s="47"/>
      <c r="Y223" s="47">
        <f>V223</f>
        <v>197000</v>
      </c>
      <c r="Z223" s="47"/>
      <c r="AA223" s="47"/>
      <c r="AB223" s="47"/>
      <c r="AC223" s="47">
        <f>Z223</f>
        <v>0</v>
      </c>
      <c r="AD223" s="47">
        <f>V223+Z223</f>
        <v>197000</v>
      </c>
      <c r="AE223" s="47">
        <f>W223+AA223</f>
        <v>0</v>
      </c>
      <c r="AF223" s="47">
        <f>X223+AB223</f>
        <v>0</v>
      </c>
      <c r="AG223" s="47">
        <f>Y223+AC223</f>
        <v>197000</v>
      </c>
      <c r="AH223" s="47">
        <v>197000</v>
      </c>
      <c r="AI223" s="47"/>
      <c r="AJ223" s="47"/>
      <c r="AK223" s="47">
        <f>AH223</f>
        <v>197000</v>
      </c>
      <c r="AL223" s="47"/>
      <c r="AM223" s="47"/>
      <c r="AN223" s="47"/>
      <c r="AO223" s="47">
        <f>AL223</f>
        <v>0</v>
      </c>
      <c r="AP223" s="47">
        <f>AH223+AL223</f>
        <v>197000</v>
      </c>
      <c r="AQ223" s="47">
        <f>AI223+AM223</f>
        <v>0</v>
      </c>
      <c r="AR223" s="47">
        <f>AJ223+AN223</f>
        <v>0</v>
      </c>
      <c r="AS223" s="47">
        <f>AK223+AO223</f>
        <v>197000</v>
      </c>
    </row>
    <row r="224" spans="1:45" ht="42.75" x14ac:dyDescent="0.25">
      <c r="A224" s="28" t="s">
        <v>210</v>
      </c>
      <c r="B224" s="99"/>
      <c r="C224" s="99"/>
      <c r="D224" s="99"/>
      <c r="E224" s="79">
        <v>852</v>
      </c>
      <c r="F224" s="20"/>
      <c r="G224" s="20"/>
      <c r="H224" s="31" t="s">
        <v>23</v>
      </c>
      <c r="I224" s="24"/>
      <c r="J224" s="38">
        <f t="shared" ref="J224:AS224" si="221">J225+J314</f>
        <v>211827481.56</v>
      </c>
      <c r="K224" s="39">
        <f t="shared" si="221"/>
        <v>148514656.78</v>
      </c>
      <c r="L224" s="39">
        <f t="shared" si="221"/>
        <v>63312824.780000001</v>
      </c>
      <c r="M224" s="39">
        <f t="shared" si="221"/>
        <v>0</v>
      </c>
      <c r="N224" s="38">
        <f t="shared" si="221"/>
        <v>191092082.33999997</v>
      </c>
      <c r="O224" s="39">
        <f t="shared" si="221"/>
        <v>148214144.33999997</v>
      </c>
      <c r="P224" s="39">
        <f t="shared" si="221"/>
        <v>42877938</v>
      </c>
      <c r="Q224" s="39">
        <f t="shared" si="221"/>
        <v>0</v>
      </c>
      <c r="R224" s="38">
        <f t="shared" si="221"/>
        <v>196273191.29999998</v>
      </c>
      <c r="S224" s="39" t="e">
        <f t="shared" si="221"/>
        <v>#REF!</v>
      </c>
      <c r="T224" s="39" t="e">
        <f t="shared" si="221"/>
        <v>#REF!</v>
      </c>
      <c r="U224" s="39" t="e">
        <f t="shared" si="221"/>
        <v>#REF!</v>
      </c>
      <c r="V224" s="38" t="e">
        <f t="shared" si="221"/>
        <v>#REF!</v>
      </c>
      <c r="W224" s="38" t="e">
        <f t="shared" si="221"/>
        <v>#REF!</v>
      </c>
      <c r="X224" s="38" t="e">
        <f t="shared" si="221"/>
        <v>#REF!</v>
      </c>
      <c r="Y224" s="38" t="e">
        <f t="shared" si="221"/>
        <v>#REF!</v>
      </c>
      <c r="Z224" s="38" t="e">
        <f t="shared" si="221"/>
        <v>#REF!</v>
      </c>
      <c r="AA224" s="38" t="e">
        <f t="shared" si="221"/>
        <v>#REF!</v>
      </c>
      <c r="AB224" s="38" t="e">
        <f t="shared" si="221"/>
        <v>#REF!</v>
      </c>
      <c r="AC224" s="38" t="e">
        <f t="shared" si="221"/>
        <v>#REF!</v>
      </c>
      <c r="AD224" s="38" t="e">
        <f t="shared" si="221"/>
        <v>#REF!</v>
      </c>
      <c r="AE224" s="38" t="e">
        <f t="shared" si="221"/>
        <v>#REF!</v>
      </c>
      <c r="AF224" s="38" t="e">
        <f t="shared" si="221"/>
        <v>#REF!</v>
      </c>
      <c r="AG224" s="38" t="e">
        <f t="shared" si="221"/>
        <v>#REF!</v>
      </c>
      <c r="AH224" s="38" t="e">
        <f t="shared" si="221"/>
        <v>#REF!</v>
      </c>
      <c r="AI224" s="38" t="e">
        <f t="shared" si="221"/>
        <v>#REF!</v>
      </c>
      <c r="AJ224" s="38" t="e">
        <f t="shared" si="221"/>
        <v>#REF!</v>
      </c>
      <c r="AK224" s="38" t="e">
        <f t="shared" si="221"/>
        <v>#REF!</v>
      </c>
      <c r="AL224" s="38" t="e">
        <f t="shared" si="221"/>
        <v>#REF!</v>
      </c>
      <c r="AM224" s="38" t="e">
        <f t="shared" si="221"/>
        <v>#REF!</v>
      </c>
      <c r="AN224" s="38" t="e">
        <f t="shared" si="221"/>
        <v>#REF!</v>
      </c>
      <c r="AO224" s="38" t="e">
        <f t="shared" si="221"/>
        <v>#REF!</v>
      </c>
      <c r="AP224" s="38" t="e">
        <f t="shared" si="221"/>
        <v>#REF!</v>
      </c>
      <c r="AQ224" s="38" t="e">
        <f t="shared" si="221"/>
        <v>#REF!</v>
      </c>
      <c r="AR224" s="38" t="e">
        <f t="shared" si="221"/>
        <v>#REF!</v>
      </c>
      <c r="AS224" s="38" t="e">
        <f t="shared" si="221"/>
        <v>#REF!</v>
      </c>
    </row>
    <row r="225" spans="1:45" s="40" customFormat="1" x14ac:dyDescent="0.25">
      <c r="A225" s="84" t="s">
        <v>143</v>
      </c>
      <c r="B225" s="35"/>
      <c r="C225" s="35"/>
      <c r="D225" s="35"/>
      <c r="E225" s="19">
        <v>852</v>
      </c>
      <c r="F225" s="36" t="s">
        <v>144</v>
      </c>
      <c r="G225" s="36"/>
      <c r="H225" s="37" t="s">
        <v>23</v>
      </c>
      <c r="I225" s="36"/>
      <c r="J225" s="38">
        <f t="shared" ref="J225:AS225" si="222">J226+J242+J276+J289+J295</f>
        <v>203448657.56</v>
      </c>
      <c r="K225" s="39">
        <f t="shared" si="222"/>
        <v>140135832.78</v>
      </c>
      <c r="L225" s="39">
        <f t="shared" si="222"/>
        <v>63312824.780000001</v>
      </c>
      <c r="M225" s="39">
        <f t="shared" si="222"/>
        <v>0</v>
      </c>
      <c r="N225" s="38">
        <f t="shared" si="222"/>
        <v>182741058.33999997</v>
      </c>
      <c r="O225" s="39">
        <f t="shared" si="222"/>
        <v>139863120.33999997</v>
      </c>
      <c r="P225" s="39">
        <f t="shared" si="222"/>
        <v>42877938</v>
      </c>
      <c r="Q225" s="39">
        <f t="shared" si="222"/>
        <v>0</v>
      </c>
      <c r="R225" s="38">
        <f t="shared" si="222"/>
        <v>186509367.29999998</v>
      </c>
      <c r="S225" s="39" t="e">
        <f t="shared" si="222"/>
        <v>#REF!</v>
      </c>
      <c r="T225" s="39" t="e">
        <f t="shared" si="222"/>
        <v>#REF!</v>
      </c>
      <c r="U225" s="39" t="e">
        <f t="shared" si="222"/>
        <v>#REF!</v>
      </c>
      <c r="V225" s="38" t="e">
        <f t="shared" si="222"/>
        <v>#REF!</v>
      </c>
      <c r="W225" s="38" t="e">
        <f t="shared" si="222"/>
        <v>#REF!</v>
      </c>
      <c r="X225" s="38" t="e">
        <f t="shared" si="222"/>
        <v>#REF!</v>
      </c>
      <c r="Y225" s="38" t="e">
        <f t="shared" si="222"/>
        <v>#REF!</v>
      </c>
      <c r="Z225" s="38" t="e">
        <f t="shared" si="222"/>
        <v>#REF!</v>
      </c>
      <c r="AA225" s="38" t="e">
        <f t="shared" si="222"/>
        <v>#REF!</v>
      </c>
      <c r="AB225" s="38" t="e">
        <f t="shared" si="222"/>
        <v>#REF!</v>
      </c>
      <c r="AC225" s="38" t="e">
        <f t="shared" si="222"/>
        <v>#REF!</v>
      </c>
      <c r="AD225" s="38" t="e">
        <f t="shared" si="222"/>
        <v>#REF!</v>
      </c>
      <c r="AE225" s="38" t="e">
        <f t="shared" si="222"/>
        <v>#REF!</v>
      </c>
      <c r="AF225" s="38" t="e">
        <f t="shared" si="222"/>
        <v>#REF!</v>
      </c>
      <c r="AG225" s="38" t="e">
        <f t="shared" si="222"/>
        <v>#REF!</v>
      </c>
      <c r="AH225" s="38" t="e">
        <f t="shared" si="222"/>
        <v>#REF!</v>
      </c>
      <c r="AI225" s="38" t="e">
        <f t="shared" si="222"/>
        <v>#REF!</v>
      </c>
      <c r="AJ225" s="38" t="e">
        <f t="shared" si="222"/>
        <v>#REF!</v>
      </c>
      <c r="AK225" s="38" t="e">
        <f t="shared" si="222"/>
        <v>#REF!</v>
      </c>
      <c r="AL225" s="38" t="e">
        <f t="shared" si="222"/>
        <v>#REF!</v>
      </c>
      <c r="AM225" s="38" t="e">
        <f t="shared" si="222"/>
        <v>#REF!</v>
      </c>
      <c r="AN225" s="38" t="e">
        <f t="shared" si="222"/>
        <v>#REF!</v>
      </c>
      <c r="AO225" s="38" t="e">
        <f t="shared" si="222"/>
        <v>#REF!</v>
      </c>
      <c r="AP225" s="38" t="e">
        <f t="shared" si="222"/>
        <v>#REF!</v>
      </c>
      <c r="AQ225" s="38" t="e">
        <f t="shared" si="222"/>
        <v>#REF!</v>
      </c>
      <c r="AR225" s="38" t="e">
        <f t="shared" si="222"/>
        <v>#REF!</v>
      </c>
      <c r="AS225" s="38" t="e">
        <f t="shared" si="222"/>
        <v>#REF!</v>
      </c>
    </row>
    <row r="226" spans="1:45" s="45" customFormat="1" x14ac:dyDescent="0.25">
      <c r="A226" s="34" t="s">
        <v>211</v>
      </c>
      <c r="B226" s="41"/>
      <c r="C226" s="41"/>
      <c r="D226" s="41"/>
      <c r="E226" s="19">
        <v>852</v>
      </c>
      <c r="F226" s="42" t="s">
        <v>144</v>
      </c>
      <c r="G226" s="42" t="s">
        <v>25</v>
      </c>
      <c r="H226" s="37" t="s">
        <v>23</v>
      </c>
      <c r="I226" s="42"/>
      <c r="J226" s="43">
        <f>J227+J230+J233+J236+J239</f>
        <v>45494815</v>
      </c>
      <c r="K226" s="43">
        <f t="shared" ref="K226:AS226" si="223">K227+K230+K233+K236+K239</f>
        <v>34800115</v>
      </c>
      <c r="L226" s="43">
        <f t="shared" si="223"/>
        <v>10694700</v>
      </c>
      <c r="M226" s="43">
        <f t="shared" si="223"/>
        <v>0</v>
      </c>
      <c r="N226" s="43">
        <f t="shared" si="223"/>
        <v>42177115</v>
      </c>
      <c r="O226" s="43">
        <f t="shared" si="223"/>
        <v>34800115</v>
      </c>
      <c r="P226" s="43">
        <f t="shared" si="223"/>
        <v>7377000</v>
      </c>
      <c r="Q226" s="43">
        <f t="shared" si="223"/>
        <v>0</v>
      </c>
      <c r="R226" s="43">
        <f t="shared" si="223"/>
        <v>43677115</v>
      </c>
      <c r="S226" s="43">
        <f t="shared" si="223"/>
        <v>34800115</v>
      </c>
      <c r="T226" s="43">
        <f t="shared" si="223"/>
        <v>8877000</v>
      </c>
      <c r="U226" s="43">
        <f t="shared" si="223"/>
        <v>0</v>
      </c>
      <c r="V226" s="43">
        <f t="shared" si="223"/>
        <v>36359977</v>
      </c>
      <c r="W226" s="43">
        <f t="shared" si="223"/>
        <v>28867677</v>
      </c>
      <c r="X226" s="43">
        <f t="shared" si="223"/>
        <v>7492300</v>
      </c>
      <c r="Y226" s="43">
        <f t="shared" si="223"/>
        <v>0</v>
      </c>
      <c r="Z226" s="43">
        <f t="shared" si="223"/>
        <v>0</v>
      </c>
      <c r="AA226" s="43">
        <f t="shared" si="223"/>
        <v>0</v>
      </c>
      <c r="AB226" s="43">
        <f t="shared" si="223"/>
        <v>0</v>
      </c>
      <c r="AC226" s="43">
        <f t="shared" si="223"/>
        <v>0</v>
      </c>
      <c r="AD226" s="43">
        <f t="shared" si="223"/>
        <v>36359977</v>
      </c>
      <c r="AE226" s="43">
        <f t="shared" si="223"/>
        <v>28867677</v>
      </c>
      <c r="AF226" s="43">
        <f t="shared" si="223"/>
        <v>7492300</v>
      </c>
      <c r="AG226" s="43">
        <f t="shared" si="223"/>
        <v>0</v>
      </c>
      <c r="AH226" s="43">
        <f t="shared" si="223"/>
        <v>37950977</v>
      </c>
      <c r="AI226" s="43">
        <f t="shared" si="223"/>
        <v>28867677</v>
      </c>
      <c r="AJ226" s="43">
        <f t="shared" si="223"/>
        <v>9083300</v>
      </c>
      <c r="AK226" s="43">
        <f t="shared" si="223"/>
        <v>0</v>
      </c>
      <c r="AL226" s="43">
        <f t="shared" si="223"/>
        <v>0</v>
      </c>
      <c r="AM226" s="43">
        <f t="shared" si="223"/>
        <v>0</v>
      </c>
      <c r="AN226" s="43">
        <f t="shared" si="223"/>
        <v>0</v>
      </c>
      <c r="AO226" s="43">
        <f t="shared" si="223"/>
        <v>0</v>
      </c>
      <c r="AP226" s="43">
        <f t="shared" si="223"/>
        <v>37950977</v>
      </c>
      <c r="AQ226" s="43">
        <f t="shared" si="223"/>
        <v>28867677</v>
      </c>
      <c r="AR226" s="43">
        <f t="shared" si="223"/>
        <v>9083300</v>
      </c>
      <c r="AS226" s="43">
        <f t="shared" si="223"/>
        <v>0</v>
      </c>
    </row>
    <row r="227" spans="1:45" s="45" customFormat="1" ht="362.25" customHeight="1" x14ac:dyDescent="0.25">
      <c r="A227" s="46" t="s">
        <v>212</v>
      </c>
      <c r="B227" s="41"/>
      <c r="C227" s="41"/>
      <c r="D227" s="41"/>
      <c r="E227" s="19">
        <v>852</v>
      </c>
      <c r="F227" s="24" t="s">
        <v>144</v>
      </c>
      <c r="G227" s="24" t="s">
        <v>25</v>
      </c>
      <c r="H227" s="37" t="s">
        <v>213</v>
      </c>
      <c r="I227" s="24"/>
      <c r="J227" s="47">
        <f t="shared" ref="J227:U228" si="224">J228</f>
        <v>34340515</v>
      </c>
      <c r="K227" s="48">
        <f t="shared" si="224"/>
        <v>34340515</v>
      </c>
      <c r="L227" s="48">
        <f t="shared" si="224"/>
        <v>0</v>
      </c>
      <c r="M227" s="48">
        <f t="shared" si="224"/>
        <v>0</v>
      </c>
      <c r="N227" s="47">
        <f t="shared" si="224"/>
        <v>34340515</v>
      </c>
      <c r="O227" s="48">
        <f t="shared" si="224"/>
        <v>34340515</v>
      </c>
      <c r="P227" s="48">
        <f t="shared" si="224"/>
        <v>0</v>
      </c>
      <c r="Q227" s="48">
        <f t="shared" si="224"/>
        <v>0</v>
      </c>
      <c r="R227" s="47">
        <f t="shared" si="224"/>
        <v>34340515</v>
      </c>
      <c r="S227" s="48">
        <f t="shared" si="224"/>
        <v>34340515</v>
      </c>
      <c r="T227" s="48">
        <f t="shared" si="224"/>
        <v>0</v>
      </c>
      <c r="U227" s="48">
        <f t="shared" si="224"/>
        <v>0</v>
      </c>
      <c r="V227" s="47">
        <f t="shared" ref="V227:AG228" si="225">V228</f>
        <v>28408077</v>
      </c>
      <c r="W227" s="47">
        <f t="shared" si="225"/>
        <v>28408077</v>
      </c>
      <c r="X227" s="47">
        <f t="shared" si="225"/>
        <v>0</v>
      </c>
      <c r="Y227" s="47">
        <f t="shared" si="225"/>
        <v>0</v>
      </c>
      <c r="Z227" s="47">
        <f t="shared" si="225"/>
        <v>0</v>
      </c>
      <c r="AA227" s="47">
        <f t="shared" si="225"/>
        <v>0</v>
      </c>
      <c r="AB227" s="47">
        <f t="shared" si="225"/>
        <v>0</v>
      </c>
      <c r="AC227" s="47">
        <f t="shared" si="225"/>
        <v>0</v>
      </c>
      <c r="AD227" s="47">
        <f t="shared" si="225"/>
        <v>28408077</v>
      </c>
      <c r="AE227" s="47">
        <f t="shared" si="225"/>
        <v>28408077</v>
      </c>
      <c r="AF227" s="47">
        <f t="shared" si="225"/>
        <v>0</v>
      </c>
      <c r="AG227" s="47">
        <f t="shared" si="225"/>
        <v>0</v>
      </c>
      <c r="AH227" s="47">
        <f t="shared" ref="AF227:AS228" si="226">AH228</f>
        <v>28408077</v>
      </c>
      <c r="AI227" s="47">
        <f t="shared" si="226"/>
        <v>28408077</v>
      </c>
      <c r="AJ227" s="47">
        <f t="shared" si="226"/>
        <v>0</v>
      </c>
      <c r="AK227" s="47">
        <f t="shared" si="226"/>
        <v>0</v>
      </c>
      <c r="AL227" s="47">
        <f t="shared" si="226"/>
        <v>0</v>
      </c>
      <c r="AM227" s="47">
        <f t="shared" si="226"/>
        <v>0</v>
      </c>
      <c r="AN227" s="47">
        <f t="shared" si="226"/>
        <v>0</v>
      </c>
      <c r="AO227" s="47">
        <f t="shared" si="226"/>
        <v>0</v>
      </c>
      <c r="AP227" s="47">
        <f t="shared" si="226"/>
        <v>28408077</v>
      </c>
      <c r="AQ227" s="47">
        <f t="shared" si="226"/>
        <v>28408077</v>
      </c>
      <c r="AR227" s="47">
        <f t="shared" si="226"/>
        <v>0</v>
      </c>
      <c r="AS227" s="47">
        <f t="shared" si="226"/>
        <v>0</v>
      </c>
    </row>
    <row r="228" spans="1:45" s="45" customFormat="1" ht="60" x14ac:dyDescent="0.25">
      <c r="A228" s="46" t="s">
        <v>79</v>
      </c>
      <c r="B228" s="41"/>
      <c r="C228" s="41"/>
      <c r="D228" s="41"/>
      <c r="E228" s="19">
        <v>852</v>
      </c>
      <c r="F228" s="24" t="s">
        <v>144</v>
      </c>
      <c r="G228" s="24" t="s">
        <v>25</v>
      </c>
      <c r="H228" s="37" t="s">
        <v>213</v>
      </c>
      <c r="I228" s="24" t="s">
        <v>146</v>
      </c>
      <c r="J228" s="47">
        <f t="shared" si="224"/>
        <v>34340515</v>
      </c>
      <c r="K228" s="48">
        <f t="shared" si="224"/>
        <v>34340515</v>
      </c>
      <c r="L228" s="48">
        <f t="shared" si="224"/>
        <v>0</v>
      </c>
      <c r="M228" s="48">
        <f t="shared" si="224"/>
        <v>0</v>
      </c>
      <c r="N228" s="47">
        <f t="shared" si="224"/>
        <v>34340515</v>
      </c>
      <c r="O228" s="48">
        <f t="shared" si="224"/>
        <v>34340515</v>
      </c>
      <c r="P228" s="48">
        <f t="shared" si="224"/>
        <v>0</v>
      </c>
      <c r="Q228" s="48">
        <f t="shared" si="224"/>
        <v>0</v>
      </c>
      <c r="R228" s="47">
        <f t="shared" si="224"/>
        <v>34340515</v>
      </c>
      <c r="S228" s="48">
        <f t="shared" si="224"/>
        <v>34340515</v>
      </c>
      <c r="T228" s="48">
        <f t="shared" si="224"/>
        <v>0</v>
      </c>
      <c r="U228" s="48">
        <f t="shared" si="224"/>
        <v>0</v>
      </c>
      <c r="V228" s="47">
        <f t="shared" si="225"/>
        <v>28408077</v>
      </c>
      <c r="W228" s="47">
        <f t="shared" si="225"/>
        <v>28408077</v>
      </c>
      <c r="X228" s="47">
        <f t="shared" si="225"/>
        <v>0</v>
      </c>
      <c r="Y228" s="47">
        <f t="shared" si="225"/>
        <v>0</v>
      </c>
      <c r="Z228" s="47">
        <f t="shared" si="225"/>
        <v>0</v>
      </c>
      <c r="AA228" s="47">
        <f t="shared" si="225"/>
        <v>0</v>
      </c>
      <c r="AB228" s="47">
        <f t="shared" si="225"/>
        <v>0</v>
      </c>
      <c r="AC228" s="47">
        <f t="shared" si="225"/>
        <v>0</v>
      </c>
      <c r="AD228" s="47">
        <f t="shared" si="225"/>
        <v>28408077</v>
      </c>
      <c r="AE228" s="47">
        <f t="shared" si="225"/>
        <v>28408077</v>
      </c>
      <c r="AF228" s="47">
        <f t="shared" si="226"/>
        <v>0</v>
      </c>
      <c r="AG228" s="47">
        <f t="shared" si="226"/>
        <v>0</v>
      </c>
      <c r="AH228" s="47">
        <f t="shared" si="226"/>
        <v>28408077</v>
      </c>
      <c r="AI228" s="47">
        <f t="shared" si="226"/>
        <v>28408077</v>
      </c>
      <c r="AJ228" s="47">
        <f t="shared" si="226"/>
        <v>0</v>
      </c>
      <c r="AK228" s="47">
        <f t="shared" si="226"/>
        <v>0</v>
      </c>
      <c r="AL228" s="47">
        <f t="shared" si="226"/>
        <v>0</v>
      </c>
      <c r="AM228" s="47">
        <f t="shared" si="226"/>
        <v>0</v>
      </c>
      <c r="AN228" s="47">
        <f t="shared" si="226"/>
        <v>0</v>
      </c>
      <c r="AO228" s="47">
        <f t="shared" si="226"/>
        <v>0</v>
      </c>
      <c r="AP228" s="47">
        <f t="shared" si="226"/>
        <v>28408077</v>
      </c>
      <c r="AQ228" s="47">
        <f t="shared" si="226"/>
        <v>28408077</v>
      </c>
      <c r="AR228" s="47">
        <f t="shared" si="226"/>
        <v>0</v>
      </c>
      <c r="AS228" s="47">
        <f t="shared" si="226"/>
        <v>0</v>
      </c>
    </row>
    <row r="229" spans="1:45" s="45" customFormat="1" ht="30" x14ac:dyDescent="0.25">
      <c r="A229" s="46" t="s">
        <v>80</v>
      </c>
      <c r="B229" s="50"/>
      <c r="C229" s="50"/>
      <c r="D229" s="50"/>
      <c r="E229" s="19">
        <v>852</v>
      </c>
      <c r="F229" s="24" t="s">
        <v>144</v>
      </c>
      <c r="G229" s="24" t="s">
        <v>25</v>
      </c>
      <c r="H229" s="37" t="s">
        <v>213</v>
      </c>
      <c r="I229" s="24" t="s">
        <v>147</v>
      </c>
      <c r="J229" s="47">
        <v>34340515</v>
      </c>
      <c r="K229" s="48">
        <f>J229</f>
        <v>34340515</v>
      </c>
      <c r="L229" s="48"/>
      <c r="M229" s="48"/>
      <c r="N229" s="47">
        <v>34340515</v>
      </c>
      <c r="O229" s="48">
        <f>N229</f>
        <v>34340515</v>
      </c>
      <c r="P229" s="48"/>
      <c r="Q229" s="48"/>
      <c r="R229" s="47">
        <v>34340515</v>
      </c>
      <c r="S229" s="48">
        <f>R229</f>
        <v>34340515</v>
      </c>
      <c r="T229" s="48"/>
      <c r="U229" s="48"/>
      <c r="V229" s="47">
        <v>28408077</v>
      </c>
      <c r="W229" s="47">
        <f>V229</f>
        <v>28408077</v>
      </c>
      <c r="X229" s="47"/>
      <c r="Y229" s="47"/>
      <c r="Z229" s="47"/>
      <c r="AA229" s="47">
        <f>Z229</f>
        <v>0</v>
      </c>
      <c r="AB229" s="47"/>
      <c r="AC229" s="47"/>
      <c r="AD229" s="47">
        <f>V229+Z229</f>
        <v>28408077</v>
      </c>
      <c r="AE229" s="47">
        <f>W229+AA229</f>
        <v>28408077</v>
      </c>
      <c r="AF229" s="47">
        <f>X229+AB229</f>
        <v>0</v>
      </c>
      <c r="AG229" s="47">
        <f>Y229+AC229</f>
        <v>0</v>
      </c>
      <c r="AH229" s="47">
        <v>28408077</v>
      </c>
      <c r="AI229" s="47">
        <f>AH229</f>
        <v>28408077</v>
      </c>
      <c r="AJ229" s="47"/>
      <c r="AK229" s="47"/>
      <c r="AL229" s="47"/>
      <c r="AM229" s="47">
        <f>AL229</f>
        <v>0</v>
      </c>
      <c r="AN229" s="47"/>
      <c r="AO229" s="47"/>
      <c r="AP229" s="47">
        <f>AH229+AL229</f>
        <v>28408077</v>
      </c>
      <c r="AQ229" s="47">
        <f>AI229+AM229</f>
        <v>28408077</v>
      </c>
      <c r="AR229" s="47">
        <f>AJ229+AN229</f>
        <v>0</v>
      </c>
      <c r="AS229" s="47">
        <f>AK229+AO229</f>
        <v>0</v>
      </c>
    </row>
    <row r="230" spans="1:45" s="5" customFormat="1" ht="30" x14ac:dyDescent="0.25">
      <c r="A230" s="46" t="s">
        <v>214</v>
      </c>
      <c r="B230" s="50"/>
      <c r="C230" s="50"/>
      <c r="D230" s="49"/>
      <c r="E230" s="19">
        <v>852</v>
      </c>
      <c r="F230" s="20" t="s">
        <v>144</v>
      </c>
      <c r="G230" s="20" t="s">
        <v>25</v>
      </c>
      <c r="H230" s="37" t="s">
        <v>215</v>
      </c>
      <c r="I230" s="20"/>
      <c r="J230" s="47">
        <f t="shared" ref="J230:U231" si="227">J231</f>
        <v>10446200</v>
      </c>
      <c r="K230" s="48">
        <f t="shared" si="227"/>
        <v>0</v>
      </c>
      <c r="L230" s="48">
        <f t="shared" si="227"/>
        <v>10446200</v>
      </c>
      <c r="M230" s="48">
        <f t="shared" si="227"/>
        <v>0</v>
      </c>
      <c r="N230" s="47">
        <f t="shared" si="227"/>
        <v>7377000</v>
      </c>
      <c r="O230" s="48">
        <f t="shared" si="227"/>
        <v>0</v>
      </c>
      <c r="P230" s="48">
        <f t="shared" si="227"/>
        <v>7377000</v>
      </c>
      <c r="Q230" s="48">
        <f t="shared" si="227"/>
        <v>0</v>
      </c>
      <c r="R230" s="47">
        <f t="shared" si="227"/>
        <v>8877000</v>
      </c>
      <c r="S230" s="48">
        <f t="shared" si="227"/>
        <v>0</v>
      </c>
      <c r="T230" s="48">
        <f t="shared" si="227"/>
        <v>8877000</v>
      </c>
      <c r="U230" s="48">
        <f t="shared" si="227"/>
        <v>0</v>
      </c>
      <c r="V230" s="47">
        <f t="shared" ref="V230:AG231" si="228">V231</f>
        <v>7414185</v>
      </c>
      <c r="W230" s="47">
        <f t="shared" si="228"/>
        <v>0</v>
      </c>
      <c r="X230" s="47">
        <f t="shared" si="228"/>
        <v>7414185</v>
      </c>
      <c r="Y230" s="47">
        <f t="shared" si="228"/>
        <v>0</v>
      </c>
      <c r="Z230" s="47">
        <f t="shared" si="228"/>
        <v>0</v>
      </c>
      <c r="AA230" s="47">
        <f t="shared" si="228"/>
        <v>0</v>
      </c>
      <c r="AB230" s="47">
        <f t="shared" si="228"/>
        <v>0</v>
      </c>
      <c r="AC230" s="47">
        <f t="shared" si="228"/>
        <v>0</v>
      </c>
      <c r="AD230" s="47">
        <f t="shared" si="228"/>
        <v>7414185</v>
      </c>
      <c r="AE230" s="47">
        <f t="shared" si="228"/>
        <v>0</v>
      </c>
      <c r="AF230" s="47">
        <f t="shared" si="228"/>
        <v>7414185</v>
      </c>
      <c r="AG230" s="47">
        <f t="shared" si="228"/>
        <v>0</v>
      </c>
      <c r="AH230" s="47">
        <f t="shared" ref="AF230:AS231" si="229">AH231</f>
        <v>9005185</v>
      </c>
      <c r="AI230" s="47">
        <f t="shared" si="229"/>
        <v>0</v>
      </c>
      <c r="AJ230" s="47">
        <f t="shared" si="229"/>
        <v>9005185</v>
      </c>
      <c r="AK230" s="47">
        <f t="shared" si="229"/>
        <v>0</v>
      </c>
      <c r="AL230" s="47">
        <f t="shared" si="229"/>
        <v>0</v>
      </c>
      <c r="AM230" s="47">
        <f t="shared" si="229"/>
        <v>0</v>
      </c>
      <c r="AN230" s="47">
        <f t="shared" si="229"/>
        <v>0</v>
      </c>
      <c r="AO230" s="47">
        <f t="shared" si="229"/>
        <v>0</v>
      </c>
      <c r="AP230" s="47">
        <f t="shared" si="229"/>
        <v>9005185</v>
      </c>
      <c r="AQ230" s="47">
        <f t="shared" si="229"/>
        <v>0</v>
      </c>
      <c r="AR230" s="47">
        <f t="shared" si="229"/>
        <v>9005185</v>
      </c>
      <c r="AS230" s="47">
        <f t="shared" si="229"/>
        <v>0</v>
      </c>
    </row>
    <row r="231" spans="1:45" s="5" customFormat="1" ht="60" x14ac:dyDescent="0.25">
      <c r="A231" s="46" t="s">
        <v>79</v>
      </c>
      <c r="B231" s="50"/>
      <c r="C231" s="50"/>
      <c r="D231" s="50"/>
      <c r="E231" s="19">
        <v>852</v>
      </c>
      <c r="F231" s="20" t="s">
        <v>144</v>
      </c>
      <c r="G231" s="20" t="s">
        <v>25</v>
      </c>
      <c r="H231" s="37" t="s">
        <v>215</v>
      </c>
      <c r="I231" s="20" t="s">
        <v>146</v>
      </c>
      <c r="J231" s="47">
        <f t="shared" si="227"/>
        <v>10446200</v>
      </c>
      <c r="K231" s="48">
        <f t="shared" si="227"/>
        <v>0</v>
      </c>
      <c r="L231" s="48">
        <f t="shared" si="227"/>
        <v>10446200</v>
      </c>
      <c r="M231" s="48">
        <f t="shared" si="227"/>
        <v>0</v>
      </c>
      <c r="N231" s="47">
        <f t="shared" si="227"/>
        <v>7377000</v>
      </c>
      <c r="O231" s="48">
        <f t="shared" si="227"/>
        <v>0</v>
      </c>
      <c r="P231" s="48">
        <f t="shared" si="227"/>
        <v>7377000</v>
      </c>
      <c r="Q231" s="48">
        <f t="shared" si="227"/>
        <v>0</v>
      </c>
      <c r="R231" s="47">
        <f t="shared" si="227"/>
        <v>8877000</v>
      </c>
      <c r="S231" s="48">
        <f t="shared" si="227"/>
        <v>0</v>
      </c>
      <c r="T231" s="48">
        <f t="shared" si="227"/>
        <v>8877000</v>
      </c>
      <c r="U231" s="48">
        <f t="shared" si="227"/>
        <v>0</v>
      </c>
      <c r="V231" s="47">
        <f t="shared" si="228"/>
        <v>7414185</v>
      </c>
      <c r="W231" s="47">
        <f t="shared" si="228"/>
        <v>0</v>
      </c>
      <c r="X231" s="47">
        <f t="shared" si="228"/>
        <v>7414185</v>
      </c>
      <c r="Y231" s="47">
        <f t="shared" si="228"/>
        <v>0</v>
      </c>
      <c r="Z231" s="47">
        <f t="shared" si="228"/>
        <v>0</v>
      </c>
      <c r="AA231" s="47">
        <f t="shared" si="228"/>
        <v>0</v>
      </c>
      <c r="AB231" s="47">
        <f t="shared" si="228"/>
        <v>0</v>
      </c>
      <c r="AC231" s="47">
        <f t="shared" si="228"/>
        <v>0</v>
      </c>
      <c r="AD231" s="47">
        <f t="shared" si="228"/>
        <v>7414185</v>
      </c>
      <c r="AE231" s="47">
        <f t="shared" si="228"/>
        <v>0</v>
      </c>
      <c r="AF231" s="47">
        <f t="shared" si="229"/>
        <v>7414185</v>
      </c>
      <c r="AG231" s="47">
        <f t="shared" si="229"/>
        <v>0</v>
      </c>
      <c r="AH231" s="47">
        <f t="shared" si="229"/>
        <v>9005185</v>
      </c>
      <c r="AI231" s="47">
        <f t="shared" si="229"/>
        <v>0</v>
      </c>
      <c r="AJ231" s="47">
        <f t="shared" si="229"/>
        <v>9005185</v>
      </c>
      <c r="AK231" s="47">
        <f t="shared" si="229"/>
        <v>0</v>
      </c>
      <c r="AL231" s="47">
        <f t="shared" si="229"/>
        <v>0</v>
      </c>
      <c r="AM231" s="47">
        <f t="shared" si="229"/>
        <v>0</v>
      </c>
      <c r="AN231" s="47">
        <f t="shared" si="229"/>
        <v>0</v>
      </c>
      <c r="AO231" s="47">
        <f t="shared" si="229"/>
        <v>0</v>
      </c>
      <c r="AP231" s="47">
        <f t="shared" si="229"/>
        <v>9005185</v>
      </c>
      <c r="AQ231" s="47">
        <f t="shared" si="229"/>
        <v>0</v>
      </c>
      <c r="AR231" s="47">
        <f t="shared" si="229"/>
        <v>9005185</v>
      </c>
      <c r="AS231" s="47">
        <f t="shared" si="229"/>
        <v>0</v>
      </c>
    </row>
    <row r="232" spans="1:45" s="5" customFormat="1" ht="30" x14ac:dyDescent="0.25">
      <c r="A232" s="46" t="s">
        <v>80</v>
      </c>
      <c r="B232" s="50"/>
      <c r="C232" s="50"/>
      <c r="D232" s="50"/>
      <c r="E232" s="19">
        <v>852</v>
      </c>
      <c r="F232" s="20" t="s">
        <v>144</v>
      </c>
      <c r="G232" s="20" t="s">
        <v>25</v>
      </c>
      <c r="H232" s="37" t="s">
        <v>215</v>
      </c>
      <c r="I232" s="24" t="s">
        <v>147</v>
      </c>
      <c r="J232" s="47">
        <v>10446200</v>
      </c>
      <c r="K232" s="48"/>
      <c r="L232" s="48">
        <f>J232</f>
        <v>10446200</v>
      </c>
      <c r="M232" s="48"/>
      <c r="N232" s="47">
        <v>7377000</v>
      </c>
      <c r="O232" s="48"/>
      <c r="P232" s="48">
        <f>N232</f>
        <v>7377000</v>
      </c>
      <c r="Q232" s="48"/>
      <c r="R232" s="47">
        <v>8877000</v>
      </c>
      <c r="S232" s="48"/>
      <c r="T232" s="48">
        <f>R232</f>
        <v>8877000</v>
      </c>
      <c r="U232" s="48"/>
      <c r="V232" s="47">
        <f>5514185+1900000</f>
        <v>7414185</v>
      </c>
      <c r="W232" s="47"/>
      <c r="X232" s="47">
        <f>V232</f>
        <v>7414185</v>
      </c>
      <c r="Y232" s="47"/>
      <c r="Z232" s="47"/>
      <c r="AA232" s="47"/>
      <c r="AB232" s="47">
        <f>Z232</f>
        <v>0</v>
      </c>
      <c r="AC232" s="47"/>
      <c r="AD232" s="47">
        <f>V232+Z232</f>
        <v>7414185</v>
      </c>
      <c r="AE232" s="47">
        <f>W232+AA232</f>
        <v>0</v>
      </c>
      <c r="AF232" s="47">
        <f>X232+AB232</f>
        <v>7414185</v>
      </c>
      <c r="AG232" s="47">
        <f>Y232+AC232</f>
        <v>0</v>
      </c>
      <c r="AH232" s="47">
        <f>6605185+2400000</f>
        <v>9005185</v>
      </c>
      <c r="AI232" s="47"/>
      <c r="AJ232" s="47">
        <f>AH232</f>
        <v>9005185</v>
      </c>
      <c r="AK232" s="47"/>
      <c r="AL232" s="47"/>
      <c r="AM232" s="47"/>
      <c r="AN232" s="47">
        <f>AL232</f>
        <v>0</v>
      </c>
      <c r="AO232" s="47"/>
      <c r="AP232" s="47">
        <f>AH232+AL232</f>
        <v>9005185</v>
      </c>
      <c r="AQ232" s="47">
        <f>AI232+AM232</f>
        <v>0</v>
      </c>
      <c r="AR232" s="47">
        <f>AJ232+AN232</f>
        <v>9005185</v>
      </c>
      <c r="AS232" s="47">
        <f>AK232+AO232</f>
        <v>0</v>
      </c>
    </row>
    <row r="233" spans="1:45" s="45" customFormat="1" ht="30" x14ac:dyDescent="0.25">
      <c r="A233" s="46" t="s">
        <v>150</v>
      </c>
      <c r="B233" s="41"/>
      <c r="C233" s="41"/>
      <c r="D233" s="41"/>
      <c r="E233" s="19">
        <v>852</v>
      </c>
      <c r="F233" s="24" t="s">
        <v>144</v>
      </c>
      <c r="G233" s="24" t="s">
        <v>25</v>
      </c>
      <c r="H233" s="37" t="s">
        <v>216</v>
      </c>
      <c r="I233" s="24"/>
      <c r="J233" s="47">
        <f t="shared" ref="J233:U234" si="230">J234</f>
        <v>165100</v>
      </c>
      <c r="K233" s="48">
        <f t="shared" si="230"/>
        <v>0</v>
      </c>
      <c r="L233" s="48">
        <f t="shared" si="230"/>
        <v>165100</v>
      </c>
      <c r="M233" s="48">
        <f t="shared" si="230"/>
        <v>0</v>
      </c>
      <c r="N233" s="47">
        <f t="shared" si="230"/>
        <v>0</v>
      </c>
      <c r="O233" s="48">
        <f t="shared" si="230"/>
        <v>0</v>
      </c>
      <c r="P233" s="48">
        <f t="shared" si="230"/>
        <v>0</v>
      </c>
      <c r="Q233" s="48">
        <f t="shared" si="230"/>
        <v>0</v>
      </c>
      <c r="R233" s="47">
        <f t="shared" si="230"/>
        <v>0</v>
      </c>
      <c r="S233" s="48">
        <f t="shared" si="230"/>
        <v>0</v>
      </c>
      <c r="T233" s="48">
        <f t="shared" si="230"/>
        <v>0</v>
      </c>
      <c r="U233" s="48">
        <f t="shared" si="230"/>
        <v>0</v>
      </c>
      <c r="V233" s="47">
        <f t="shared" ref="V233:AG234" si="231">V234</f>
        <v>0</v>
      </c>
      <c r="W233" s="47">
        <f t="shared" si="231"/>
        <v>0</v>
      </c>
      <c r="X233" s="47">
        <f t="shared" si="231"/>
        <v>0</v>
      </c>
      <c r="Y233" s="47">
        <f t="shared" si="231"/>
        <v>0</v>
      </c>
      <c r="Z233" s="47">
        <f t="shared" si="231"/>
        <v>0</v>
      </c>
      <c r="AA233" s="47">
        <f t="shared" si="231"/>
        <v>0</v>
      </c>
      <c r="AB233" s="47">
        <f t="shared" si="231"/>
        <v>0</v>
      </c>
      <c r="AC233" s="47">
        <f t="shared" si="231"/>
        <v>0</v>
      </c>
      <c r="AD233" s="47">
        <f t="shared" si="231"/>
        <v>0</v>
      </c>
      <c r="AE233" s="47">
        <f t="shared" si="231"/>
        <v>0</v>
      </c>
      <c r="AF233" s="47">
        <f t="shared" si="231"/>
        <v>0</v>
      </c>
      <c r="AG233" s="47">
        <f t="shared" si="231"/>
        <v>0</v>
      </c>
      <c r="AH233" s="47">
        <f t="shared" ref="AF233:AS234" si="232">AH234</f>
        <v>0</v>
      </c>
      <c r="AI233" s="47">
        <f t="shared" si="232"/>
        <v>0</v>
      </c>
      <c r="AJ233" s="47">
        <f t="shared" si="232"/>
        <v>0</v>
      </c>
      <c r="AK233" s="47">
        <f t="shared" si="232"/>
        <v>0</v>
      </c>
      <c r="AL233" s="47">
        <f t="shared" si="232"/>
        <v>0</v>
      </c>
      <c r="AM233" s="47">
        <f t="shared" si="232"/>
        <v>0</v>
      </c>
      <c r="AN233" s="47">
        <f t="shared" si="232"/>
        <v>0</v>
      </c>
      <c r="AO233" s="47">
        <f t="shared" si="232"/>
        <v>0</v>
      </c>
      <c r="AP233" s="47">
        <f t="shared" si="232"/>
        <v>0</v>
      </c>
      <c r="AQ233" s="47">
        <f t="shared" si="232"/>
        <v>0</v>
      </c>
      <c r="AR233" s="47">
        <f t="shared" si="232"/>
        <v>0</v>
      </c>
      <c r="AS233" s="47">
        <f t="shared" si="232"/>
        <v>0</v>
      </c>
    </row>
    <row r="234" spans="1:45" s="45" customFormat="1" ht="60" x14ac:dyDescent="0.25">
      <c r="A234" s="46" t="s">
        <v>79</v>
      </c>
      <c r="B234" s="41"/>
      <c r="C234" s="41"/>
      <c r="D234" s="41"/>
      <c r="E234" s="19">
        <v>852</v>
      </c>
      <c r="F234" s="24" t="s">
        <v>144</v>
      </c>
      <c r="G234" s="24" t="s">
        <v>25</v>
      </c>
      <c r="H234" s="37" t="s">
        <v>216</v>
      </c>
      <c r="I234" s="24" t="s">
        <v>146</v>
      </c>
      <c r="J234" s="47">
        <f t="shared" si="230"/>
        <v>165100</v>
      </c>
      <c r="K234" s="48">
        <f t="shared" si="230"/>
        <v>0</v>
      </c>
      <c r="L234" s="48">
        <f t="shared" si="230"/>
        <v>165100</v>
      </c>
      <c r="M234" s="48">
        <f t="shared" si="230"/>
        <v>0</v>
      </c>
      <c r="N234" s="47">
        <f t="shared" si="230"/>
        <v>0</v>
      </c>
      <c r="O234" s="48">
        <f t="shared" si="230"/>
        <v>0</v>
      </c>
      <c r="P234" s="48">
        <f t="shared" si="230"/>
        <v>0</v>
      </c>
      <c r="Q234" s="48">
        <f t="shared" si="230"/>
        <v>0</v>
      </c>
      <c r="R234" s="47">
        <f t="shared" si="230"/>
        <v>0</v>
      </c>
      <c r="S234" s="48">
        <f t="shared" si="230"/>
        <v>0</v>
      </c>
      <c r="T234" s="48">
        <f t="shared" si="230"/>
        <v>0</v>
      </c>
      <c r="U234" s="48">
        <f t="shared" si="230"/>
        <v>0</v>
      </c>
      <c r="V234" s="47">
        <f t="shared" si="231"/>
        <v>0</v>
      </c>
      <c r="W234" s="47">
        <f t="shared" si="231"/>
        <v>0</v>
      </c>
      <c r="X234" s="47">
        <f t="shared" si="231"/>
        <v>0</v>
      </c>
      <c r="Y234" s="47">
        <f t="shared" si="231"/>
        <v>0</v>
      </c>
      <c r="Z234" s="47">
        <f t="shared" si="231"/>
        <v>0</v>
      </c>
      <c r="AA234" s="47">
        <f t="shared" si="231"/>
        <v>0</v>
      </c>
      <c r="AB234" s="47">
        <f t="shared" si="231"/>
        <v>0</v>
      </c>
      <c r="AC234" s="47">
        <f t="shared" si="231"/>
        <v>0</v>
      </c>
      <c r="AD234" s="47">
        <f t="shared" si="231"/>
        <v>0</v>
      </c>
      <c r="AE234" s="47">
        <f t="shared" si="231"/>
        <v>0</v>
      </c>
      <c r="AF234" s="47">
        <f t="shared" si="232"/>
        <v>0</v>
      </c>
      <c r="AG234" s="47">
        <f t="shared" si="232"/>
        <v>0</v>
      </c>
      <c r="AH234" s="47">
        <f t="shared" si="232"/>
        <v>0</v>
      </c>
      <c r="AI234" s="47">
        <f t="shared" si="232"/>
        <v>0</v>
      </c>
      <c r="AJ234" s="47">
        <f t="shared" si="232"/>
        <v>0</v>
      </c>
      <c r="AK234" s="47">
        <f t="shared" si="232"/>
        <v>0</v>
      </c>
      <c r="AL234" s="47">
        <f t="shared" si="232"/>
        <v>0</v>
      </c>
      <c r="AM234" s="47">
        <f t="shared" si="232"/>
        <v>0</v>
      </c>
      <c r="AN234" s="47">
        <f t="shared" si="232"/>
        <v>0</v>
      </c>
      <c r="AO234" s="47">
        <f t="shared" si="232"/>
        <v>0</v>
      </c>
      <c r="AP234" s="47">
        <f t="shared" si="232"/>
        <v>0</v>
      </c>
      <c r="AQ234" s="47">
        <f t="shared" si="232"/>
        <v>0</v>
      </c>
      <c r="AR234" s="47">
        <f t="shared" si="232"/>
        <v>0</v>
      </c>
      <c r="AS234" s="47">
        <f t="shared" si="232"/>
        <v>0</v>
      </c>
    </row>
    <row r="235" spans="1:45" s="45" customFormat="1" ht="30" x14ac:dyDescent="0.25">
      <c r="A235" s="46" t="s">
        <v>80</v>
      </c>
      <c r="B235" s="50"/>
      <c r="C235" s="50"/>
      <c r="D235" s="50"/>
      <c r="E235" s="19">
        <v>852</v>
      </c>
      <c r="F235" s="24" t="s">
        <v>144</v>
      </c>
      <c r="G235" s="24" t="s">
        <v>25</v>
      </c>
      <c r="H235" s="37" t="s">
        <v>216</v>
      </c>
      <c r="I235" s="24" t="s">
        <v>147</v>
      </c>
      <c r="J235" s="47">
        <v>165100</v>
      </c>
      <c r="K235" s="48"/>
      <c r="L235" s="48">
        <f>J235</f>
        <v>165100</v>
      </c>
      <c r="M235" s="48"/>
      <c r="N235" s="47"/>
      <c r="O235" s="48"/>
      <c r="P235" s="48">
        <f>N235</f>
        <v>0</v>
      </c>
      <c r="Q235" s="48"/>
      <c r="R235" s="47"/>
      <c r="S235" s="48"/>
      <c r="T235" s="48">
        <f>R235</f>
        <v>0</v>
      </c>
      <c r="U235" s="48"/>
      <c r="V235" s="47"/>
      <c r="W235" s="47"/>
      <c r="X235" s="47">
        <f>V235</f>
        <v>0</v>
      </c>
      <c r="Y235" s="47"/>
      <c r="Z235" s="47"/>
      <c r="AA235" s="47"/>
      <c r="AB235" s="47">
        <f>Z235</f>
        <v>0</v>
      </c>
      <c r="AC235" s="47"/>
      <c r="AD235" s="47">
        <f>V235+Z235</f>
        <v>0</v>
      </c>
      <c r="AE235" s="47">
        <f>W235+AA235</f>
        <v>0</v>
      </c>
      <c r="AF235" s="47">
        <f>X235+AB235</f>
        <v>0</v>
      </c>
      <c r="AG235" s="47">
        <f>Y235+AC235</f>
        <v>0</v>
      </c>
      <c r="AH235" s="47"/>
      <c r="AI235" s="47"/>
      <c r="AJ235" s="47">
        <f>AH235</f>
        <v>0</v>
      </c>
      <c r="AK235" s="47"/>
      <c r="AL235" s="47"/>
      <c r="AM235" s="47"/>
      <c r="AN235" s="47">
        <f>AL235</f>
        <v>0</v>
      </c>
      <c r="AO235" s="47"/>
      <c r="AP235" s="47">
        <f>AH235+AL235</f>
        <v>0</v>
      </c>
      <c r="AQ235" s="47">
        <f>AI235+AM235</f>
        <v>0</v>
      </c>
      <c r="AR235" s="47">
        <f>AJ235+AN235</f>
        <v>0</v>
      </c>
      <c r="AS235" s="47">
        <f>AK235+AO235</f>
        <v>0</v>
      </c>
    </row>
    <row r="236" spans="1:45" ht="45" x14ac:dyDescent="0.25">
      <c r="A236" s="46" t="s">
        <v>152</v>
      </c>
      <c r="B236" s="50"/>
      <c r="C236" s="50"/>
      <c r="D236" s="50"/>
      <c r="E236" s="19">
        <v>852</v>
      </c>
      <c r="F236" s="20" t="s">
        <v>144</v>
      </c>
      <c r="G236" s="24" t="s">
        <v>25</v>
      </c>
      <c r="H236" s="37" t="s">
        <v>217</v>
      </c>
      <c r="I236" s="24"/>
      <c r="J236" s="47">
        <f t="shared" ref="J236:U237" si="233">J237</f>
        <v>83400</v>
      </c>
      <c r="K236" s="48">
        <f t="shared" si="233"/>
        <v>0</v>
      </c>
      <c r="L236" s="48">
        <f t="shared" si="233"/>
        <v>83400</v>
      </c>
      <c r="M236" s="48">
        <f t="shared" si="233"/>
        <v>0</v>
      </c>
      <c r="N236" s="47">
        <f t="shared" si="233"/>
        <v>0</v>
      </c>
      <c r="O236" s="48">
        <f t="shared" si="233"/>
        <v>0</v>
      </c>
      <c r="P236" s="48">
        <f t="shared" si="233"/>
        <v>0</v>
      </c>
      <c r="Q236" s="48">
        <f t="shared" si="233"/>
        <v>0</v>
      </c>
      <c r="R236" s="47">
        <f t="shared" si="233"/>
        <v>0</v>
      </c>
      <c r="S236" s="48">
        <f t="shared" si="233"/>
        <v>0</v>
      </c>
      <c r="T236" s="48">
        <f t="shared" si="233"/>
        <v>0</v>
      </c>
      <c r="U236" s="48">
        <f t="shared" si="233"/>
        <v>0</v>
      </c>
      <c r="V236" s="47">
        <f t="shared" ref="V236:AG237" si="234">V237</f>
        <v>78115</v>
      </c>
      <c r="W236" s="47">
        <f t="shared" si="234"/>
        <v>0</v>
      </c>
      <c r="X236" s="47">
        <f t="shared" si="234"/>
        <v>78115</v>
      </c>
      <c r="Y236" s="47">
        <f t="shared" si="234"/>
        <v>0</v>
      </c>
      <c r="Z236" s="47">
        <f t="shared" si="234"/>
        <v>0</v>
      </c>
      <c r="AA236" s="47">
        <f t="shared" si="234"/>
        <v>0</v>
      </c>
      <c r="AB236" s="47">
        <f t="shared" si="234"/>
        <v>0</v>
      </c>
      <c r="AC236" s="47">
        <f t="shared" si="234"/>
        <v>0</v>
      </c>
      <c r="AD236" s="47">
        <f t="shared" si="234"/>
        <v>78115</v>
      </c>
      <c r="AE236" s="47">
        <f t="shared" si="234"/>
        <v>0</v>
      </c>
      <c r="AF236" s="47">
        <f t="shared" si="234"/>
        <v>78115</v>
      </c>
      <c r="AG236" s="47">
        <f t="shared" si="234"/>
        <v>0</v>
      </c>
      <c r="AH236" s="47">
        <f t="shared" ref="AF236:AS237" si="235">AH237</f>
        <v>78115</v>
      </c>
      <c r="AI236" s="47">
        <f t="shared" si="235"/>
        <v>0</v>
      </c>
      <c r="AJ236" s="47">
        <f t="shared" si="235"/>
        <v>78115</v>
      </c>
      <c r="AK236" s="47">
        <f t="shared" si="235"/>
        <v>0</v>
      </c>
      <c r="AL236" s="47">
        <f t="shared" si="235"/>
        <v>0</v>
      </c>
      <c r="AM236" s="47">
        <f t="shared" si="235"/>
        <v>0</v>
      </c>
      <c r="AN236" s="47">
        <f t="shared" si="235"/>
        <v>0</v>
      </c>
      <c r="AO236" s="47">
        <f t="shared" si="235"/>
        <v>0</v>
      </c>
      <c r="AP236" s="47">
        <f t="shared" si="235"/>
        <v>78115</v>
      </c>
      <c r="AQ236" s="47">
        <f t="shared" si="235"/>
        <v>0</v>
      </c>
      <c r="AR236" s="47">
        <f t="shared" si="235"/>
        <v>78115</v>
      </c>
      <c r="AS236" s="47">
        <f t="shared" si="235"/>
        <v>0</v>
      </c>
    </row>
    <row r="237" spans="1:45" ht="60" x14ac:dyDescent="0.25">
      <c r="A237" s="46" t="s">
        <v>79</v>
      </c>
      <c r="B237" s="50"/>
      <c r="C237" s="50"/>
      <c r="D237" s="50"/>
      <c r="E237" s="19">
        <v>852</v>
      </c>
      <c r="F237" s="24" t="s">
        <v>144</v>
      </c>
      <c r="G237" s="24" t="s">
        <v>25</v>
      </c>
      <c r="H237" s="37" t="s">
        <v>217</v>
      </c>
      <c r="I237" s="24" t="s">
        <v>146</v>
      </c>
      <c r="J237" s="47">
        <f t="shared" si="233"/>
        <v>83400</v>
      </c>
      <c r="K237" s="48">
        <f t="shared" si="233"/>
        <v>0</v>
      </c>
      <c r="L237" s="48">
        <f t="shared" si="233"/>
        <v>83400</v>
      </c>
      <c r="M237" s="48">
        <f t="shared" si="233"/>
        <v>0</v>
      </c>
      <c r="N237" s="47">
        <f t="shared" si="233"/>
        <v>0</v>
      </c>
      <c r="O237" s="48">
        <f t="shared" si="233"/>
        <v>0</v>
      </c>
      <c r="P237" s="48">
        <f t="shared" si="233"/>
        <v>0</v>
      </c>
      <c r="Q237" s="48">
        <f t="shared" si="233"/>
        <v>0</v>
      </c>
      <c r="R237" s="47">
        <f t="shared" si="233"/>
        <v>0</v>
      </c>
      <c r="S237" s="48">
        <f t="shared" si="233"/>
        <v>0</v>
      </c>
      <c r="T237" s="48">
        <f t="shared" si="233"/>
        <v>0</v>
      </c>
      <c r="U237" s="48">
        <f t="shared" si="233"/>
        <v>0</v>
      </c>
      <c r="V237" s="47">
        <f t="shared" si="234"/>
        <v>78115</v>
      </c>
      <c r="W237" s="47">
        <f t="shared" si="234"/>
        <v>0</v>
      </c>
      <c r="X237" s="47">
        <f t="shared" si="234"/>
        <v>78115</v>
      </c>
      <c r="Y237" s="47">
        <f t="shared" si="234"/>
        <v>0</v>
      </c>
      <c r="Z237" s="47">
        <f t="shared" si="234"/>
        <v>0</v>
      </c>
      <c r="AA237" s="47">
        <f t="shared" si="234"/>
        <v>0</v>
      </c>
      <c r="AB237" s="47">
        <f t="shared" si="234"/>
        <v>0</v>
      </c>
      <c r="AC237" s="47">
        <f t="shared" si="234"/>
        <v>0</v>
      </c>
      <c r="AD237" s="47">
        <f t="shared" si="234"/>
        <v>78115</v>
      </c>
      <c r="AE237" s="47">
        <f t="shared" si="234"/>
        <v>0</v>
      </c>
      <c r="AF237" s="47">
        <f t="shared" si="235"/>
        <v>78115</v>
      </c>
      <c r="AG237" s="47">
        <f t="shared" si="235"/>
        <v>0</v>
      </c>
      <c r="AH237" s="47">
        <f t="shared" si="235"/>
        <v>78115</v>
      </c>
      <c r="AI237" s="47">
        <f t="shared" si="235"/>
        <v>0</v>
      </c>
      <c r="AJ237" s="47">
        <f t="shared" si="235"/>
        <v>78115</v>
      </c>
      <c r="AK237" s="47">
        <f t="shared" si="235"/>
        <v>0</v>
      </c>
      <c r="AL237" s="47">
        <f t="shared" si="235"/>
        <v>0</v>
      </c>
      <c r="AM237" s="47">
        <f t="shared" si="235"/>
        <v>0</v>
      </c>
      <c r="AN237" s="47">
        <f t="shared" si="235"/>
        <v>0</v>
      </c>
      <c r="AO237" s="47">
        <f t="shared" si="235"/>
        <v>0</v>
      </c>
      <c r="AP237" s="47">
        <f t="shared" si="235"/>
        <v>78115</v>
      </c>
      <c r="AQ237" s="47">
        <f t="shared" si="235"/>
        <v>0</v>
      </c>
      <c r="AR237" s="47">
        <f t="shared" si="235"/>
        <v>78115</v>
      </c>
      <c r="AS237" s="47">
        <f t="shared" si="235"/>
        <v>0</v>
      </c>
    </row>
    <row r="238" spans="1:45" ht="30" x14ac:dyDescent="0.25">
      <c r="A238" s="46" t="s">
        <v>80</v>
      </c>
      <c r="B238" s="50"/>
      <c r="C238" s="50"/>
      <c r="D238" s="50"/>
      <c r="E238" s="19">
        <v>852</v>
      </c>
      <c r="F238" s="24" t="s">
        <v>144</v>
      </c>
      <c r="G238" s="24" t="s">
        <v>25</v>
      </c>
      <c r="H238" s="37" t="s">
        <v>217</v>
      </c>
      <c r="I238" s="24" t="s">
        <v>147</v>
      </c>
      <c r="J238" s="47">
        <v>83400</v>
      </c>
      <c r="K238" s="48"/>
      <c r="L238" s="48">
        <f>J238</f>
        <v>83400</v>
      </c>
      <c r="M238" s="48"/>
      <c r="N238" s="47"/>
      <c r="O238" s="48"/>
      <c r="P238" s="48">
        <f>N238</f>
        <v>0</v>
      </c>
      <c r="Q238" s="48"/>
      <c r="R238" s="47"/>
      <c r="S238" s="48"/>
      <c r="T238" s="48">
        <f>R238</f>
        <v>0</v>
      </c>
      <c r="U238" s="48"/>
      <c r="V238" s="47">
        <v>78115</v>
      </c>
      <c r="W238" s="47"/>
      <c r="X238" s="47">
        <f>V238</f>
        <v>78115</v>
      </c>
      <c r="Y238" s="47"/>
      <c r="Z238" s="47"/>
      <c r="AA238" s="47"/>
      <c r="AB238" s="47">
        <f>Z238</f>
        <v>0</v>
      </c>
      <c r="AC238" s="47"/>
      <c r="AD238" s="47">
        <f>V238+Z238</f>
        <v>78115</v>
      </c>
      <c r="AE238" s="47">
        <f>W238+AA238</f>
        <v>0</v>
      </c>
      <c r="AF238" s="47">
        <f>X238+AB238</f>
        <v>78115</v>
      </c>
      <c r="AG238" s="47">
        <f>Y238+AC238</f>
        <v>0</v>
      </c>
      <c r="AH238" s="47">
        <v>78115</v>
      </c>
      <c r="AI238" s="47"/>
      <c r="AJ238" s="47">
        <f>AH238</f>
        <v>78115</v>
      </c>
      <c r="AK238" s="47"/>
      <c r="AL238" s="47"/>
      <c r="AM238" s="47"/>
      <c r="AN238" s="47">
        <f>AL238</f>
        <v>0</v>
      </c>
      <c r="AO238" s="47"/>
      <c r="AP238" s="47">
        <f>AH238+AL238</f>
        <v>78115</v>
      </c>
      <c r="AQ238" s="47">
        <f>AI238+AM238</f>
        <v>0</v>
      </c>
      <c r="AR238" s="47">
        <f>AJ238+AN238</f>
        <v>78115</v>
      </c>
      <c r="AS238" s="47">
        <f>AK238+AO238</f>
        <v>0</v>
      </c>
    </row>
    <row r="239" spans="1:45" s="45" customFormat="1" ht="165" x14ac:dyDescent="0.25">
      <c r="A239" s="46" t="s">
        <v>154</v>
      </c>
      <c r="B239" s="41"/>
      <c r="C239" s="41"/>
      <c r="D239" s="41"/>
      <c r="E239" s="19">
        <v>852</v>
      </c>
      <c r="F239" s="24" t="s">
        <v>144</v>
      </c>
      <c r="G239" s="24" t="s">
        <v>25</v>
      </c>
      <c r="H239" s="37" t="s">
        <v>218</v>
      </c>
      <c r="I239" s="24"/>
      <c r="J239" s="47">
        <f t="shared" ref="J239:U240" si="236">J240</f>
        <v>459600</v>
      </c>
      <c r="K239" s="48">
        <f t="shared" si="236"/>
        <v>459600</v>
      </c>
      <c r="L239" s="48">
        <f t="shared" si="236"/>
        <v>0</v>
      </c>
      <c r="M239" s="48">
        <f t="shared" si="236"/>
        <v>0</v>
      </c>
      <c r="N239" s="47">
        <f t="shared" si="236"/>
        <v>459600</v>
      </c>
      <c r="O239" s="48">
        <f t="shared" si="236"/>
        <v>459600</v>
      </c>
      <c r="P239" s="48">
        <f t="shared" si="236"/>
        <v>0</v>
      </c>
      <c r="Q239" s="48">
        <f t="shared" si="236"/>
        <v>0</v>
      </c>
      <c r="R239" s="47">
        <f t="shared" si="236"/>
        <v>459600</v>
      </c>
      <c r="S239" s="48">
        <f t="shared" si="236"/>
        <v>459600</v>
      </c>
      <c r="T239" s="48">
        <f t="shared" si="236"/>
        <v>0</v>
      </c>
      <c r="U239" s="48">
        <f t="shared" si="236"/>
        <v>0</v>
      </c>
      <c r="V239" s="47">
        <f t="shared" ref="V239:AG240" si="237">V240</f>
        <v>459600</v>
      </c>
      <c r="W239" s="47">
        <f t="shared" si="237"/>
        <v>459600</v>
      </c>
      <c r="X239" s="47">
        <f t="shared" si="237"/>
        <v>0</v>
      </c>
      <c r="Y239" s="47">
        <f t="shared" si="237"/>
        <v>0</v>
      </c>
      <c r="Z239" s="47">
        <f t="shared" si="237"/>
        <v>0</v>
      </c>
      <c r="AA239" s="47">
        <f t="shared" si="237"/>
        <v>0</v>
      </c>
      <c r="AB239" s="47">
        <f t="shared" si="237"/>
        <v>0</v>
      </c>
      <c r="AC239" s="47">
        <f t="shared" si="237"/>
        <v>0</v>
      </c>
      <c r="AD239" s="47">
        <f t="shared" si="237"/>
        <v>459600</v>
      </c>
      <c r="AE239" s="47">
        <f t="shared" si="237"/>
        <v>459600</v>
      </c>
      <c r="AF239" s="47">
        <f t="shared" si="237"/>
        <v>0</v>
      </c>
      <c r="AG239" s="47">
        <f t="shared" si="237"/>
        <v>0</v>
      </c>
      <c r="AH239" s="47">
        <f t="shared" ref="AF239:AS240" si="238">AH240</f>
        <v>459600</v>
      </c>
      <c r="AI239" s="47">
        <f t="shared" si="238"/>
        <v>459600</v>
      </c>
      <c r="AJ239" s="47">
        <f t="shared" si="238"/>
        <v>0</v>
      </c>
      <c r="AK239" s="47">
        <f t="shared" si="238"/>
        <v>0</v>
      </c>
      <c r="AL239" s="47">
        <f t="shared" si="238"/>
        <v>0</v>
      </c>
      <c r="AM239" s="47">
        <f t="shared" si="238"/>
        <v>0</v>
      </c>
      <c r="AN239" s="47">
        <f t="shared" si="238"/>
        <v>0</v>
      </c>
      <c r="AO239" s="47">
        <f t="shared" si="238"/>
        <v>0</v>
      </c>
      <c r="AP239" s="47">
        <f t="shared" si="238"/>
        <v>459600</v>
      </c>
      <c r="AQ239" s="47">
        <f t="shared" si="238"/>
        <v>459600</v>
      </c>
      <c r="AR239" s="47">
        <f t="shared" si="238"/>
        <v>0</v>
      </c>
      <c r="AS239" s="47">
        <f t="shared" si="238"/>
        <v>0</v>
      </c>
    </row>
    <row r="240" spans="1:45" s="45" customFormat="1" ht="60" x14ac:dyDescent="0.25">
      <c r="A240" s="46" t="s">
        <v>79</v>
      </c>
      <c r="B240" s="41"/>
      <c r="C240" s="41"/>
      <c r="D240" s="41"/>
      <c r="E240" s="19">
        <v>852</v>
      </c>
      <c r="F240" s="24" t="s">
        <v>144</v>
      </c>
      <c r="G240" s="24" t="s">
        <v>25</v>
      </c>
      <c r="H240" s="37" t="s">
        <v>218</v>
      </c>
      <c r="I240" s="24" t="s">
        <v>146</v>
      </c>
      <c r="J240" s="47">
        <f t="shared" si="236"/>
        <v>459600</v>
      </c>
      <c r="K240" s="48">
        <f t="shared" si="236"/>
        <v>459600</v>
      </c>
      <c r="L240" s="48">
        <f t="shared" si="236"/>
        <v>0</v>
      </c>
      <c r="M240" s="48">
        <f t="shared" si="236"/>
        <v>0</v>
      </c>
      <c r="N240" s="47">
        <f t="shared" si="236"/>
        <v>459600</v>
      </c>
      <c r="O240" s="48">
        <f t="shared" si="236"/>
        <v>459600</v>
      </c>
      <c r="P240" s="48">
        <f t="shared" si="236"/>
        <v>0</v>
      </c>
      <c r="Q240" s="48">
        <f t="shared" si="236"/>
        <v>0</v>
      </c>
      <c r="R240" s="47">
        <f t="shared" si="236"/>
        <v>459600</v>
      </c>
      <c r="S240" s="48">
        <f t="shared" si="236"/>
        <v>459600</v>
      </c>
      <c r="T240" s="48">
        <f t="shared" si="236"/>
        <v>0</v>
      </c>
      <c r="U240" s="48">
        <f t="shared" si="236"/>
        <v>0</v>
      </c>
      <c r="V240" s="47">
        <f t="shared" si="237"/>
        <v>459600</v>
      </c>
      <c r="W240" s="47">
        <f t="shared" si="237"/>
        <v>459600</v>
      </c>
      <c r="X240" s="47">
        <f t="shared" si="237"/>
        <v>0</v>
      </c>
      <c r="Y240" s="47">
        <f t="shared" si="237"/>
        <v>0</v>
      </c>
      <c r="Z240" s="47">
        <f t="shared" si="237"/>
        <v>0</v>
      </c>
      <c r="AA240" s="47">
        <f t="shared" si="237"/>
        <v>0</v>
      </c>
      <c r="AB240" s="47">
        <f t="shared" si="237"/>
        <v>0</v>
      </c>
      <c r="AC240" s="47">
        <f t="shared" si="237"/>
        <v>0</v>
      </c>
      <c r="AD240" s="47">
        <f t="shared" si="237"/>
        <v>459600</v>
      </c>
      <c r="AE240" s="47">
        <f t="shared" si="237"/>
        <v>459600</v>
      </c>
      <c r="AF240" s="47">
        <f t="shared" si="238"/>
        <v>0</v>
      </c>
      <c r="AG240" s="47">
        <f t="shared" si="238"/>
        <v>0</v>
      </c>
      <c r="AH240" s="47">
        <f t="shared" si="238"/>
        <v>459600</v>
      </c>
      <c r="AI240" s="47">
        <f t="shared" si="238"/>
        <v>459600</v>
      </c>
      <c r="AJ240" s="47">
        <f t="shared" si="238"/>
        <v>0</v>
      </c>
      <c r="AK240" s="47">
        <f t="shared" si="238"/>
        <v>0</v>
      </c>
      <c r="AL240" s="47">
        <f t="shared" si="238"/>
        <v>0</v>
      </c>
      <c r="AM240" s="47">
        <f t="shared" si="238"/>
        <v>0</v>
      </c>
      <c r="AN240" s="47">
        <f t="shared" si="238"/>
        <v>0</v>
      </c>
      <c r="AO240" s="47">
        <f t="shared" si="238"/>
        <v>0</v>
      </c>
      <c r="AP240" s="47">
        <f t="shared" si="238"/>
        <v>459600</v>
      </c>
      <c r="AQ240" s="47">
        <f t="shared" si="238"/>
        <v>459600</v>
      </c>
      <c r="AR240" s="47">
        <f t="shared" si="238"/>
        <v>0</v>
      </c>
      <c r="AS240" s="47">
        <f t="shared" si="238"/>
        <v>0</v>
      </c>
    </row>
    <row r="241" spans="1:45" s="45" customFormat="1" ht="30" x14ac:dyDescent="0.25">
      <c r="A241" s="46" t="s">
        <v>80</v>
      </c>
      <c r="B241" s="50"/>
      <c r="C241" s="50"/>
      <c r="D241" s="50"/>
      <c r="E241" s="19">
        <v>852</v>
      </c>
      <c r="F241" s="24" t="s">
        <v>144</v>
      </c>
      <c r="G241" s="24" t="s">
        <v>25</v>
      </c>
      <c r="H241" s="37" t="s">
        <v>218</v>
      </c>
      <c r="I241" s="24" t="s">
        <v>147</v>
      </c>
      <c r="J241" s="47">
        <v>459600</v>
      </c>
      <c r="K241" s="48">
        <f>J241</f>
        <v>459600</v>
      </c>
      <c r="L241" s="48"/>
      <c r="M241" s="48"/>
      <c r="N241" s="47">
        <v>459600</v>
      </c>
      <c r="O241" s="48">
        <f>N241</f>
        <v>459600</v>
      </c>
      <c r="P241" s="48"/>
      <c r="Q241" s="48"/>
      <c r="R241" s="47">
        <v>459600</v>
      </c>
      <c r="S241" s="48">
        <f>R241</f>
        <v>459600</v>
      </c>
      <c r="T241" s="48"/>
      <c r="U241" s="48"/>
      <c r="V241" s="47">
        <v>459600</v>
      </c>
      <c r="W241" s="47">
        <f>V241</f>
        <v>459600</v>
      </c>
      <c r="X241" s="47"/>
      <c r="Y241" s="47"/>
      <c r="Z241" s="47"/>
      <c r="AA241" s="47">
        <f>Z241</f>
        <v>0</v>
      </c>
      <c r="AB241" s="47"/>
      <c r="AC241" s="47"/>
      <c r="AD241" s="47">
        <f>V241+Z241</f>
        <v>459600</v>
      </c>
      <c r="AE241" s="47">
        <f>W241+AA241</f>
        <v>459600</v>
      </c>
      <c r="AF241" s="47">
        <f>X241+AB241</f>
        <v>0</v>
      </c>
      <c r="AG241" s="47">
        <f>Y241+AC241</f>
        <v>0</v>
      </c>
      <c r="AH241" s="47">
        <v>459600</v>
      </c>
      <c r="AI241" s="47">
        <f>AH241</f>
        <v>459600</v>
      </c>
      <c r="AJ241" s="47"/>
      <c r="AK241" s="47"/>
      <c r="AL241" s="47"/>
      <c r="AM241" s="47">
        <f>AL241</f>
        <v>0</v>
      </c>
      <c r="AN241" s="47"/>
      <c r="AO241" s="47"/>
      <c r="AP241" s="47">
        <f>AH241+AL241</f>
        <v>459600</v>
      </c>
      <c r="AQ241" s="47">
        <f>AI241+AM241</f>
        <v>459600</v>
      </c>
      <c r="AR241" s="47">
        <f>AJ241+AN241</f>
        <v>0</v>
      </c>
      <c r="AS241" s="47">
        <f>AK241+AO241</f>
        <v>0</v>
      </c>
    </row>
    <row r="242" spans="1:45" s="45" customFormat="1" x14ac:dyDescent="0.25">
      <c r="A242" s="34" t="s">
        <v>219</v>
      </c>
      <c r="B242" s="41"/>
      <c r="C242" s="41"/>
      <c r="D242" s="41"/>
      <c r="E242" s="19">
        <v>852</v>
      </c>
      <c r="F242" s="42" t="s">
        <v>144</v>
      </c>
      <c r="G242" s="42" t="s">
        <v>82</v>
      </c>
      <c r="H242" s="37" t="s">
        <v>23</v>
      </c>
      <c r="I242" s="42"/>
      <c r="J242" s="43">
        <f>J243+J246+J249+J252+J255+J258+J261+J264+J267+J270+J273</f>
        <v>126931824.56</v>
      </c>
      <c r="K242" s="43">
        <f t="shared" ref="K242:R242" si="239">K243+K246+K249+K252+K255+K258+K261+K264+K267+K270+K273</f>
        <v>102654811.78</v>
      </c>
      <c r="L242" s="43">
        <f t="shared" si="239"/>
        <v>24277012.780000001</v>
      </c>
      <c r="M242" s="43">
        <f t="shared" si="239"/>
        <v>0</v>
      </c>
      <c r="N242" s="43">
        <f t="shared" si="239"/>
        <v>112145637.33999999</v>
      </c>
      <c r="O242" s="43">
        <f t="shared" si="239"/>
        <v>102382099.33999999</v>
      </c>
      <c r="P242" s="43">
        <f t="shared" si="239"/>
        <v>9763538</v>
      </c>
      <c r="Q242" s="43">
        <f t="shared" si="239"/>
        <v>0</v>
      </c>
      <c r="R242" s="43">
        <f t="shared" si="239"/>
        <v>114441446.29999998</v>
      </c>
      <c r="S242" s="44" t="e">
        <f>S243+#REF!+S246+S249+S252+S255+S258+S261+S264+S267+S270+#REF!+#REF!+#REF!+S273</f>
        <v>#REF!</v>
      </c>
      <c r="T242" s="44" t="e">
        <f>T243+#REF!+T246+T249+T252+T255+T258+T261+T264+T267+T270+#REF!+#REF!+#REF!+T273</f>
        <v>#REF!</v>
      </c>
      <c r="U242" s="44" t="e">
        <f>U243+#REF!+U246+U249+U252+U255+U258+U261+U264+U267+U270+#REF!+#REF!+#REF!+U273</f>
        <v>#REF!</v>
      </c>
      <c r="V242" s="43" t="e">
        <f>V243+#REF!+V246+V249+V252+V255+V258+V261+V264+V267+V270+#REF!+#REF!+#REF!+V273</f>
        <v>#REF!</v>
      </c>
      <c r="W242" s="43" t="e">
        <f>W243+#REF!+W246+W249+W252+W255+W258+W261+W264+W267+W270+#REF!+#REF!+#REF!+W273</f>
        <v>#REF!</v>
      </c>
      <c r="X242" s="43" t="e">
        <f>X243+#REF!+X246+X249+X252+X255+X258+X261+X264+X267+X270+#REF!+#REF!+#REF!+X273</f>
        <v>#REF!</v>
      </c>
      <c r="Y242" s="43" t="e">
        <f>Y243+#REF!+Y246+Y249+Y252+Y255+Y258+Y261+Y264+Y267+Y270+#REF!+#REF!+#REF!+Y273</f>
        <v>#REF!</v>
      </c>
      <c r="Z242" s="43" t="e">
        <f>Z243+#REF!+Z246+Z249+Z252+Z255+Z258+Z261+Z264+Z267+Z270+#REF!+#REF!+#REF!+Z273</f>
        <v>#REF!</v>
      </c>
      <c r="AA242" s="43" t="e">
        <f>AA243+#REF!+AA246+AA249+AA252+AA255+AA258+AA261+AA264+AA267+AA270+#REF!+#REF!+#REF!+AA273</f>
        <v>#REF!</v>
      </c>
      <c r="AB242" s="43" t="e">
        <f>AB243+#REF!+AB246+AB249+AB252+AB255+AB258+AB261+AB264+AB267+AB270+#REF!+#REF!+#REF!+AB273</f>
        <v>#REF!</v>
      </c>
      <c r="AC242" s="43" t="e">
        <f>AC243+#REF!+AC246+AC249+AC252+AC255+AC258+AC261+AC264+AC267+AC270+#REF!+#REF!+#REF!+AC273</f>
        <v>#REF!</v>
      </c>
      <c r="AD242" s="43" t="e">
        <f>AD243+#REF!+AD246+AD249+AD252+AD255+AD258+AD261+AD264+AD267+AD270+#REF!+#REF!+#REF!+AD273</f>
        <v>#REF!</v>
      </c>
      <c r="AE242" s="43" t="e">
        <f>AE243+#REF!+AE246+AE249+AE252+AE255+AE258+AE261+AE264+AE267+AE270+#REF!+#REF!+#REF!+AE273</f>
        <v>#REF!</v>
      </c>
      <c r="AF242" s="43" t="e">
        <f>AF243+#REF!+AF246+AF249+AF252+AF255+AF258+AF261+AF264+AF267+AF270+#REF!+#REF!+#REF!+AF273</f>
        <v>#REF!</v>
      </c>
      <c r="AG242" s="43" t="e">
        <f>AG243+#REF!+AG246+AG249+AG252+AG255+AG258+AG261+AG264+AG267+AG270+#REF!+#REF!+#REF!+AG273</f>
        <v>#REF!</v>
      </c>
      <c r="AH242" s="43" t="e">
        <f>AH243+#REF!+AH246+AH249+AH252+AH255+AH258+AH261+AH264+AH267+AH270+#REF!+#REF!+#REF!+AH273</f>
        <v>#REF!</v>
      </c>
      <c r="AI242" s="43" t="e">
        <f>AI243+#REF!+AI246+AI249+AI252+AI255+AI258+AI261+AI264+AI267+AI270+#REF!+#REF!+#REF!+AI273</f>
        <v>#REF!</v>
      </c>
      <c r="AJ242" s="43" t="e">
        <f>AJ243+#REF!+AJ246+AJ249+AJ252+AJ255+AJ258+AJ261+AJ264+AJ267+AJ270+#REF!+#REF!+#REF!+AJ273</f>
        <v>#REF!</v>
      </c>
      <c r="AK242" s="43" t="e">
        <f>AK243+#REF!+AK246+AK249+AK252+AK255+AK258+AK261+AK264+AK267+AK270+#REF!+#REF!+#REF!+AK273</f>
        <v>#REF!</v>
      </c>
      <c r="AL242" s="43" t="e">
        <f>AL243+#REF!+AL246+AL249+AL252+AL255+AL258+AL261+AL264+AL267+AL270+#REF!+#REF!+#REF!+AL273</f>
        <v>#REF!</v>
      </c>
      <c r="AM242" s="43" t="e">
        <f>AM243+#REF!+AM246+AM249+AM252+AM255+AM258+AM261+AM264+AM267+AM270+#REF!+#REF!+#REF!+AM273</f>
        <v>#REF!</v>
      </c>
      <c r="AN242" s="43" t="e">
        <f>AN243+#REF!+AN246+AN249+AN252+AN255+AN258+AN261+AN264+AN267+AN270+#REF!+#REF!+#REF!+AN273</f>
        <v>#REF!</v>
      </c>
      <c r="AO242" s="43" t="e">
        <f>AO243+#REF!+AO246+AO249+AO252+AO255+AO258+AO261+AO264+AO267+AO270+#REF!+#REF!+#REF!+AO273</f>
        <v>#REF!</v>
      </c>
      <c r="AP242" s="43" t="e">
        <f>AP243+#REF!+AP246+AP249+AP252+AP255+AP258+AP261+AP264+AP267+AP270+#REF!+#REF!+#REF!+AP273</f>
        <v>#REF!</v>
      </c>
      <c r="AQ242" s="43" t="e">
        <f>AQ243+#REF!+AQ246+AQ249+AQ252+AQ255+AQ258+AQ261+AQ264+AQ267+AQ270+#REF!+#REF!+#REF!+AQ273</f>
        <v>#REF!</v>
      </c>
      <c r="AR242" s="43" t="e">
        <f>AR243+#REF!+AR246+AR249+AR252+AR255+AR258+AR261+AR264+AR267+AR270+#REF!+#REF!+#REF!+AR273</f>
        <v>#REF!</v>
      </c>
      <c r="AS242" s="43" t="e">
        <f>AS243+#REF!+AS246+AS249+AS252+AS255+AS258+AS261+AS264+AS267+AS270+#REF!+#REF!+#REF!+AS273</f>
        <v>#REF!</v>
      </c>
    </row>
    <row r="243" spans="1:45" ht="120" x14ac:dyDescent="0.25">
      <c r="A243" s="57" t="s">
        <v>220</v>
      </c>
      <c r="B243" s="50"/>
      <c r="C243" s="50"/>
      <c r="D243" s="50"/>
      <c r="E243" s="19" t="s">
        <v>221</v>
      </c>
      <c r="F243" s="24" t="s">
        <v>144</v>
      </c>
      <c r="G243" s="24" t="s">
        <v>82</v>
      </c>
      <c r="H243" s="37" t="s">
        <v>222</v>
      </c>
      <c r="I243" s="24"/>
      <c r="J243" s="47">
        <f t="shared" ref="J243:U244" si="240">J244</f>
        <v>1058908.79</v>
      </c>
      <c r="K243" s="48">
        <f t="shared" si="240"/>
        <v>1058908.79</v>
      </c>
      <c r="L243" s="48">
        <f t="shared" si="240"/>
        <v>0</v>
      </c>
      <c r="M243" s="48">
        <f t="shared" si="240"/>
        <v>0</v>
      </c>
      <c r="N243" s="47">
        <f t="shared" si="240"/>
        <v>1043862.88</v>
      </c>
      <c r="O243" s="48">
        <f t="shared" si="240"/>
        <v>1043862.88</v>
      </c>
      <c r="P243" s="48">
        <f t="shared" si="240"/>
        <v>0</v>
      </c>
      <c r="Q243" s="48">
        <f t="shared" si="240"/>
        <v>0</v>
      </c>
      <c r="R243" s="47">
        <f t="shared" si="240"/>
        <v>1043862.88</v>
      </c>
      <c r="S243" s="48">
        <f t="shared" si="240"/>
        <v>1043862.88</v>
      </c>
      <c r="T243" s="48">
        <f t="shared" si="240"/>
        <v>0</v>
      </c>
      <c r="U243" s="48">
        <f t="shared" si="240"/>
        <v>0</v>
      </c>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row>
    <row r="244" spans="1:45" ht="60" x14ac:dyDescent="0.25">
      <c r="A244" s="46" t="s">
        <v>79</v>
      </c>
      <c r="B244" s="50"/>
      <c r="C244" s="50"/>
      <c r="D244" s="50"/>
      <c r="E244" s="19" t="s">
        <v>221</v>
      </c>
      <c r="F244" s="24" t="s">
        <v>144</v>
      </c>
      <c r="G244" s="24" t="s">
        <v>82</v>
      </c>
      <c r="H244" s="37" t="s">
        <v>222</v>
      </c>
      <c r="I244" s="24" t="s">
        <v>146</v>
      </c>
      <c r="J244" s="47">
        <f t="shared" si="240"/>
        <v>1058908.79</v>
      </c>
      <c r="K244" s="48">
        <f t="shared" si="240"/>
        <v>1058908.79</v>
      </c>
      <c r="L244" s="48">
        <f t="shared" si="240"/>
        <v>0</v>
      </c>
      <c r="M244" s="48">
        <f t="shared" si="240"/>
        <v>0</v>
      </c>
      <c r="N244" s="47">
        <f t="shared" si="240"/>
        <v>1043862.88</v>
      </c>
      <c r="O244" s="48">
        <f t="shared" si="240"/>
        <v>1043862.88</v>
      </c>
      <c r="P244" s="48">
        <f t="shared" si="240"/>
        <v>0</v>
      </c>
      <c r="Q244" s="48">
        <f t="shared" si="240"/>
        <v>0</v>
      </c>
      <c r="R244" s="47">
        <f t="shared" si="240"/>
        <v>1043862.88</v>
      </c>
      <c r="S244" s="48">
        <f t="shared" si="240"/>
        <v>1043862.88</v>
      </c>
      <c r="T244" s="48">
        <f t="shared" si="240"/>
        <v>0</v>
      </c>
      <c r="U244" s="48">
        <f t="shared" si="240"/>
        <v>0</v>
      </c>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row>
    <row r="245" spans="1:45" ht="30" x14ac:dyDescent="0.25">
      <c r="A245" s="46" t="s">
        <v>80</v>
      </c>
      <c r="B245" s="50"/>
      <c r="C245" s="50"/>
      <c r="D245" s="50"/>
      <c r="E245" s="19" t="s">
        <v>221</v>
      </c>
      <c r="F245" s="24" t="s">
        <v>144</v>
      </c>
      <c r="G245" s="24" t="s">
        <v>82</v>
      </c>
      <c r="H245" s="37" t="s">
        <v>222</v>
      </c>
      <c r="I245" s="24" t="s">
        <v>147</v>
      </c>
      <c r="J245" s="47">
        <v>1058908.79</v>
      </c>
      <c r="K245" s="48">
        <f>J245</f>
        <v>1058908.79</v>
      </c>
      <c r="L245" s="48"/>
      <c r="M245" s="48"/>
      <c r="N245" s="47">
        <v>1043862.88</v>
      </c>
      <c r="O245" s="48">
        <f>N245</f>
        <v>1043862.88</v>
      </c>
      <c r="P245" s="48"/>
      <c r="Q245" s="48"/>
      <c r="R245" s="47">
        <v>1043862.88</v>
      </c>
      <c r="S245" s="48">
        <f>R245</f>
        <v>1043862.88</v>
      </c>
      <c r="T245" s="48"/>
      <c r="U245" s="48"/>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row>
    <row r="246" spans="1:45" ht="165" x14ac:dyDescent="0.25">
      <c r="A246" s="46" t="s">
        <v>223</v>
      </c>
      <c r="B246" s="41"/>
      <c r="C246" s="41"/>
      <c r="D246" s="41"/>
      <c r="E246" s="19">
        <v>852</v>
      </c>
      <c r="F246" s="24" t="s">
        <v>144</v>
      </c>
      <c r="G246" s="24" t="s">
        <v>82</v>
      </c>
      <c r="H246" s="37" t="s">
        <v>224</v>
      </c>
      <c r="I246" s="24"/>
      <c r="J246" s="47">
        <f t="shared" ref="J246:U247" si="241">J247</f>
        <v>86339574</v>
      </c>
      <c r="K246" s="48">
        <f t="shared" si="241"/>
        <v>86339574</v>
      </c>
      <c r="L246" s="48">
        <f t="shared" si="241"/>
        <v>0</v>
      </c>
      <c r="M246" s="48">
        <f t="shared" si="241"/>
        <v>0</v>
      </c>
      <c r="N246" s="47">
        <f t="shared" si="241"/>
        <v>86339574</v>
      </c>
      <c r="O246" s="48">
        <f t="shared" si="241"/>
        <v>86339574</v>
      </c>
      <c r="P246" s="48">
        <f t="shared" si="241"/>
        <v>0</v>
      </c>
      <c r="Q246" s="48">
        <f t="shared" si="241"/>
        <v>0</v>
      </c>
      <c r="R246" s="47">
        <f t="shared" si="241"/>
        <v>86339574</v>
      </c>
      <c r="S246" s="48">
        <f t="shared" si="241"/>
        <v>86339574</v>
      </c>
      <c r="T246" s="48">
        <f t="shared" si="241"/>
        <v>0</v>
      </c>
      <c r="U246" s="48">
        <f t="shared" si="241"/>
        <v>0</v>
      </c>
      <c r="V246" s="47">
        <f t="shared" ref="V246:AG247" si="242">V247</f>
        <v>64961116</v>
      </c>
      <c r="W246" s="47">
        <f t="shared" si="242"/>
        <v>64961116</v>
      </c>
      <c r="X246" s="47">
        <f t="shared" si="242"/>
        <v>0</v>
      </c>
      <c r="Y246" s="47">
        <f t="shared" si="242"/>
        <v>0</v>
      </c>
      <c r="Z246" s="47">
        <f t="shared" si="242"/>
        <v>0</v>
      </c>
      <c r="AA246" s="47">
        <f t="shared" si="242"/>
        <v>0</v>
      </c>
      <c r="AB246" s="47">
        <f t="shared" si="242"/>
        <v>0</v>
      </c>
      <c r="AC246" s="47">
        <f t="shared" si="242"/>
        <v>0</v>
      </c>
      <c r="AD246" s="47">
        <f t="shared" si="242"/>
        <v>64961116</v>
      </c>
      <c r="AE246" s="47">
        <f t="shared" si="242"/>
        <v>64961116</v>
      </c>
      <c r="AF246" s="47">
        <f t="shared" si="242"/>
        <v>0</v>
      </c>
      <c r="AG246" s="47">
        <f t="shared" si="242"/>
        <v>0</v>
      </c>
      <c r="AH246" s="47">
        <f t="shared" ref="AF246:AS247" si="243">AH247</f>
        <v>64961116</v>
      </c>
      <c r="AI246" s="47">
        <f t="shared" si="243"/>
        <v>64961116</v>
      </c>
      <c r="AJ246" s="47">
        <f t="shared" si="243"/>
        <v>0</v>
      </c>
      <c r="AK246" s="47">
        <f t="shared" si="243"/>
        <v>0</v>
      </c>
      <c r="AL246" s="47">
        <f t="shared" si="243"/>
        <v>0</v>
      </c>
      <c r="AM246" s="47">
        <f t="shared" si="243"/>
        <v>0</v>
      </c>
      <c r="AN246" s="47">
        <f t="shared" si="243"/>
        <v>0</v>
      </c>
      <c r="AO246" s="47">
        <f t="shared" si="243"/>
        <v>0</v>
      </c>
      <c r="AP246" s="47">
        <f t="shared" si="243"/>
        <v>64961116</v>
      </c>
      <c r="AQ246" s="47">
        <f t="shared" si="243"/>
        <v>64961116</v>
      </c>
      <c r="AR246" s="47">
        <f t="shared" si="243"/>
        <v>0</v>
      </c>
      <c r="AS246" s="47">
        <f t="shared" si="243"/>
        <v>0</v>
      </c>
    </row>
    <row r="247" spans="1:45" ht="60" x14ac:dyDescent="0.25">
      <c r="A247" s="46" t="s">
        <v>79</v>
      </c>
      <c r="B247" s="41"/>
      <c r="C247" s="41"/>
      <c r="D247" s="41"/>
      <c r="E247" s="19">
        <v>852</v>
      </c>
      <c r="F247" s="24" t="s">
        <v>144</v>
      </c>
      <c r="G247" s="24" t="s">
        <v>82</v>
      </c>
      <c r="H247" s="37" t="s">
        <v>224</v>
      </c>
      <c r="I247" s="24" t="s">
        <v>146</v>
      </c>
      <c r="J247" s="47">
        <f t="shared" si="241"/>
        <v>86339574</v>
      </c>
      <c r="K247" s="48">
        <f t="shared" si="241"/>
        <v>86339574</v>
      </c>
      <c r="L247" s="48">
        <f t="shared" si="241"/>
        <v>0</v>
      </c>
      <c r="M247" s="48">
        <f t="shared" si="241"/>
        <v>0</v>
      </c>
      <c r="N247" s="47">
        <f t="shared" si="241"/>
        <v>86339574</v>
      </c>
      <c r="O247" s="48">
        <f t="shared" si="241"/>
        <v>86339574</v>
      </c>
      <c r="P247" s="48">
        <f t="shared" si="241"/>
        <v>0</v>
      </c>
      <c r="Q247" s="48">
        <f t="shared" si="241"/>
        <v>0</v>
      </c>
      <c r="R247" s="47">
        <f t="shared" si="241"/>
        <v>86339574</v>
      </c>
      <c r="S247" s="48">
        <f t="shared" si="241"/>
        <v>86339574</v>
      </c>
      <c r="T247" s="48">
        <f t="shared" si="241"/>
        <v>0</v>
      </c>
      <c r="U247" s="48">
        <f t="shared" si="241"/>
        <v>0</v>
      </c>
      <c r="V247" s="47">
        <f t="shared" si="242"/>
        <v>64961116</v>
      </c>
      <c r="W247" s="47">
        <f t="shared" si="242"/>
        <v>64961116</v>
      </c>
      <c r="X247" s="47">
        <f t="shared" si="242"/>
        <v>0</v>
      </c>
      <c r="Y247" s="47">
        <f t="shared" si="242"/>
        <v>0</v>
      </c>
      <c r="Z247" s="47">
        <f t="shared" si="242"/>
        <v>0</v>
      </c>
      <c r="AA247" s="47">
        <f t="shared" si="242"/>
        <v>0</v>
      </c>
      <c r="AB247" s="47">
        <f t="shared" si="242"/>
        <v>0</v>
      </c>
      <c r="AC247" s="47">
        <f t="shared" si="242"/>
        <v>0</v>
      </c>
      <c r="AD247" s="47">
        <f t="shared" si="242"/>
        <v>64961116</v>
      </c>
      <c r="AE247" s="47">
        <f t="shared" si="242"/>
        <v>64961116</v>
      </c>
      <c r="AF247" s="47">
        <f t="shared" si="243"/>
        <v>0</v>
      </c>
      <c r="AG247" s="47">
        <f t="shared" si="243"/>
        <v>0</v>
      </c>
      <c r="AH247" s="47">
        <f t="shared" si="243"/>
        <v>64961116</v>
      </c>
      <c r="AI247" s="47">
        <f t="shared" si="243"/>
        <v>64961116</v>
      </c>
      <c r="AJ247" s="47">
        <f t="shared" si="243"/>
        <v>0</v>
      </c>
      <c r="AK247" s="47">
        <f t="shared" si="243"/>
        <v>0</v>
      </c>
      <c r="AL247" s="47">
        <f t="shared" si="243"/>
        <v>0</v>
      </c>
      <c r="AM247" s="47">
        <f t="shared" si="243"/>
        <v>0</v>
      </c>
      <c r="AN247" s="47">
        <f t="shared" si="243"/>
        <v>0</v>
      </c>
      <c r="AO247" s="47">
        <f t="shared" si="243"/>
        <v>0</v>
      </c>
      <c r="AP247" s="47">
        <f t="shared" si="243"/>
        <v>64961116</v>
      </c>
      <c r="AQ247" s="47">
        <f t="shared" si="243"/>
        <v>64961116</v>
      </c>
      <c r="AR247" s="47">
        <f t="shared" si="243"/>
        <v>0</v>
      </c>
      <c r="AS247" s="47">
        <f t="shared" si="243"/>
        <v>0</v>
      </c>
    </row>
    <row r="248" spans="1:45" ht="30" x14ac:dyDescent="0.25">
      <c r="A248" s="46" t="s">
        <v>80</v>
      </c>
      <c r="B248" s="50"/>
      <c r="C248" s="50"/>
      <c r="D248" s="50"/>
      <c r="E248" s="19">
        <v>852</v>
      </c>
      <c r="F248" s="24" t="s">
        <v>144</v>
      </c>
      <c r="G248" s="24" t="s">
        <v>82</v>
      </c>
      <c r="H248" s="37" t="s">
        <v>224</v>
      </c>
      <c r="I248" s="24" t="s">
        <v>147</v>
      </c>
      <c r="J248" s="47">
        <v>86339574</v>
      </c>
      <c r="K248" s="48">
        <f>J248</f>
        <v>86339574</v>
      </c>
      <c r="L248" s="48"/>
      <c r="M248" s="48"/>
      <c r="N248" s="47">
        <v>86339574</v>
      </c>
      <c r="O248" s="48">
        <f>N248</f>
        <v>86339574</v>
      </c>
      <c r="P248" s="48"/>
      <c r="Q248" s="48"/>
      <c r="R248" s="47">
        <v>86339574</v>
      </c>
      <c r="S248" s="48">
        <f>R248</f>
        <v>86339574</v>
      </c>
      <c r="T248" s="48"/>
      <c r="U248" s="48"/>
      <c r="V248" s="47">
        <v>64961116</v>
      </c>
      <c r="W248" s="47">
        <f>V248</f>
        <v>64961116</v>
      </c>
      <c r="X248" s="47"/>
      <c r="Y248" s="47"/>
      <c r="Z248" s="47"/>
      <c r="AA248" s="47">
        <f>Z248</f>
        <v>0</v>
      </c>
      <c r="AB248" s="47"/>
      <c r="AC248" s="47"/>
      <c r="AD248" s="47">
        <f>V248+Z248</f>
        <v>64961116</v>
      </c>
      <c r="AE248" s="47">
        <f>W248+AA248</f>
        <v>64961116</v>
      </c>
      <c r="AF248" s="47">
        <f>X248+AB248</f>
        <v>0</v>
      </c>
      <c r="AG248" s="47">
        <f>Y248+AC248</f>
        <v>0</v>
      </c>
      <c r="AH248" s="47">
        <v>64961116</v>
      </c>
      <c r="AI248" s="47">
        <f>AH248</f>
        <v>64961116</v>
      </c>
      <c r="AJ248" s="47"/>
      <c r="AK248" s="47"/>
      <c r="AL248" s="47"/>
      <c r="AM248" s="47">
        <f>AL248</f>
        <v>0</v>
      </c>
      <c r="AN248" s="47"/>
      <c r="AO248" s="47"/>
      <c r="AP248" s="47">
        <f>AH248+AL248</f>
        <v>64961116</v>
      </c>
      <c r="AQ248" s="47">
        <f>AI248+AM248</f>
        <v>64961116</v>
      </c>
      <c r="AR248" s="47">
        <f>AJ248+AN248</f>
        <v>0</v>
      </c>
      <c r="AS248" s="47">
        <f>AK248+AO248</f>
        <v>0</v>
      </c>
    </row>
    <row r="249" spans="1:45" ht="30" x14ac:dyDescent="0.25">
      <c r="A249" s="46" t="s">
        <v>225</v>
      </c>
      <c r="B249" s="50"/>
      <c r="C249" s="50"/>
      <c r="D249" s="50"/>
      <c r="E249" s="19">
        <v>852</v>
      </c>
      <c r="F249" s="24" t="s">
        <v>144</v>
      </c>
      <c r="G249" s="24" t="s">
        <v>82</v>
      </c>
      <c r="H249" s="37" t="s">
        <v>226</v>
      </c>
      <c r="I249" s="24"/>
      <c r="J249" s="47">
        <f t="shared" ref="J249:U250" si="244">J250</f>
        <v>22585590</v>
      </c>
      <c r="K249" s="48">
        <f t="shared" si="244"/>
        <v>0</v>
      </c>
      <c r="L249" s="48">
        <f t="shared" si="244"/>
        <v>22585590</v>
      </c>
      <c r="M249" s="48">
        <f t="shared" si="244"/>
        <v>0</v>
      </c>
      <c r="N249" s="47">
        <f t="shared" si="244"/>
        <v>9284700</v>
      </c>
      <c r="O249" s="48">
        <f t="shared" si="244"/>
        <v>0</v>
      </c>
      <c r="P249" s="48">
        <f t="shared" si="244"/>
        <v>9284700</v>
      </c>
      <c r="Q249" s="48">
        <f t="shared" si="244"/>
        <v>0</v>
      </c>
      <c r="R249" s="47">
        <f t="shared" si="244"/>
        <v>11784700</v>
      </c>
      <c r="S249" s="48">
        <f t="shared" si="244"/>
        <v>0</v>
      </c>
      <c r="T249" s="48">
        <f t="shared" si="244"/>
        <v>11784700</v>
      </c>
      <c r="U249" s="48">
        <f t="shared" si="244"/>
        <v>0</v>
      </c>
      <c r="V249" s="47">
        <f t="shared" ref="V249:AG250" si="245">V250</f>
        <v>11232300</v>
      </c>
      <c r="W249" s="47">
        <f t="shared" si="245"/>
        <v>0</v>
      </c>
      <c r="X249" s="47">
        <f t="shared" si="245"/>
        <v>11232300</v>
      </c>
      <c r="Y249" s="47">
        <f t="shared" si="245"/>
        <v>0</v>
      </c>
      <c r="Z249" s="47">
        <f t="shared" si="245"/>
        <v>0</v>
      </c>
      <c r="AA249" s="47">
        <f t="shared" si="245"/>
        <v>0</v>
      </c>
      <c r="AB249" s="47">
        <f t="shared" si="245"/>
        <v>0</v>
      </c>
      <c r="AC249" s="47">
        <f t="shared" si="245"/>
        <v>0</v>
      </c>
      <c r="AD249" s="47">
        <f t="shared" si="245"/>
        <v>11232300</v>
      </c>
      <c r="AE249" s="47">
        <f t="shared" si="245"/>
        <v>0</v>
      </c>
      <c r="AF249" s="47">
        <f t="shared" si="245"/>
        <v>11232300</v>
      </c>
      <c r="AG249" s="47">
        <f t="shared" si="245"/>
        <v>0</v>
      </c>
      <c r="AH249" s="47">
        <f t="shared" ref="AF249:AS250" si="246">AH250</f>
        <v>11147300</v>
      </c>
      <c r="AI249" s="47">
        <f t="shared" si="246"/>
        <v>0</v>
      </c>
      <c r="AJ249" s="47">
        <f t="shared" si="246"/>
        <v>11147300</v>
      </c>
      <c r="AK249" s="47">
        <f t="shared" si="246"/>
        <v>0</v>
      </c>
      <c r="AL249" s="47">
        <f t="shared" si="246"/>
        <v>0</v>
      </c>
      <c r="AM249" s="47">
        <f t="shared" si="246"/>
        <v>0</v>
      </c>
      <c r="AN249" s="47">
        <f t="shared" si="246"/>
        <v>0</v>
      </c>
      <c r="AO249" s="47">
        <f t="shared" si="246"/>
        <v>0</v>
      </c>
      <c r="AP249" s="47">
        <f t="shared" si="246"/>
        <v>11147300</v>
      </c>
      <c r="AQ249" s="47">
        <f t="shared" si="246"/>
        <v>0</v>
      </c>
      <c r="AR249" s="47">
        <f t="shared" si="246"/>
        <v>11147300</v>
      </c>
      <c r="AS249" s="47">
        <f t="shared" si="246"/>
        <v>0</v>
      </c>
    </row>
    <row r="250" spans="1:45" ht="60" x14ac:dyDescent="0.25">
      <c r="A250" s="46" t="s">
        <v>79</v>
      </c>
      <c r="B250" s="50"/>
      <c r="C250" s="50"/>
      <c r="D250" s="50"/>
      <c r="E250" s="19">
        <v>852</v>
      </c>
      <c r="F250" s="24" t="s">
        <v>144</v>
      </c>
      <c r="G250" s="20" t="s">
        <v>82</v>
      </c>
      <c r="H250" s="37" t="s">
        <v>226</v>
      </c>
      <c r="I250" s="24" t="s">
        <v>146</v>
      </c>
      <c r="J250" s="47">
        <f t="shared" si="244"/>
        <v>22585590</v>
      </c>
      <c r="K250" s="48">
        <f t="shared" si="244"/>
        <v>0</v>
      </c>
      <c r="L250" s="48">
        <f t="shared" si="244"/>
        <v>22585590</v>
      </c>
      <c r="M250" s="48">
        <f t="shared" si="244"/>
        <v>0</v>
      </c>
      <c r="N250" s="47">
        <f t="shared" si="244"/>
        <v>9284700</v>
      </c>
      <c r="O250" s="48">
        <f t="shared" si="244"/>
        <v>0</v>
      </c>
      <c r="P250" s="48">
        <f t="shared" si="244"/>
        <v>9284700</v>
      </c>
      <c r="Q250" s="48">
        <f t="shared" si="244"/>
        <v>0</v>
      </c>
      <c r="R250" s="47">
        <f t="shared" si="244"/>
        <v>11784700</v>
      </c>
      <c r="S250" s="48">
        <f t="shared" si="244"/>
        <v>0</v>
      </c>
      <c r="T250" s="48">
        <f t="shared" si="244"/>
        <v>11784700</v>
      </c>
      <c r="U250" s="48">
        <f t="shared" si="244"/>
        <v>0</v>
      </c>
      <c r="V250" s="47">
        <f t="shared" si="245"/>
        <v>11232300</v>
      </c>
      <c r="W250" s="47">
        <f t="shared" si="245"/>
        <v>0</v>
      </c>
      <c r="X250" s="47">
        <f t="shared" si="245"/>
        <v>11232300</v>
      </c>
      <c r="Y250" s="47">
        <f t="shared" si="245"/>
        <v>0</v>
      </c>
      <c r="Z250" s="47">
        <f t="shared" si="245"/>
        <v>0</v>
      </c>
      <c r="AA250" s="47">
        <f t="shared" si="245"/>
        <v>0</v>
      </c>
      <c r="AB250" s="47">
        <f t="shared" si="245"/>
        <v>0</v>
      </c>
      <c r="AC250" s="47">
        <f t="shared" si="245"/>
        <v>0</v>
      </c>
      <c r="AD250" s="47">
        <f t="shared" si="245"/>
        <v>11232300</v>
      </c>
      <c r="AE250" s="47">
        <f t="shared" si="245"/>
        <v>0</v>
      </c>
      <c r="AF250" s="47">
        <f t="shared" si="246"/>
        <v>11232300</v>
      </c>
      <c r="AG250" s="47">
        <f t="shared" si="246"/>
        <v>0</v>
      </c>
      <c r="AH250" s="47">
        <f t="shared" si="246"/>
        <v>11147300</v>
      </c>
      <c r="AI250" s="47">
        <f t="shared" si="246"/>
        <v>0</v>
      </c>
      <c r="AJ250" s="47">
        <f t="shared" si="246"/>
        <v>11147300</v>
      </c>
      <c r="AK250" s="47">
        <f t="shared" si="246"/>
        <v>0</v>
      </c>
      <c r="AL250" s="47">
        <f t="shared" si="246"/>
        <v>0</v>
      </c>
      <c r="AM250" s="47">
        <f t="shared" si="246"/>
        <v>0</v>
      </c>
      <c r="AN250" s="47">
        <f t="shared" si="246"/>
        <v>0</v>
      </c>
      <c r="AO250" s="47">
        <f t="shared" si="246"/>
        <v>0</v>
      </c>
      <c r="AP250" s="47">
        <f t="shared" si="246"/>
        <v>11147300</v>
      </c>
      <c r="AQ250" s="47">
        <f t="shared" si="246"/>
        <v>0</v>
      </c>
      <c r="AR250" s="47">
        <f t="shared" si="246"/>
        <v>11147300</v>
      </c>
      <c r="AS250" s="47">
        <f t="shared" si="246"/>
        <v>0</v>
      </c>
    </row>
    <row r="251" spans="1:45" ht="30" x14ac:dyDescent="0.25">
      <c r="A251" s="46" t="s">
        <v>80</v>
      </c>
      <c r="B251" s="50"/>
      <c r="C251" s="50"/>
      <c r="D251" s="50"/>
      <c r="E251" s="19">
        <v>852</v>
      </c>
      <c r="F251" s="24" t="s">
        <v>144</v>
      </c>
      <c r="G251" s="20" t="s">
        <v>82</v>
      </c>
      <c r="H251" s="37" t="s">
        <v>226</v>
      </c>
      <c r="I251" s="24" t="s">
        <v>147</v>
      </c>
      <c r="J251" s="47">
        <v>22585590</v>
      </c>
      <c r="K251" s="48"/>
      <c r="L251" s="48">
        <f>J251</f>
        <v>22585590</v>
      </c>
      <c r="M251" s="48"/>
      <c r="N251" s="47">
        <v>9284700</v>
      </c>
      <c r="O251" s="48"/>
      <c r="P251" s="48">
        <f>N251</f>
        <v>9284700</v>
      </c>
      <c r="Q251" s="48"/>
      <c r="R251" s="47">
        <v>11784700</v>
      </c>
      <c r="S251" s="48"/>
      <c r="T251" s="48">
        <f>R251</f>
        <v>11784700</v>
      </c>
      <c r="U251" s="48"/>
      <c r="V251" s="47">
        <f>10147300+1085000</f>
        <v>11232300</v>
      </c>
      <c r="W251" s="47"/>
      <c r="X251" s="47">
        <f>V251</f>
        <v>11232300</v>
      </c>
      <c r="Y251" s="47"/>
      <c r="Z251" s="47"/>
      <c r="AA251" s="47"/>
      <c r="AB251" s="47">
        <f>Z251</f>
        <v>0</v>
      </c>
      <c r="AC251" s="47"/>
      <c r="AD251" s="47">
        <f>V251+Z251</f>
        <v>11232300</v>
      </c>
      <c r="AE251" s="47">
        <f>W251+AA251</f>
        <v>0</v>
      </c>
      <c r="AF251" s="47">
        <f>X251+AB251</f>
        <v>11232300</v>
      </c>
      <c r="AG251" s="47">
        <f>Y251+AC251</f>
        <v>0</v>
      </c>
      <c r="AH251" s="47">
        <f>9947300+1200000</f>
        <v>11147300</v>
      </c>
      <c r="AI251" s="47"/>
      <c r="AJ251" s="47">
        <f>AH251</f>
        <v>11147300</v>
      </c>
      <c r="AK251" s="47"/>
      <c r="AL251" s="47"/>
      <c r="AM251" s="47"/>
      <c r="AN251" s="47">
        <f>AL251</f>
        <v>0</v>
      </c>
      <c r="AO251" s="47"/>
      <c r="AP251" s="47">
        <f>AH251+AL251</f>
        <v>11147300</v>
      </c>
      <c r="AQ251" s="47">
        <f>AI251+AM251</f>
        <v>0</v>
      </c>
      <c r="AR251" s="47">
        <f>AJ251+AN251</f>
        <v>11147300</v>
      </c>
      <c r="AS251" s="47">
        <f>AK251+AO251</f>
        <v>0</v>
      </c>
    </row>
    <row r="252" spans="1:45" ht="30" x14ac:dyDescent="0.25">
      <c r="A252" s="46" t="s">
        <v>150</v>
      </c>
      <c r="B252" s="50"/>
      <c r="C252" s="50"/>
      <c r="D252" s="50"/>
      <c r="E252" s="19">
        <v>852</v>
      </c>
      <c r="F252" s="24" t="s">
        <v>144</v>
      </c>
      <c r="G252" s="20" t="s">
        <v>82</v>
      </c>
      <c r="H252" s="37" t="s">
        <v>216</v>
      </c>
      <c r="I252" s="24"/>
      <c r="J252" s="47">
        <f t="shared" ref="J252:U253" si="247">J253</f>
        <v>261459</v>
      </c>
      <c r="K252" s="48">
        <f t="shared" si="247"/>
        <v>0</v>
      </c>
      <c r="L252" s="48">
        <f t="shared" si="247"/>
        <v>261459</v>
      </c>
      <c r="M252" s="48">
        <f t="shared" si="247"/>
        <v>0</v>
      </c>
      <c r="N252" s="47">
        <f t="shared" si="247"/>
        <v>0</v>
      </c>
      <c r="O252" s="48">
        <f t="shared" si="247"/>
        <v>0</v>
      </c>
      <c r="P252" s="48">
        <f t="shared" si="247"/>
        <v>0</v>
      </c>
      <c r="Q252" s="48">
        <f t="shared" si="247"/>
        <v>0</v>
      </c>
      <c r="R252" s="47">
        <f t="shared" si="247"/>
        <v>0</v>
      </c>
      <c r="S252" s="48">
        <f t="shared" si="247"/>
        <v>0</v>
      </c>
      <c r="T252" s="48">
        <f t="shared" si="247"/>
        <v>0</v>
      </c>
      <c r="U252" s="48">
        <f t="shared" si="247"/>
        <v>0</v>
      </c>
      <c r="V252" s="47">
        <f t="shared" ref="V252:AG253" si="248">V253</f>
        <v>0</v>
      </c>
      <c r="W252" s="47">
        <f t="shared" si="248"/>
        <v>0</v>
      </c>
      <c r="X252" s="47">
        <f t="shared" si="248"/>
        <v>0</v>
      </c>
      <c r="Y252" s="47">
        <f t="shared" si="248"/>
        <v>0</v>
      </c>
      <c r="Z252" s="47">
        <f t="shared" si="248"/>
        <v>0</v>
      </c>
      <c r="AA252" s="47">
        <f t="shared" si="248"/>
        <v>0</v>
      </c>
      <c r="AB252" s="47">
        <f t="shared" si="248"/>
        <v>0</v>
      </c>
      <c r="AC252" s="47">
        <f t="shared" si="248"/>
        <v>0</v>
      </c>
      <c r="AD252" s="47">
        <f t="shared" si="248"/>
        <v>0</v>
      </c>
      <c r="AE252" s="47">
        <f t="shared" si="248"/>
        <v>0</v>
      </c>
      <c r="AF252" s="47">
        <f t="shared" si="248"/>
        <v>0</v>
      </c>
      <c r="AG252" s="47">
        <f t="shared" si="248"/>
        <v>0</v>
      </c>
      <c r="AH252" s="47">
        <f t="shared" ref="AF252:AS253" si="249">AH253</f>
        <v>0</v>
      </c>
      <c r="AI252" s="47">
        <f t="shared" si="249"/>
        <v>0</v>
      </c>
      <c r="AJ252" s="47">
        <f t="shared" si="249"/>
        <v>0</v>
      </c>
      <c r="AK252" s="47">
        <f t="shared" si="249"/>
        <v>0</v>
      </c>
      <c r="AL252" s="47">
        <f t="shared" si="249"/>
        <v>0</v>
      </c>
      <c r="AM252" s="47">
        <f t="shared" si="249"/>
        <v>0</v>
      </c>
      <c r="AN252" s="47">
        <f t="shared" si="249"/>
        <v>0</v>
      </c>
      <c r="AO252" s="47">
        <f t="shared" si="249"/>
        <v>0</v>
      </c>
      <c r="AP252" s="47">
        <f t="shared" si="249"/>
        <v>0</v>
      </c>
      <c r="AQ252" s="47">
        <f t="shared" si="249"/>
        <v>0</v>
      </c>
      <c r="AR252" s="47">
        <f t="shared" si="249"/>
        <v>0</v>
      </c>
      <c r="AS252" s="47">
        <f t="shared" si="249"/>
        <v>0</v>
      </c>
    </row>
    <row r="253" spans="1:45" ht="60" x14ac:dyDescent="0.25">
      <c r="A253" s="46" t="s">
        <v>79</v>
      </c>
      <c r="B253" s="50"/>
      <c r="C253" s="50"/>
      <c r="D253" s="50"/>
      <c r="E253" s="19">
        <v>852</v>
      </c>
      <c r="F253" s="24" t="s">
        <v>144</v>
      </c>
      <c r="G253" s="20" t="s">
        <v>82</v>
      </c>
      <c r="H253" s="37" t="s">
        <v>216</v>
      </c>
      <c r="I253" s="24" t="s">
        <v>146</v>
      </c>
      <c r="J253" s="47">
        <f t="shared" si="247"/>
        <v>261459</v>
      </c>
      <c r="K253" s="48">
        <f t="shared" si="247"/>
        <v>0</v>
      </c>
      <c r="L253" s="48">
        <f t="shared" si="247"/>
        <v>261459</v>
      </c>
      <c r="M253" s="48">
        <f t="shared" si="247"/>
        <v>0</v>
      </c>
      <c r="N253" s="47">
        <f t="shared" si="247"/>
        <v>0</v>
      </c>
      <c r="O253" s="48">
        <f t="shared" si="247"/>
        <v>0</v>
      </c>
      <c r="P253" s="48">
        <f t="shared" si="247"/>
        <v>0</v>
      </c>
      <c r="Q253" s="48">
        <f t="shared" si="247"/>
        <v>0</v>
      </c>
      <c r="R253" s="47">
        <f t="shared" si="247"/>
        <v>0</v>
      </c>
      <c r="S253" s="48">
        <f t="shared" si="247"/>
        <v>0</v>
      </c>
      <c r="T253" s="48">
        <f t="shared" si="247"/>
        <v>0</v>
      </c>
      <c r="U253" s="48">
        <f t="shared" si="247"/>
        <v>0</v>
      </c>
      <c r="V253" s="47">
        <f t="shared" si="248"/>
        <v>0</v>
      </c>
      <c r="W253" s="47">
        <f t="shared" si="248"/>
        <v>0</v>
      </c>
      <c r="X253" s="47">
        <f t="shared" si="248"/>
        <v>0</v>
      </c>
      <c r="Y253" s="47">
        <f t="shared" si="248"/>
        <v>0</v>
      </c>
      <c r="Z253" s="47">
        <f t="shared" si="248"/>
        <v>0</v>
      </c>
      <c r="AA253" s="47">
        <f t="shared" si="248"/>
        <v>0</v>
      </c>
      <c r="AB253" s="47">
        <f t="shared" si="248"/>
        <v>0</v>
      </c>
      <c r="AC253" s="47">
        <f t="shared" si="248"/>
        <v>0</v>
      </c>
      <c r="AD253" s="47">
        <f t="shared" si="248"/>
        <v>0</v>
      </c>
      <c r="AE253" s="47">
        <f t="shared" si="248"/>
        <v>0</v>
      </c>
      <c r="AF253" s="47">
        <f t="shared" si="249"/>
        <v>0</v>
      </c>
      <c r="AG253" s="47">
        <f t="shared" si="249"/>
        <v>0</v>
      </c>
      <c r="AH253" s="47">
        <f t="shared" si="249"/>
        <v>0</v>
      </c>
      <c r="AI253" s="47">
        <f t="shared" si="249"/>
        <v>0</v>
      </c>
      <c r="AJ253" s="47">
        <f t="shared" si="249"/>
        <v>0</v>
      </c>
      <c r="AK253" s="47">
        <f t="shared" si="249"/>
        <v>0</v>
      </c>
      <c r="AL253" s="47">
        <f t="shared" si="249"/>
        <v>0</v>
      </c>
      <c r="AM253" s="47">
        <f t="shared" si="249"/>
        <v>0</v>
      </c>
      <c r="AN253" s="47">
        <f t="shared" si="249"/>
        <v>0</v>
      </c>
      <c r="AO253" s="47">
        <f t="shared" si="249"/>
        <v>0</v>
      </c>
      <c r="AP253" s="47">
        <f t="shared" si="249"/>
        <v>0</v>
      </c>
      <c r="AQ253" s="47">
        <f t="shared" si="249"/>
        <v>0</v>
      </c>
      <c r="AR253" s="47">
        <f t="shared" si="249"/>
        <v>0</v>
      </c>
      <c r="AS253" s="47">
        <f t="shared" si="249"/>
        <v>0</v>
      </c>
    </row>
    <row r="254" spans="1:45" ht="30" x14ac:dyDescent="0.25">
      <c r="A254" s="46" t="s">
        <v>80</v>
      </c>
      <c r="B254" s="50"/>
      <c r="C254" s="50"/>
      <c r="D254" s="50"/>
      <c r="E254" s="19">
        <v>852</v>
      </c>
      <c r="F254" s="24" t="s">
        <v>144</v>
      </c>
      <c r="G254" s="20" t="s">
        <v>82</v>
      </c>
      <c r="H254" s="37" t="s">
        <v>216</v>
      </c>
      <c r="I254" s="24" t="s">
        <v>147</v>
      </c>
      <c r="J254" s="47">
        <v>261459</v>
      </c>
      <c r="K254" s="48"/>
      <c r="L254" s="48">
        <f>J254</f>
        <v>261459</v>
      </c>
      <c r="M254" s="48"/>
      <c r="N254" s="47"/>
      <c r="O254" s="48"/>
      <c r="P254" s="48">
        <f>N254</f>
        <v>0</v>
      </c>
      <c r="Q254" s="48"/>
      <c r="R254" s="47"/>
      <c r="S254" s="48"/>
      <c r="T254" s="48">
        <f>R254</f>
        <v>0</v>
      </c>
      <c r="U254" s="48"/>
      <c r="V254" s="47"/>
      <c r="W254" s="47"/>
      <c r="X254" s="47">
        <f>V254</f>
        <v>0</v>
      </c>
      <c r="Y254" s="47"/>
      <c r="Z254" s="47"/>
      <c r="AA254" s="47"/>
      <c r="AB254" s="47">
        <f>Z254</f>
        <v>0</v>
      </c>
      <c r="AC254" s="47"/>
      <c r="AD254" s="47">
        <f>V254+Z254</f>
        <v>0</v>
      </c>
      <c r="AE254" s="47">
        <f>W254+AA254</f>
        <v>0</v>
      </c>
      <c r="AF254" s="47">
        <f>X254+AB254</f>
        <v>0</v>
      </c>
      <c r="AG254" s="47">
        <f>Y254+AC254</f>
        <v>0</v>
      </c>
      <c r="AH254" s="47"/>
      <c r="AI254" s="47"/>
      <c r="AJ254" s="47">
        <f>AH254</f>
        <v>0</v>
      </c>
      <c r="AK254" s="47"/>
      <c r="AL254" s="47"/>
      <c r="AM254" s="47"/>
      <c r="AN254" s="47">
        <f>AL254</f>
        <v>0</v>
      </c>
      <c r="AO254" s="47"/>
      <c r="AP254" s="47">
        <f>AH254+AL254</f>
        <v>0</v>
      </c>
      <c r="AQ254" s="47">
        <f>AI254+AM254</f>
        <v>0</v>
      </c>
      <c r="AR254" s="47">
        <f>AJ254+AN254</f>
        <v>0</v>
      </c>
      <c r="AS254" s="47">
        <f>AK254+AO254</f>
        <v>0</v>
      </c>
    </row>
    <row r="255" spans="1:45" s="45" customFormat="1" ht="45" x14ac:dyDescent="0.25">
      <c r="A255" s="46" t="s">
        <v>152</v>
      </c>
      <c r="B255" s="50"/>
      <c r="C255" s="50"/>
      <c r="D255" s="50"/>
      <c r="E255" s="19">
        <v>852</v>
      </c>
      <c r="F255" s="20" t="s">
        <v>144</v>
      </c>
      <c r="G255" s="20" t="s">
        <v>82</v>
      </c>
      <c r="H255" s="37" t="s">
        <v>217</v>
      </c>
      <c r="I255" s="24"/>
      <c r="J255" s="47">
        <f t="shared" ref="J255:U256" si="250">J256</f>
        <v>962233.78</v>
      </c>
      <c r="K255" s="48">
        <f t="shared" si="250"/>
        <v>0</v>
      </c>
      <c r="L255" s="48">
        <f t="shared" si="250"/>
        <v>962233.78</v>
      </c>
      <c r="M255" s="48">
        <f t="shared" si="250"/>
        <v>0</v>
      </c>
      <c r="N255" s="47">
        <f t="shared" si="250"/>
        <v>0</v>
      </c>
      <c r="O255" s="48">
        <f t="shared" si="250"/>
        <v>0</v>
      </c>
      <c r="P255" s="48">
        <f t="shared" si="250"/>
        <v>0</v>
      </c>
      <c r="Q255" s="48">
        <f t="shared" si="250"/>
        <v>0</v>
      </c>
      <c r="R255" s="47">
        <f t="shared" si="250"/>
        <v>0</v>
      </c>
      <c r="S255" s="48">
        <f t="shared" si="250"/>
        <v>0</v>
      </c>
      <c r="T255" s="48">
        <f t="shared" si="250"/>
        <v>0</v>
      </c>
      <c r="U255" s="48">
        <f t="shared" si="250"/>
        <v>0</v>
      </c>
      <c r="V255" s="47">
        <f t="shared" ref="V255:AG256" si="251">V256</f>
        <v>0</v>
      </c>
      <c r="W255" s="47">
        <f t="shared" si="251"/>
        <v>0</v>
      </c>
      <c r="X255" s="47">
        <f t="shared" si="251"/>
        <v>0</v>
      </c>
      <c r="Y255" s="47">
        <f t="shared" si="251"/>
        <v>0</v>
      </c>
      <c r="Z255" s="47">
        <f t="shared" si="251"/>
        <v>0</v>
      </c>
      <c r="AA255" s="47">
        <f t="shared" si="251"/>
        <v>0</v>
      </c>
      <c r="AB255" s="47">
        <f t="shared" si="251"/>
        <v>0</v>
      </c>
      <c r="AC255" s="47">
        <f t="shared" si="251"/>
        <v>0</v>
      </c>
      <c r="AD255" s="47">
        <f t="shared" si="251"/>
        <v>0</v>
      </c>
      <c r="AE255" s="47">
        <f t="shared" si="251"/>
        <v>0</v>
      </c>
      <c r="AF255" s="47">
        <f t="shared" si="251"/>
        <v>0</v>
      </c>
      <c r="AG255" s="47">
        <f t="shared" si="251"/>
        <v>0</v>
      </c>
      <c r="AH255" s="47">
        <f t="shared" ref="AF255:AS256" si="252">AH256</f>
        <v>0</v>
      </c>
      <c r="AI255" s="47">
        <f t="shared" si="252"/>
        <v>0</v>
      </c>
      <c r="AJ255" s="47">
        <f t="shared" si="252"/>
        <v>0</v>
      </c>
      <c r="AK255" s="47">
        <f t="shared" si="252"/>
        <v>0</v>
      </c>
      <c r="AL255" s="47">
        <f t="shared" si="252"/>
        <v>0</v>
      </c>
      <c r="AM255" s="47">
        <f t="shared" si="252"/>
        <v>0</v>
      </c>
      <c r="AN255" s="47">
        <f t="shared" si="252"/>
        <v>0</v>
      </c>
      <c r="AO255" s="47">
        <f t="shared" si="252"/>
        <v>0</v>
      </c>
      <c r="AP255" s="47">
        <f t="shared" si="252"/>
        <v>0</v>
      </c>
      <c r="AQ255" s="47">
        <f t="shared" si="252"/>
        <v>0</v>
      </c>
      <c r="AR255" s="47">
        <f t="shared" si="252"/>
        <v>0</v>
      </c>
      <c r="AS255" s="47">
        <f t="shared" si="252"/>
        <v>0</v>
      </c>
    </row>
    <row r="256" spans="1:45" s="45" customFormat="1" ht="60" x14ac:dyDescent="0.25">
      <c r="A256" s="46" t="s">
        <v>79</v>
      </c>
      <c r="B256" s="50"/>
      <c r="C256" s="50"/>
      <c r="D256" s="50"/>
      <c r="E256" s="19">
        <v>852</v>
      </c>
      <c r="F256" s="24" t="s">
        <v>144</v>
      </c>
      <c r="G256" s="20" t="s">
        <v>82</v>
      </c>
      <c r="H256" s="37" t="s">
        <v>217</v>
      </c>
      <c r="I256" s="24" t="s">
        <v>146</v>
      </c>
      <c r="J256" s="47">
        <f t="shared" si="250"/>
        <v>962233.78</v>
      </c>
      <c r="K256" s="48">
        <f t="shared" si="250"/>
        <v>0</v>
      </c>
      <c r="L256" s="48">
        <f t="shared" si="250"/>
        <v>962233.78</v>
      </c>
      <c r="M256" s="48">
        <f t="shared" si="250"/>
        <v>0</v>
      </c>
      <c r="N256" s="47">
        <f t="shared" si="250"/>
        <v>0</v>
      </c>
      <c r="O256" s="48">
        <f t="shared" si="250"/>
        <v>0</v>
      </c>
      <c r="P256" s="48">
        <f t="shared" si="250"/>
        <v>0</v>
      </c>
      <c r="Q256" s="48">
        <f t="shared" si="250"/>
        <v>0</v>
      </c>
      <c r="R256" s="47">
        <f t="shared" si="250"/>
        <v>0</v>
      </c>
      <c r="S256" s="48">
        <f t="shared" si="250"/>
        <v>0</v>
      </c>
      <c r="T256" s="48">
        <f t="shared" si="250"/>
        <v>0</v>
      </c>
      <c r="U256" s="48">
        <f t="shared" si="250"/>
        <v>0</v>
      </c>
      <c r="V256" s="47">
        <f t="shared" si="251"/>
        <v>0</v>
      </c>
      <c r="W256" s="47">
        <f t="shared" si="251"/>
        <v>0</v>
      </c>
      <c r="X256" s="47">
        <f t="shared" si="251"/>
        <v>0</v>
      </c>
      <c r="Y256" s="47">
        <f t="shared" si="251"/>
        <v>0</v>
      </c>
      <c r="Z256" s="47">
        <f t="shared" si="251"/>
        <v>0</v>
      </c>
      <c r="AA256" s="47">
        <f t="shared" si="251"/>
        <v>0</v>
      </c>
      <c r="AB256" s="47">
        <f t="shared" si="251"/>
        <v>0</v>
      </c>
      <c r="AC256" s="47">
        <f t="shared" si="251"/>
        <v>0</v>
      </c>
      <c r="AD256" s="47">
        <f t="shared" si="251"/>
        <v>0</v>
      </c>
      <c r="AE256" s="47">
        <f t="shared" si="251"/>
        <v>0</v>
      </c>
      <c r="AF256" s="47">
        <f t="shared" si="252"/>
        <v>0</v>
      </c>
      <c r="AG256" s="47">
        <f t="shared" si="252"/>
        <v>0</v>
      </c>
      <c r="AH256" s="47">
        <f t="shared" si="252"/>
        <v>0</v>
      </c>
      <c r="AI256" s="47">
        <f t="shared" si="252"/>
        <v>0</v>
      </c>
      <c r="AJ256" s="47">
        <f t="shared" si="252"/>
        <v>0</v>
      </c>
      <c r="AK256" s="47">
        <f t="shared" si="252"/>
        <v>0</v>
      </c>
      <c r="AL256" s="47">
        <f t="shared" si="252"/>
        <v>0</v>
      </c>
      <c r="AM256" s="47">
        <f t="shared" si="252"/>
        <v>0</v>
      </c>
      <c r="AN256" s="47">
        <f t="shared" si="252"/>
        <v>0</v>
      </c>
      <c r="AO256" s="47">
        <f t="shared" si="252"/>
        <v>0</v>
      </c>
      <c r="AP256" s="47">
        <f t="shared" si="252"/>
        <v>0</v>
      </c>
      <c r="AQ256" s="47">
        <f t="shared" si="252"/>
        <v>0</v>
      </c>
      <c r="AR256" s="47">
        <f t="shared" si="252"/>
        <v>0</v>
      </c>
      <c r="AS256" s="47">
        <f t="shared" si="252"/>
        <v>0</v>
      </c>
    </row>
    <row r="257" spans="1:45" s="45" customFormat="1" ht="30" x14ac:dyDescent="0.25">
      <c r="A257" s="46" t="s">
        <v>80</v>
      </c>
      <c r="B257" s="50"/>
      <c r="C257" s="50"/>
      <c r="D257" s="50"/>
      <c r="E257" s="19">
        <v>852</v>
      </c>
      <c r="F257" s="24" t="s">
        <v>144</v>
      </c>
      <c r="G257" s="20" t="s">
        <v>82</v>
      </c>
      <c r="H257" s="37" t="s">
        <v>217</v>
      </c>
      <c r="I257" s="24" t="s">
        <v>147</v>
      </c>
      <c r="J257" s="47">
        <f>550879+411354.78</f>
        <v>962233.78</v>
      </c>
      <c r="K257" s="48"/>
      <c r="L257" s="48">
        <f>J257</f>
        <v>962233.78</v>
      </c>
      <c r="M257" s="48"/>
      <c r="N257" s="47"/>
      <c r="O257" s="48"/>
      <c r="P257" s="48">
        <f>N257</f>
        <v>0</v>
      </c>
      <c r="Q257" s="48"/>
      <c r="R257" s="47"/>
      <c r="S257" s="48"/>
      <c r="T257" s="48">
        <f>R257</f>
        <v>0</v>
      </c>
      <c r="U257" s="48"/>
      <c r="V257" s="47"/>
      <c r="W257" s="47"/>
      <c r="X257" s="47">
        <f>V257</f>
        <v>0</v>
      </c>
      <c r="Y257" s="47"/>
      <c r="Z257" s="47"/>
      <c r="AA257" s="47"/>
      <c r="AB257" s="47">
        <f>Z257</f>
        <v>0</v>
      </c>
      <c r="AC257" s="47"/>
      <c r="AD257" s="47">
        <f>V257+Z257</f>
        <v>0</v>
      </c>
      <c r="AE257" s="47">
        <f>W257+AA257</f>
        <v>0</v>
      </c>
      <c r="AF257" s="47">
        <f>X257+AB257</f>
        <v>0</v>
      </c>
      <c r="AG257" s="47">
        <f>Y257+AC257</f>
        <v>0</v>
      </c>
      <c r="AH257" s="47"/>
      <c r="AI257" s="47"/>
      <c r="AJ257" s="47">
        <f>AH257</f>
        <v>0</v>
      </c>
      <c r="AK257" s="47"/>
      <c r="AL257" s="47"/>
      <c r="AM257" s="47"/>
      <c r="AN257" s="47">
        <f>AL257</f>
        <v>0</v>
      </c>
      <c r="AO257" s="47"/>
      <c r="AP257" s="47">
        <f>AH257+AL257</f>
        <v>0</v>
      </c>
      <c r="AQ257" s="47">
        <f>AI257+AM257</f>
        <v>0</v>
      </c>
      <c r="AR257" s="47">
        <f>AJ257+AN257</f>
        <v>0</v>
      </c>
      <c r="AS257" s="47">
        <f>AK257+AO257</f>
        <v>0</v>
      </c>
    </row>
    <row r="258" spans="1:45" s="45" customFormat="1" ht="90" x14ac:dyDescent="0.25">
      <c r="A258" s="46" t="s">
        <v>227</v>
      </c>
      <c r="B258" s="50"/>
      <c r="C258" s="50"/>
      <c r="D258" s="50"/>
      <c r="E258" s="19">
        <v>852</v>
      </c>
      <c r="F258" s="24" t="s">
        <v>144</v>
      </c>
      <c r="G258" s="24" t="s">
        <v>82</v>
      </c>
      <c r="H258" s="37" t="s">
        <v>228</v>
      </c>
      <c r="I258" s="24"/>
      <c r="J258" s="47">
        <f t="shared" ref="J258:U259" si="253">J259</f>
        <v>4889415.1100000003</v>
      </c>
      <c r="K258" s="48">
        <f t="shared" si="253"/>
        <v>4644944.1100000003</v>
      </c>
      <c r="L258" s="48">
        <f t="shared" si="253"/>
        <v>244471</v>
      </c>
      <c r="M258" s="48">
        <f t="shared" si="253"/>
        <v>0</v>
      </c>
      <c r="N258" s="47">
        <f t="shared" si="253"/>
        <v>4889415.1100000003</v>
      </c>
      <c r="O258" s="48">
        <f t="shared" si="253"/>
        <v>4644944.1100000003</v>
      </c>
      <c r="P258" s="48">
        <f t="shared" si="253"/>
        <v>244471</v>
      </c>
      <c r="Q258" s="48">
        <f t="shared" si="253"/>
        <v>0</v>
      </c>
      <c r="R258" s="47">
        <f t="shared" si="253"/>
        <v>4685224.07</v>
      </c>
      <c r="S258" s="48">
        <f t="shared" si="253"/>
        <v>4450962.07</v>
      </c>
      <c r="T258" s="48">
        <f t="shared" si="253"/>
        <v>234262</v>
      </c>
      <c r="U258" s="48">
        <f t="shared" si="253"/>
        <v>0</v>
      </c>
      <c r="V258" s="47">
        <f t="shared" ref="V258:AG259" si="254">V259</f>
        <v>5125942</v>
      </c>
      <c r="W258" s="47">
        <f t="shared" si="254"/>
        <v>4869644</v>
      </c>
      <c r="X258" s="47">
        <f t="shared" si="254"/>
        <v>256298</v>
      </c>
      <c r="Y258" s="47">
        <f t="shared" si="254"/>
        <v>0</v>
      </c>
      <c r="Z258" s="47">
        <f t="shared" si="254"/>
        <v>-0.95</v>
      </c>
      <c r="AA258" s="47">
        <f t="shared" si="254"/>
        <v>0</v>
      </c>
      <c r="AB258" s="47">
        <f t="shared" si="254"/>
        <v>-0.95</v>
      </c>
      <c r="AC258" s="47">
        <f t="shared" si="254"/>
        <v>0</v>
      </c>
      <c r="AD258" s="47">
        <f t="shared" si="254"/>
        <v>5125941.05</v>
      </c>
      <c r="AE258" s="47">
        <f t="shared" si="254"/>
        <v>4869644</v>
      </c>
      <c r="AF258" s="47">
        <f t="shared" si="254"/>
        <v>256297.05</v>
      </c>
      <c r="AG258" s="47">
        <f t="shared" si="254"/>
        <v>0</v>
      </c>
      <c r="AH258" s="47">
        <f t="shared" ref="AF258:AS259" si="255">AH259</f>
        <v>5150551</v>
      </c>
      <c r="AI258" s="47">
        <f t="shared" si="255"/>
        <v>4893023</v>
      </c>
      <c r="AJ258" s="47">
        <f t="shared" si="255"/>
        <v>257528</v>
      </c>
      <c r="AK258" s="47">
        <f t="shared" si="255"/>
        <v>0</v>
      </c>
      <c r="AL258" s="47">
        <f t="shared" si="255"/>
        <v>-0.47</v>
      </c>
      <c r="AM258" s="47">
        <f t="shared" si="255"/>
        <v>0</v>
      </c>
      <c r="AN258" s="47">
        <f t="shared" si="255"/>
        <v>-0.47</v>
      </c>
      <c r="AO258" s="47">
        <f t="shared" si="255"/>
        <v>0</v>
      </c>
      <c r="AP258" s="47">
        <f t="shared" si="255"/>
        <v>5150550.53</v>
      </c>
      <c r="AQ258" s="47">
        <f t="shared" si="255"/>
        <v>4893023</v>
      </c>
      <c r="AR258" s="47">
        <f t="shared" si="255"/>
        <v>257527.53</v>
      </c>
      <c r="AS258" s="47">
        <f t="shared" si="255"/>
        <v>0</v>
      </c>
    </row>
    <row r="259" spans="1:45" s="45" customFormat="1" ht="60" x14ac:dyDescent="0.25">
      <c r="A259" s="46" t="s">
        <v>79</v>
      </c>
      <c r="B259" s="50"/>
      <c r="C259" s="50"/>
      <c r="D259" s="50"/>
      <c r="E259" s="19">
        <v>852</v>
      </c>
      <c r="F259" s="24" t="s">
        <v>144</v>
      </c>
      <c r="G259" s="24" t="s">
        <v>82</v>
      </c>
      <c r="H259" s="37" t="s">
        <v>228</v>
      </c>
      <c r="I259" s="24" t="s">
        <v>146</v>
      </c>
      <c r="J259" s="47">
        <f t="shared" si="253"/>
        <v>4889415.1100000003</v>
      </c>
      <c r="K259" s="48">
        <f t="shared" si="253"/>
        <v>4644944.1100000003</v>
      </c>
      <c r="L259" s="48">
        <f t="shared" si="253"/>
        <v>244471</v>
      </c>
      <c r="M259" s="48">
        <f t="shared" si="253"/>
        <v>0</v>
      </c>
      <c r="N259" s="47">
        <f t="shared" si="253"/>
        <v>4889415.1100000003</v>
      </c>
      <c r="O259" s="48">
        <f t="shared" si="253"/>
        <v>4644944.1100000003</v>
      </c>
      <c r="P259" s="48">
        <f t="shared" si="253"/>
        <v>244471</v>
      </c>
      <c r="Q259" s="48">
        <f t="shared" si="253"/>
        <v>0</v>
      </c>
      <c r="R259" s="47">
        <f t="shared" si="253"/>
        <v>4685224.07</v>
      </c>
      <c r="S259" s="48">
        <f t="shared" si="253"/>
        <v>4450962.07</v>
      </c>
      <c r="T259" s="48">
        <f t="shared" si="253"/>
        <v>234262</v>
      </c>
      <c r="U259" s="48">
        <f t="shared" si="253"/>
        <v>0</v>
      </c>
      <c r="V259" s="47">
        <f t="shared" si="254"/>
        <v>5125942</v>
      </c>
      <c r="W259" s="47">
        <f t="shared" si="254"/>
        <v>4869644</v>
      </c>
      <c r="X259" s="47">
        <f t="shared" si="254"/>
        <v>256298</v>
      </c>
      <c r="Y259" s="47">
        <f t="shared" si="254"/>
        <v>0</v>
      </c>
      <c r="Z259" s="47">
        <f t="shared" si="254"/>
        <v>-0.95</v>
      </c>
      <c r="AA259" s="47">
        <f t="shared" si="254"/>
        <v>0</v>
      </c>
      <c r="AB259" s="47">
        <f t="shared" si="254"/>
        <v>-0.95</v>
      </c>
      <c r="AC259" s="47">
        <f t="shared" si="254"/>
        <v>0</v>
      </c>
      <c r="AD259" s="47">
        <f t="shared" si="254"/>
        <v>5125941.05</v>
      </c>
      <c r="AE259" s="47">
        <f t="shared" si="254"/>
        <v>4869644</v>
      </c>
      <c r="AF259" s="47">
        <f t="shared" si="255"/>
        <v>256297.05</v>
      </c>
      <c r="AG259" s="47">
        <f t="shared" si="255"/>
        <v>0</v>
      </c>
      <c r="AH259" s="47">
        <f t="shared" si="255"/>
        <v>5150551</v>
      </c>
      <c r="AI259" s="47">
        <f t="shared" si="255"/>
        <v>4893023</v>
      </c>
      <c r="AJ259" s="47">
        <f t="shared" si="255"/>
        <v>257528</v>
      </c>
      <c r="AK259" s="47">
        <f t="shared" si="255"/>
        <v>0</v>
      </c>
      <c r="AL259" s="47">
        <f t="shared" si="255"/>
        <v>-0.47</v>
      </c>
      <c r="AM259" s="47">
        <f t="shared" si="255"/>
        <v>0</v>
      </c>
      <c r="AN259" s="47">
        <f t="shared" si="255"/>
        <v>-0.47</v>
      </c>
      <c r="AO259" s="47">
        <f t="shared" si="255"/>
        <v>0</v>
      </c>
      <c r="AP259" s="47">
        <f t="shared" si="255"/>
        <v>5150550.53</v>
      </c>
      <c r="AQ259" s="47">
        <f t="shared" si="255"/>
        <v>4893023</v>
      </c>
      <c r="AR259" s="47">
        <f t="shared" si="255"/>
        <v>257527.53</v>
      </c>
      <c r="AS259" s="47">
        <f t="shared" si="255"/>
        <v>0</v>
      </c>
    </row>
    <row r="260" spans="1:45" s="45" customFormat="1" ht="30" x14ac:dyDescent="0.25">
      <c r="A260" s="46" t="s">
        <v>80</v>
      </c>
      <c r="B260" s="50"/>
      <c r="C260" s="50"/>
      <c r="D260" s="50"/>
      <c r="E260" s="19">
        <v>852</v>
      </c>
      <c r="F260" s="24" t="s">
        <v>144</v>
      </c>
      <c r="G260" s="24" t="s">
        <v>82</v>
      </c>
      <c r="H260" s="37" t="s">
        <v>228</v>
      </c>
      <c r="I260" s="24" t="s">
        <v>147</v>
      </c>
      <c r="J260" s="47">
        <v>4889415.1100000003</v>
      </c>
      <c r="K260" s="48">
        <v>4644944.1100000003</v>
      </c>
      <c r="L260" s="48">
        <v>244471</v>
      </c>
      <c r="M260" s="48"/>
      <c r="N260" s="47">
        <v>4889415.1100000003</v>
      </c>
      <c r="O260" s="48">
        <v>4644944.1100000003</v>
      </c>
      <c r="P260" s="48">
        <v>244471</v>
      </c>
      <c r="Q260" s="48"/>
      <c r="R260" s="47">
        <v>4685224.07</v>
      </c>
      <c r="S260" s="48">
        <v>4450962.07</v>
      </c>
      <c r="T260" s="48">
        <v>234262</v>
      </c>
      <c r="U260" s="48"/>
      <c r="V260" s="47">
        <v>5125942</v>
      </c>
      <c r="W260" s="47">
        <v>4869644</v>
      </c>
      <c r="X260" s="47">
        <v>256298</v>
      </c>
      <c r="Y260" s="47"/>
      <c r="Z260" s="47">
        <v>-0.95</v>
      </c>
      <c r="AA260" s="47"/>
      <c r="AB260" s="47">
        <v>-0.95</v>
      </c>
      <c r="AC260" s="47"/>
      <c r="AD260" s="47">
        <f>V260+Z260</f>
        <v>5125941.05</v>
      </c>
      <c r="AE260" s="47">
        <f>W260+AA260</f>
        <v>4869644</v>
      </c>
      <c r="AF260" s="47">
        <f>X260+AB260</f>
        <v>256297.05</v>
      </c>
      <c r="AG260" s="47">
        <f>Y260+AC260</f>
        <v>0</v>
      </c>
      <c r="AH260" s="47">
        <f>AI260+AJ260</f>
        <v>5150551</v>
      </c>
      <c r="AI260" s="47">
        <f>4903155-10132</f>
        <v>4893023</v>
      </c>
      <c r="AJ260" s="47">
        <f>258061-533</f>
        <v>257528</v>
      </c>
      <c r="AK260" s="47"/>
      <c r="AL260" s="47">
        <v>-0.47</v>
      </c>
      <c r="AM260" s="47"/>
      <c r="AN260" s="47">
        <v>-0.47</v>
      </c>
      <c r="AO260" s="47"/>
      <c r="AP260" s="47">
        <f>AH260+AL260</f>
        <v>5150550.53</v>
      </c>
      <c r="AQ260" s="47">
        <f>AI260+AM260</f>
        <v>4893023</v>
      </c>
      <c r="AR260" s="47">
        <f>AJ260+AN260</f>
        <v>257527.53</v>
      </c>
      <c r="AS260" s="47">
        <f>AK260+AO260</f>
        <v>0</v>
      </c>
    </row>
    <row r="261" spans="1:45" s="45" customFormat="1" ht="105" x14ac:dyDescent="0.25">
      <c r="A261" s="46" t="s">
        <v>229</v>
      </c>
      <c r="E261" s="19">
        <v>852</v>
      </c>
      <c r="F261" s="24" t="s">
        <v>144</v>
      </c>
      <c r="G261" s="20" t="s">
        <v>82</v>
      </c>
      <c r="H261" s="100" t="s">
        <v>230</v>
      </c>
      <c r="I261" s="24"/>
      <c r="J261" s="75">
        <f t="shared" ref="J261:U262" si="256">J262</f>
        <v>232439</v>
      </c>
      <c r="K261" s="76">
        <f t="shared" si="256"/>
        <v>220817</v>
      </c>
      <c r="L261" s="76">
        <f t="shared" si="256"/>
        <v>11622</v>
      </c>
      <c r="M261" s="76">
        <f t="shared" si="256"/>
        <v>0</v>
      </c>
      <c r="N261" s="75">
        <f t="shared" si="256"/>
        <v>241330</v>
      </c>
      <c r="O261" s="76">
        <f t="shared" si="256"/>
        <v>229263</v>
      </c>
      <c r="P261" s="76">
        <f t="shared" si="256"/>
        <v>12067</v>
      </c>
      <c r="Q261" s="76">
        <f t="shared" si="256"/>
        <v>0</v>
      </c>
      <c r="R261" s="75">
        <f t="shared" si="256"/>
        <v>241330</v>
      </c>
      <c r="S261" s="76">
        <f t="shared" si="256"/>
        <v>229263</v>
      </c>
      <c r="T261" s="76">
        <f t="shared" si="256"/>
        <v>12067</v>
      </c>
      <c r="U261" s="76">
        <f t="shared" si="256"/>
        <v>0</v>
      </c>
      <c r="V261" s="75">
        <f t="shared" ref="V261:AG262" si="257">V262</f>
        <v>181524</v>
      </c>
      <c r="W261" s="75">
        <f t="shared" si="257"/>
        <v>172447</v>
      </c>
      <c r="X261" s="75">
        <f t="shared" si="257"/>
        <v>9077</v>
      </c>
      <c r="Y261" s="75">
        <f t="shared" si="257"/>
        <v>0</v>
      </c>
      <c r="Z261" s="75">
        <f t="shared" si="257"/>
        <v>-0.84</v>
      </c>
      <c r="AA261" s="75">
        <f t="shared" si="257"/>
        <v>0</v>
      </c>
      <c r="AB261" s="75">
        <f t="shared" si="257"/>
        <v>-0.84</v>
      </c>
      <c r="AC261" s="75">
        <f t="shared" si="257"/>
        <v>0</v>
      </c>
      <c r="AD261" s="75">
        <f t="shared" si="257"/>
        <v>181523.16</v>
      </c>
      <c r="AE261" s="75">
        <f t="shared" si="257"/>
        <v>172447</v>
      </c>
      <c r="AF261" s="75">
        <f t="shared" si="257"/>
        <v>9076.16</v>
      </c>
      <c r="AG261" s="75">
        <f t="shared" si="257"/>
        <v>0</v>
      </c>
      <c r="AH261" s="75">
        <f t="shared" ref="AF261:AS262" si="258">AH262</f>
        <v>221047</v>
      </c>
      <c r="AI261" s="75">
        <f t="shared" si="258"/>
        <v>209994</v>
      </c>
      <c r="AJ261" s="75">
        <f t="shared" si="258"/>
        <v>11053</v>
      </c>
      <c r="AK261" s="75">
        <f t="shared" si="258"/>
        <v>0</v>
      </c>
      <c r="AL261" s="75">
        <f t="shared" si="258"/>
        <v>-0.68</v>
      </c>
      <c r="AM261" s="75">
        <f t="shared" si="258"/>
        <v>0</v>
      </c>
      <c r="AN261" s="75">
        <f t="shared" si="258"/>
        <v>-0.68</v>
      </c>
      <c r="AO261" s="75">
        <f t="shared" si="258"/>
        <v>0</v>
      </c>
      <c r="AP261" s="75">
        <f t="shared" si="258"/>
        <v>221046.32</v>
      </c>
      <c r="AQ261" s="75">
        <f t="shared" si="258"/>
        <v>209994</v>
      </c>
      <c r="AR261" s="75">
        <f t="shared" si="258"/>
        <v>11052.32</v>
      </c>
      <c r="AS261" s="75">
        <f t="shared" si="258"/>
        <v>0</v>
      </c>
    </row>
    <row r="262" spans="1:45" s="45" customFormat="1" ht="60" x14ac:dyDescent="0.25">
      <c r="A262" s="46" t="s">
        <v>79</v>
      </c>
      <c r="E262" s="19">
        <v>852</v>
      </c>
      <c r="F262" s="24" t="s">
        <v>144</v>
      </c>
      <c r="G262" s="20" t="s">
        <v>82</v>
      </c>
      <c r="H262" s="100" t="s">
        <v>230</v>
      </c>
      <c r="I262" s="24" t="s">
        <v>146</v>
      </c>
      <c r="J262" s="75">
        <f t="shared" si="256"/>
        <v>232439</v>
      </c>
      <c r="K262" s="76">
        <f t="shared" si="256"/>
        <v>220817</v>
      </c>
      <c r="L262" s="76">
        <f t="shared" si="256"/>
        <v>11622</v>
      </c>
      <c r="M262" s="76">
        <f t="shared" si="256"/>
        <v>0</v>
      </c>
      <c r="N262" s="75">
        <f t="shared" si="256"/>
        <v>241330</v>
      </c>
      <c r="O262" s="76">
        <f t="shared" si="256"/>
        <v>229263</v>
      </c>
      <c r="P262" s="76">
        <f t="shared" si="256"/>
        <v>12067</v>
      </c>
      <c r="Q262" s="76">
        <f t="shared" si="256"/>
        <v>0</v>
      </c>
      <c r="R262" s="75">
        <f t="shared" si="256"/>
        <v>241330</v>
      </c>
      <c r="S262" s="76">
        <f t="shared" si="256"/>
        <v>229263</v>
      </c>
      <c r="T262" s="76">
        <f t="shared" si="256"/>
        <v>12067</v>
      </c>
      <c r="U262" s="76">
        <f t="shared" si="256"/>
        <v>0</v>
      </c>
      <c r="V262" s="75">
        <f t="shared" si="257"/>
        <v>181524</v>
      </c>
      <c r="W262" s="75">
        <f t="shared" si="257"/>
        <v>172447</v>
      </c>
      <c r="X262" s="75">
        <f t="shared" si="257"/>
        <v>9077</v>
      </c>
      <c r="Y262" s="75">
        <f t="shared" si="257"/>
        <v>0</v>
      </c>
      <c r="Z262" s="75">
        <f t="shared" si="257"/>
        <v>-0.84</v>
      </c>
      <c r="AA262" s="75">
        <f t="shared" si="257"/>
        <v>0</v>
      </c>
      <c r="AB262" s="75">
        <f t="shared" si="257"/>
        <v>-0.84</v>
      </c>
      <c r="AC262" s="75">
        <f t="shared" si="257"/>
        <v>0</v>
      </c>
      <c r="AD262" s="75">
        <f t="shared" si="257"/>
        <v>181523.16</v>
      </c>
      <c r="AE262" s="75">
        <f t="shared" si="257"/>
        <v>172447</v>
      </c>
      <c r="AF262" s="75">
        <f t="shared" si="258"/>
        <v>9076.16</v>
      </c>
      <c r="AG262" s="75">
        <f t="shared" si="258"/>
        <v>0</v>
      </c>
      <c r="AH262" s="75">
        <f t="shared" si="258"/>
        <v>221047</v>
      </c>
      <c r="AI262" s="75">
        <f t="shared" si="258"/>
        <v>209994</v>
      </c>
      <c r="AJ262" s="75">
        <f t="shared" si="258"/>
        <v>11053</v>
      </c>
      <c r="AK262" s="75">
        <f t="shared" si="258"/>
        <v>0</v>
      </c>
      <c r="AL262" s="75">
        <f t="shared" si="258"/>
        <v>-0.68</v>
      </c>
      <c r="AM262" s="75">
        <f t="shared" si="258"/>
        <v>0</v>
      </c>
      <c r="AN262" s="75">
        <f t="shared" si="258"/>
        <v>-0.68</v>
      </c>
      <c r="AO262" s="75">
        <f t="shared" si="258"/>
        <v>0</v>
      </c>
      <c r="AP262" s="75">
        <f t="shared" si="258"/>
        <v>221046.32</v>
      </c>
      <c r="AQ262" s="75">
        <f t="shared" si="258"/>
        <v>209994</v>
      </c>
      <c r="AR262" s="75">
        <f t="shared" si="258"/>
        <v>11052.32</v>
      </c>
      <c r="AS262" s="75">
        <f t="shared" si="258"/>
        <v>0</v>
      </c>
    </row>
    <row r="263" spans="1:45" s="45" customFormat="1" ht="30" x14ac:dyDescent="0.25">
      <c r="A263" s="46" t="s">
        <v>80</v>
      </c>
      <c r="E263" s="19">
        <v>852</v>
      </c>
      <c r="F263" s="24" t="s">
        <v>144</v>
      </c>
      <c r="G263" s="20" t="s">
        <v>82</v>
      </c>
      <c r="H263" s="100" t="s">
        <v>230</v>
      </c>
      <c r="I263" s="24" t="s">
        <v>147</v>
      </c>
      <c r="J263" s="75">
        <v>232439</v>
      </c>
      <c r="K263" s="76">
        <v>220817</v>
      </c>
      <c r="L263" s="76">
        <v>11622</v>
      </c>
      <c r="M263" s="76"/>
      <c r="N263" s="75">
        <v>241330</v>
      </c>
      <c r="O263" s="76">
        <v>229263</v>
      </c>
      <c r="P263" s="76">
        <v>12067</v>
      </c>
      <c r="Q263" s="76"/>
      <c r="R263" s="75">
        <v>241330</v>
      </c>
      <c r="S263" s="76">
        <v>229263</v>
      </c>
      <c r="T263" s="76">
        <v>12067</v>
      </c>
      <c r="U263" s="76"/>
      <c r="V263" s="75">
        <f>W263+X263</f>
        <v>181524</v>
      </c>
      <c r="W263" s="75">
        <f>225343-52896</f>
        <v>172447</v>
      </c>
      <c r="X263" s="75">
        <f>11861-2784</f>
        <v>9077</v>
      </c>
      <c r="Y263" s="75"/>
      <c r="Z263" s="75">
        <f>AA263+AB263+AC263</f>
        <v>-0.84</v>
      </c>
      <c r="AA263" s="75"/>
      <c r="AB263" s="75">
        <v>-0.84</v>
      </c>
      <c r="AC263" s="75"/>
      <c r="AD263" s="47">
        <f>V263+Z263</f>
        <v>181523.16</v>
      </c>
      <c r="AE263" s="47">
        <f>W263+AA263</f>
        <v>172447</v>
      </c>
      <c r="AF263" s="47">
        <f>X263+AB263</f>
        <v>9076.16</v>
      </c>
      <c r="AG263" s="47">
        <f>Y263+AC263</f>
        <v>0</v>
      </c>
      <c r="AH263" s="75">
        <f>AI263+AJ263</f>
        <v>221047</v>
      </c>
      <c r="AI263" s="75">
        <f>225343-15349</f>
        <v>209994</v>
      </c>
      <c r="AJ263" s="75">
        <f>11861-808</f>
        <v>11053</v>
      </c>
      <c r="AK263" s="75"/>
      <c r="AL263" s="75">
        <f>AM263+AN263+AO263</f>
        <v>-0.68</v>
      </c>
      <c r="AM263" s="75"/>
      <c r="AN263" s="75">
        <v>-0.68</v>
      </c>
      <c r="AO263" s="75"/>
      <c r="AP263" s="47">
        <f>AH263+AL263</f>
        <v>221046.32</v>
      </c>
      <c r="AQ263" s="47">
        <f>AI263+AM263</f>
        <v>209994</v>
      </c>
      <c r="AR263" s="47">
        <f>AJ263+AN263</f>
        <v>11052.32</v>
      </c>
      <c r="AS263" s="47">
        <f>AK263+AO263</f>
        <v>0</v>
      </c>
    </row>
    <row r="264" spans="1:45" s="45" customFormat="1" ht="75" x14ac:dyDescent="0.25">
      <c r="A264" s="46" t="s">
        <v>231</v>
      </c>
      <c r="E264" s="19">
        <v>852</v>
      </c>
      <c r="F264" s="24" t="s">
        <v>144</v>
      </c>
      <c r="G264" s="20" t="s">
        <v>82</v>
      </c>
      <c r="H264" s="100" t="s">
        <v>232</v>
      </c>
      <c r="I264" s="24"/>
      <c r="J264" s="75">
        <f t="shared" ref="J264:U265" si="259">J265</f>
        <v>398724.88</v>
      </c>
      <c r="K264" s="76">
        <f t="shared" si="259"/>
        <v>378787.88</v>
      </c>
      <c r="L264" s="76">
        <f t="shared" si="259"/>
        <v>19937</v>
      </c>
      <c r="M264" s="76">
        <f t="shared" si="259"/>
        <v>0</v>
      </c>
      <c r="N264" s="75">
        <f t="shared" si="259"/>
        <v>611995.35</v>
      </c>
      <c r="O264" s="76">
        <f t="shared" si="259"/>
        <v>581395.35</v>
      </c>
      <c r="P264" s="76">
        <f t="shared" si="259"/>
        <v>30600</v>
      </c>
      <c r="Q264" s="76">
        <f t="shared" si="259"/>
        <v>0</v>
      </c>
      <c r="R264" s="75">
        <f t="shared" si="259"/>
        <v>611995.35</v>
      </c>
      <c r="S264" s="76">
        <f t="shared" si="259"/>
        <v>581395.35</v>
      </c>
      <c r="T264" s="76">
        <f t="shared" si="259"/>
        <v>30600</v>
      </c>
      <c r="U264" s="76">
        <f t="shared" si="259"/>
        <v>0</v>
      </c>
      <c r="V264" s="75">
        <f t="shared" ref="V264:AG265" si="260">V265</f>
        <v>328948</v>
      </c>
      <c r="W264" s="75">
        <f t="shared" si="260"/>
        <v>312500</v>
      </c>
      <c r="X264" s="75">
        <f t="shared" si="260"/>
        <v>16448</v>
      </c>
      <c r="Y264" s="75">
        <f t="shared" si="260"/>
        <v>0</v>
      </c>
      <c r="Z264" s="75">
        <f t="shared" si="260"/>
        <v>-0.63</v>
      </c>
      <c r="AA264" s="75">
        <f t="shared" si="260"/>
        <v>0</v>
      </c>
      <c r="AB264" s="75">
        <f t="shared" si="260"/>
        <v>-0.63</v>
      </c>
      <c r="AC264" s="75">
        <f t="shared" si="260"/>
        <v>0</v>
      </c>
      <c r="AD264" s="75">
        <f t="shared" si="260"/>
        <v>328947.37</v>
      </c>
      <c r="AE264" s="75">
        <f t="shared" si="260"/>
        <v>312500</v>
      </c>
      <c r="AF264" s="75">
        <f t="shared" si="260"/>
        <v>16447.37</v>
      </c>
      <c r="AG264" s="75">
        <f t="shared" si="260"/>
        <v>0</v>
      </c>
      <c r="AH264" s="75">
        <f t="shared" ref="AF264:AS265" si="261">AH265</f>
        <v>279958</v>
      </c>
      <c r="AI264" s="75">
        <f t="shared" si="261"/>
        <v>265960</v>
      </c>
      <c r="AJ264" s="75">
        <f t="shared" si="261"/>
        <v>13998</v>
      </c>
      <c r="AK264" s="75">
        <f t="shared" si="261"/>
        <v>0</v>
      </c>
      <c r="AL264" s="75">
        <f t="shared" si="261"/>
        <v>-0.11</v>
      </c>
      <c r="AM264" s="75">
        <f t="shared" si="261"/>
        <v>0</v>
      </c>
      <c r="AN264" s="75">
        <f t="shared" si="261"/>
        <v>-0.11</v>
      </c>
      <c r="AO264" s="75">
        <f t="shared" si="261"/>
        <v>0</v>
      </c>
      <c r="AP264" s="75">
        <f t="shared" si="261"/>
        <v>279957.89</v>
      </c>
      <c r="AQ264" s="75">
        <f t="shared" si="261"/>
        <v>265960</v>
      </c>
      <c r="AR264" s="75">
        <f t="shared" si="261"/>
        <v>13997.89</v>
      </c>
      <c r="AS264" s="75">
        <f t="shared" si="261"/>
        <v>0</v>
      </c>
    </row>
    <row r="265" spans="1:45" s="45" customFormat="1" ht="60" x14ac:dyDescent="0.25">
      <c r="A265" s="46" t="s">
        <v>79</v>
      </c>
      <c r="E265" s="19">
        <v>852</v>
      </c>
      <c r="F265" s="24" t="s">
        <v>144</v>
      </c>
      <c r="G265" s="20" t="s">
        <v>82</v>
      </c>
      <c r="H265" s="100" t="s">
        <v>232</v>
      </c>
      <c r="I265" s="24" t="s">
        <v>146</v>
      </c>
      <c r="J265" s="75">
        <f t="shared" si="259"/>
        <v>398724.88</v>
      </c>
      <c r="K265" s="76">
        <f t="shared" si="259"/>
        <v>378787.88</v>
      </c>
      <c r="L265" s="76">
        <f t="shared" si="259"/>
        <v>19937</v>
      </c>
      <c r="M265" s="76">
        <f t="shared" si="259"/>
        <v>0</v>
      </c>
      <c r="N265" s="75">
        <f t="shared" si="259"/>
        <v>611995.35</v>
      </c>
      <c r="O265" s="76">
        <f t="shared" si="259"/>
        <v>581395.35</v>
      </c>
      <c r="P265" s="76">
        <f t="shared" si="259"/>
        <v>30600</v>
      </c>
      <c r="Q265" s="76">
        <f t="shared" si="259"/>
        <v>0</v>
      </c>
      <c r="R265" s="75">
        <f t="shared" si="259"/>
        <v>611995.35</v>
      </c>
      <c r="S265" s="76">
        <f t="shared" si="259"/>
        <v>581395.35</v>
      </c>
      <c r="T265" s="76">
        <f t="shared" si="259"/>
        <v>30600</v>
      </c>
      <c r="U265" s="76">
        <f t="shared" si="259"/>
        <v>0</v>
      </c>
      <c r="V265" s="75">
        <f t="shared" si="260"/>
        <v>328948</v>
      </c>
      <c r="W265" s="75">
        <f t="shared" si="260"/>
        <v>312500</v>
      </c>
      <c r="X265" s="75">
        <f t="shared" si="260"/>
        <v>16448</v>
      </c>
      <c r="Y265" s="75">
        <f t="shared" si="260"/>
        <v>0</v>
      </c>
      <c r="Z265" s="75">
        <f t="shared" si="260"/>
        <v>-0.63</v>
      </c>
      <c r="AA265" s="75">
        <f t="shared" si="260"/>
        <v>0</v>
      </c>
      <c r="AB265" s="75">
        <f t="shared" si="260"/>
        <v>-0.63</v>
      </c>
      <c r="AC265" s="75">
        <f t="shared" si="260"/>
        <v>0</v>
      </c>
      <c r="AD265" s="75">
        <f t="shared" si="260"/>
        <v>328947.37</v>
      </c>
      <c r="AE265" s="75">
        <f t="shared" si="260"/>
        <v>312500</v>
      </c>
      <c r="AF265" s="75">
        <f t="shared" si="261"/>
        <v>16447.37</v>
      </c>
      <c r="AG265" s="75">
        <f t="shared" si="261"/>
        <v>0</v>
      </c>
      <c r="AH265" s="75">
        <f t="shared" si="261"/>
        <v>279958</v>
      </c>
      <c r="AI265" s="75">
        <f t="shared" si="261"/>
        <v>265960</v>
      </c>
      <c r="AJ265" s="75">
        <f t="shared" si="261"/>
        <v>13998</v>
      </c>
      <c r="AK265" s="75">
        <f t="shared" si="261"/>
        <v>0</v>
      </c>
      <c r="AL265" s="75">
        <f t="shared" si="261"/>
        <v>-0.11</v>
      </c>
      <c r="AM265" s="75">
        <f t="shared" si="261"/>
        <v>0</v>
      </c>
      <c r="AN265" s="75">
        <f t="shared" si="261"/>
        <v>-0.11</v>
      </c>
      <c r="AO265" s="75">
        <f t="shared" si="261"/>
        <v>0</v>
      </c>
      <c r="AP265" s="75">
        <f t="shared" si="261"/>
        <v>279957.89</v>
      </c>
      <c r="AQ265" s="75">
        <f t="shared" si="261"/>
        <v>265960</v>
      </c>
      <c r="AR265" s="75">
        <f t="shared" si="261"/>
        <v>13997.89</v>
      </c>
      <c r="AS265" s="75">
        <f t="shared" si="261"/>
        <v>0</v>
      </c>
    </row>
    <row r="266" spans="1:45" s="45" customFormat="1" ht="30" x14ac:dyDescent="0.25">
      <c r="A266" s="46" t="s">
        <v>80</v>
      </c>
      <c r="E266" s="19">
        <v>852</v>
      </c>
      <c r="F266" s="24" t="s">
        <v>144</v>
      </c>
      <c r="G266" s="20" t="s">
        <v>82</v>
      </c>
      <c r="H266" s="100" t="s">
        <v>232</v>
      </c>
      <c r="I266" s="24" t="s">
        <v>147</v>
      </c>
      <c r="J266" s="75">
        <v>398724.88</v>
      </c>
      <c r="K266" s="76">
        <v>378787.88</v>
      </c>
      <c r="L266" s="76">
        <v>19937</v>
      </c>
      <c r="M266" s="76"/>
      <c r="N266" s="75">
        <v>611995.35</v>
      </c>
      <c r="O266" s="76">
        <v>581395.35</v>
      </c>
      <c r="P266" s="76">
        <v>30600</v>
      </c>
      <c r="Q266" s="76"/>
      <c r="R266" s="75">
        <v>611995.35</v>
      </c>
      <c r="S266" s="76">
        <v>581395.35</v>
      </c>
      <c r="T266" s="76">
        <v>30600</v>
      </c>
      <c r="U266" s="76"/>
      <c r="V266" s="75">
        <v>328948</v>
      </c>
      <c r="W266" s="75">
        <v>312500</v>
      </c>
      <c r="X266" s="75">
        <v>16448</v>
      </c>
      <c r="Y266" s="75"/>
      <c r="Z266" s="75">
        <f>AA266+AB266+AC266</f>
        <v>-0.63</v>
      </c>
      <c r="AA266" s="75"/>
      <c r="AB266" s="75">
        <v>-0.63</v>
      </c>
      <c r="AC266" s="75"/>
      <c r="AD266" s="47">
        <f>V266+Z266</f>
        <v>328947.37</v>
      </c>
      <c r="AE266" s="47">
        <f>W266+AA266</f>
        <v>312500</v>
      </c>
      <c r="AF266" s="47">
        <f>X266+AB266</f>
        <v>16447.37</v>
      </c>
      <c r="AG266" s="47">
        <f>Y266+AC266</f>
        <v>0</v>
      </c>
      <c r="AH266" s="75">
        <v>279958</v>
      </c>
      <c r="AI266" s="75">
        <v>265960</v>
      </c>
      <c r="AJ266" s="75">
        <v>13998</v>
      </c>
      <c r="AK266" s="75"/>
      <c r="AL266" s="75">
        <f>AM266+AN266+AO266</f>
        <v>-0.11</v>
      </c>
      <c r="AM266" s="75"/>
      <c r="AN266" s="75">
        <v>-0.11</v>
      </c>
      <c r="AO266" s="75"/>
      <c r="AP266" s="47">
        <f>AH266+AL266</f>
        <v>279957.89</v>
      </c>
      <c r="AQ266" s="47">
        <f>AI266+AM266</f>
        <v>265960</v>
      </c>
      <c r="AR266" s="47">
        <f>AJ266+AN266</f>
        <v>13997.89</v>
      </c>
      <c r="AS266" s="47">
        <f>AK266+AO266</f>
        <v>0</v>
      </c>
    </row>
    <row r="267" spans="1:45" s="45" customFormat="1" ht="165" x14ac:dyDescent="0.25">
      <c r="A267" s="46" t="s">
        <v>154</v>
      </c>
      <c r="B267" s="41"/>
      <c r="C267" s="41"/>
      <c r="D267" s="41"/>
      <c r="E267" s="19">
        <v>852</v>
      </c>
      <c r="F267" s="24" t="s">
        <v>144</v>
      </c>
      <c r="G267" s="24" t="s">
        <v>82</v>
      </c>
      <c r="H267" s="37" t="s">
        <v>218</v>
      </c>
      <c r="I267" s="24"/>
      <c r="J267" s="47">
        <f t="shared" ref="J267:U268" si="262">J268</f>
        <v>1803600</v>
      </c>
      <c r="K267" s="48">
        <f t="shared" si="262"/>
        <v>1803600</v>
      </c>
      <c r="L267" s="48">
        <f t="shared" si="262"/>
        <v>0</v>
      </c>
      <c r="M267" s="48">
        <f t="shared" si="262"/>
        <v>0</v>
      </c>
      <c r="N267" s="47">
        <f t="shared" si="262"/>
        <v>1803600</v>
      </c>
      <c r="O267" s="48">
        <f t="shared" si="262"/>
        <v>1803600</v>
      </c>
      <c r="P267" s="48">
        <f t="shared" si="262"/>
        <v>0</v>
      </c>
      <c r="Q267" s="48">
        <f t="shared" si="262"/>
        <v>0</v>
      </c>
      <c r="R267" s="47">
        <f t="shared" si="262"/>
        <v>1803600</v>
      </c>
      <c r="S267" s="48">
        <f t="shared" si="262"/>
        <v>1803600</v>
      </c>
      <c r="T267" s="48">
        <f t="shared" si="262"/>
        <v>0</v>
      </c>
      <c r="U267" s="48">
        <f t="shared" si="262"/>
        <v>0</v>
      </c>
      <c r="V267" s="47">
        <f t="shared" ref="V267:AG268" si="263">V268</f>
        <v>1875600</v>
      </c>
      <c r="W267" s="47">
        <f t="shared" si="263"/>
        <v>1875600</v>
      </c>
      <c r="X267" s="47">
        <f t="shared" si="263"/>
        <v>0</v>
      </c>
      <c r="Y267" s="47">
        <f t="shared" si="263"/>
        <v>0</v>
      </c>
      <c r="Z267" s="47">
        <f t="shared" si="263"/>
        <v>0</v>
      </c>
      <c r="AA267" s="47">
        <f t="shared" si="263"/>
        <v>0</v>
      </c>
      <c r="AB267" s="47">
        <f t="shared" si="263"/>
        <v>0</v>
      </c>
      <c r="AC267" s="47">
        <f t="shared" si="263"/>
        <v>0</v>
      </c>
      <c r="AD267" s="47">
        <f t="shared" si="263"/>
        <v>1875600</v>
      </c>
      <c r="AE267" s="47">
        <f t="shared" si="263"/>
        <v>1875600</v>
      </c>
      <c r="AF267" s="47">
        <f t="shared" si="263"/>
        <v>0</v>
      </c>
      <c r="AG267" s="47">
        <f t="shared" si="263"/>
        <v>0</v>
      </c>
      <c r="AH267" s="47">
        <f t="shared" ref="AF267:AS268" si="264">AH268</f>
        <v>1875600</v>
      </c>
      <c r="AI267" s="47">
        <f t="shared" si="264"/>
        <v>1875600</v>
      </c>
      <c r="AJ267" s="47">
        <f t="shared" si="264"/>
        <v>0</v>
      </c>
      <c r="AK267" s="47">
        <f t="shared" si="264"/>
        <v>0</v>
      </c>
      <c r="AL267" s="47">
        <f t="shared" si="264"/>
        <v>0</v>
      </c>
      <c r="AM267" s="47">
        <f t="shared" si="264"/>
        <v>0</v>
      </c>
      <c r="AN267" s="47">
        <f t="shared" si="264"/>
        <v>0</v>
      </c>
      <c r="AO267" s="47">
        <f t="shared" si="264"/>
        <v>0</v>
      </c>
      <c r="AP267" s="47">
        <f t="shared" si="264"/>
        <v>1875600</v>
      </c>
      <c r="AQ267" s="47">
        <f t="shared" si="264"/>
        <v>1875600</v>
      </c>
      <c r="AR267" s="47">
        <f t="shared" si="264"/>
        <v>0</v>
      </c>
      <c r="AS267" s="47">
        <f t="shared" si="264"/>
        <v>0</v>
      </c>
    </row>
    <row r="268" spans="1:45" s="45" customFormat="1" ht="60" x14ac:dyDescent="0.25">
      <c r="A268" s="46" t="s">
        <v>79</v>
      </c>
      <c r="B268" s="41"/>
      <c r="C268" s="41"/>
      <c r="D268" s="41"/>
      <c r="E268" s="19">
        <v>852</v>
      </c>
      <c r="F268" s="24" t="s">
        <v>144</v>
      </c>
      <c r="G268" s="24" t="s">
        <v>82</v>
      </c>
      <c r="H268" s="37" t="s">
        <v>218</v>
      </c>
      <c r="I268" s="24" t="s">
        <v>146</v>
      </c>
      <c r="J268" s="47">
        <f t="shared" si="262"/>
        <v>1803600</v>
      </c>
      <c r="K268" s="48">
        <f t="shared" si="262"/>
        <v>1803600</v>
      </c>
      <c r="L268" s="48">
        <f t="shared" si="262"/>
        <v>0</v>
      </c>
      <c r="M268" s="48">
        <f t="shared" si="262"/>
        <v>0</v>
      </c>
      <c r="N268" s="47">
        <f t="shared" si="262"/>
        <v>1803600</v>
      </c>
      <c r="O268" s="48">
        <f t="shared" si="262"/>
        <v>1803600</v>
      </c>
      <c r="P268" s="48">
        <f t="shared" si="262"/>
        <v>0</v>
      </c>
      <c r="Q268" s="48">
        <f t="shared" si="262"/>
        <v>0</v>
      </c>
      <c r="R268" s="47">
        <f t="shared" si="262"/>
        <v>1803600</v>
      </c>
      <c r="S268" s="48">
        <f t="shared" si="262"/>
        <v>1803600</v>
      </c>
      <c r="T268" s="48">
        <f t="shared" si="262"/>
        <v>0</v>
      </c>
      <c r="U268" s="48">
        <f t="shared" si="262"/>
        <v>0</v>
      </c>
      <c r="V268" s="47">
        <f t="shared" si="263"/>
        <v>1875600</v>
      </c>
      <c r="W268" s="47">
        <f t="shared" si="263"/>
        <v>1875600</v>
      </c>
      <c r="X268" s="47">
        <f t="shared" si="263"/>
        <v>0</v>
      </c>
      <c r="Y268" s="47">
        <f t="shared" si="263"/>
        <v>0</v>
      </c>
      <c r="Z268" s="47">
        <f t="shared" si="263"/>
        <v>0</v>
      </c>
      <c r="AA268" s="47">
        <f t="shared" si="263"/>
        <v>0</v>
      </c>
      <c r="AB268" s="47">
        <f t="shared" si="263"/>
        <v>0</v>
      </c>
      <c r="AC268" s="47">
        <f t="shared" si="263"/>
        <v>0</v>
      </c>
      <c r="AD268" s="47">
        <f t="shared" si="263"/>
        <v>1875600</v>
      </c>
      <c r="AE268" s="47">
        <f t="shared" si="263"/>
        <v>1875600</v>
      </c>
      <c r="AF268" s="47">
        <f t="shared" si="264"/>
        <v>0</v>
      </c>
      <c r="AG268" s="47">
        <f t="shared" si="264"/>
        <v>0</v>
      </c>
      <c r="AH268" s="47">
        <f t="shared" si="264"/>
        <v>1875600</v>
      </c>
      <c r="AI268" s="47">
        <f t="shared" si="264"/>
        <v>1875600</v>
      </c>
      <c r="AJ268" s="47">
        <f t="shared" si="264"/>
        <v>0</v>
      </c>
      <c r="AK268" s="47">
        <f t="shared" si="264"/>
        <v>0</v>
      </c>
      <c r="AL268" s="47">
        <f t="shared" si="264"/>
        <v>0</v>
      </c>
      <c r="AM268" s="47">
        <f t="shared" si="264"/>
        <v>0</v>
      </c>
      <c r="AN268" s="47">
        <f t="shared" si="264"/>
        <v>0</v>
      </c>
      <c r="AO268" s="47">
        <f t="shared" si="264"/>
        <v>0</v>
      </c>
      <c r="AP268" s="47">
        <f t="shared" si="264"/>
        <v>1875600</v>
      </c>
      <c r="AQ268" s="47">
        <f t="shared" si="264"/>
        <v>1875600</v>
      </c>
      <c r="AR268" s="47">
        <f t="shared" si="264"/>
        <v>0</v>
      </c>
      <c r="AS268" s="47">
        <f t="shared" si="264"/>
        <v>0</v>
      </c>
    </row>
    <row r="269" spans="1:45" s="45" customFormat="1" ht="30" x14ac:dyDescent="0.25">
      <c r="A269" s="46" t="s">
        <v>80</v>
      </c>
      <c r="B269" s="41"/>
      <c r="C269" s="41"/>
      <c r="D269" s="41"/>
      <c r="E269" s="19">
        <v>852</v>
      </c>
      <c r="F269" s="24" t="s">
        <v>144</v>
      </c>
      <c r="G269" s="24" t="s">
        <v>82</v>
      </c>
      <c r="H269" s="37" t="s">
        <v>218</v>
      </c>
      <c r="I269" s="24" t="s">
        <v>147</v>
      </c>
      <c r="J269" s="47">
        <v>1803600</v>
      </c>
      <c r="K269" s="48">
        <f>J269</f>
        <v>1803600</v>
      </c>
      <c r="L269" s="48"/>
      <c r="M269" s="48"/>
      <c r="N269" s="47">
        <v>1803600</v>
      </c>
      <c r="O269" s="48">
        <f>N269</f>
        <v>1803600</v>
      </c>
      <c r="P269" s="48"/>
      <c r="Q269" s="48"/>
      <c r="R269" s="47">
        <v>1803600</v>
      </c>
      <c r="S269" s="48">
        <f>R269</f>
        <v>1803600</v>
      </c>
      <c r="T269" s="48"/>
      <c r="U269" s="48"/>
      <c r="V269" s="47">
        <v>1875600</v>
      </c>
      <c r="W269" s="47">
        <f>V269</f>
        <v>1875600</v>
      </c>
      <c r="X269" s="47"/>
      <c r="Y269" s="47"/>
      <c r="Z269" s="47"/>
      <c r="AA269" s="47">
        <f>Z269</f>
        <v>0</v>
      </c>
      <c r="AB269" s="47"/>
      <c r="AC269" s="47"/>
      <c r="AD269" s="47">
        <f>V269+Z269</f>
        <v>1875600</v>
      </c>
      <c r="AE269" s="47">
        <f>W269+AA269</f>
        <v>1875600</v>
      </c>
      <c r="AF269" s="47">
        <f>X269+AB269</f>
        <v>0</v>
      </c>
      <c r="AG269" s="47">
        <f>Y269+AC269</f>
        <v>0</v>
      </c>
      <c r="AH269" s="47">
        <v>1875600</v>
      </c>
      <c r="AI269" s="47">
        <f>AH269</f>
        <v>1875600</v>
      </c>
      <c r="AJ269" s="47"/>
      <c r="AK269" s="47"/>
      <c r="AL269" s="47"/>
      <c r="AM269" s="47">
        <f>AL269</f>
        <v>0</v>
      </c>
      <c r="AN269" s="47"/>
      <c r="AO269" s="47"/>
      <c r="AP269" s="47">
        <f>AH269+AL269</f>
        <v>1875600</v>
      </c>
      <c r="AQ269" s="47">
        <f>AI269+AM269</f>
        <v>1875600</v>
      </c>
      <c r="AR269" s="47">
        <f>AJ269+AN269</f>
        <v>0</v>
      </c>
      <c r="AS269" s="47">
        <f>AK269+AO269</f>
        <v>0</v>
      </c>
    </row>
    <row r="270" spans="1:45" ht="180" x14ac:dyDescent="0.25">
      <c r="A270" s="46" t="s">
        <v>233</v>
      </c>
      <c r="B270" s="50"/>
      <c r="C270" s="50"/>
      <c r="D270" s="50"/>
      <c r="E270" s="19">
        <v>852</v>
      </c>
      <c r="F270" s="24" t="s">
        <v>144</v>
      </c>
      <c r="G270" s="24" t="s">
        <v>82</v>
      </c>
      <c r="H270" s="37" t="s">
        <v>234</v>
      </c>
      <c r="I270" s="24"/>
      <c r="J270" s="47">
        <f t="shared" ref="J270:U271" si="265">J271</f>
        <v>7812000</v>
      </c>
      <c r="K270" s="48">
        <f t="shared" si="265"/>
        <v>7812000</v>
      </c>
      <c r="L270" s="48">
        <f t="shared" si="265"/>
        <v>0</v>
      </c>
      <c r="M270" s="48">
        <f t="shared" si="265"/>
        <v>0</v>
      </c>
      <c r="N270" s="47">
        <f t="shared" si="265"/>
        <v>7343280</v>
      </c>
      <c r="O270" s="48">
        <f t="shared" si="265"/>
        <v>7343280</v>
      </c>
      <c r="P270" s="48">
        <f t="shared" si="265"/>
        <v>0</v>
      </c>
      <c r="Q270" s="48">
        <f t="shared" si="265"/>
        <v>0</v>
      </c>
      <c r="R270" s="47">
        <f t="shared" si="265"/>
        <v>7343280</v>
      </c>
      <c r="S270" s="48">
        <f t="shared" si="265"/>
        <v>7343280</v>
      </c>
      <c r="T270" s="48">
        <f t="shared" si="265"/>
        <v>0</v>
      </c>
      <c r="U270" s="48">
        <f t="shared" si="265"/>
        <v>0</v>
      </c>
      <c r="V270" s="47">
        <f t="shared" ref="V270:AG271" si="266">V271</f>
        <v>7499520</v>
      </c>
      <c r="W270" s="47">
        <f t="shared" si="266"/>
        <v>7499520</v>
      </c>
      <c r="X270" s="47">
        <f t="shared" si="266"/>
        <v>0</v>
      </c>
      <c r="Y270" s="47">
        <f t="shared" si="266"/>
        <v>0</v>
      </c>
      <c r="Z270" s="47">
        <f t="shared" si="266"/>
        <v>0</v>
      </c>
      <c r="AA270" s="47">
        <f t="shared" si="266"/>
        <v>0</v>
      </c>
      <c r="AB270" s="47">
        <f t="shared" si="266"/>
        <v>0</v>
      </c>
      <c r="AC270" s="47">
        <f t="shared" si="266"/>
        <v>0</v>
      </c>
      <c r="AD270" s="47">
        <f t="shared" si="266"/>
        <v>7499520</v>
      </c>
      <c r="AE270" s="47">
        <f t="shared" si="266"/>
        <v>7499520</v>
      </c>
      <c r="AF270" s="47">
        <f t="shared" si="266"/>
        <v>0</v>
      </c>
      <c r="AG270" s="47">
        <f t="shared" si="266"/>
        <v>0</v>
      </c>
      <c r="AH270" s="47">
        <f t="shared" ref="AF270:AS271" si="267">AH271</f>
        <v>7499520</v>
      </c>
      <c r="AI270" s="47">
        <f t="shared" si="267"/>
        <v>7499520</v>
      </c>
      <c r="AJ270" s="47">
        <f t="shared" si="267"/>
        <v>0</v>
      </c>
      <c r="AK270" s="47">
        <f t="shared" si="267"/>
        <v>0</v>
      </c>
      <c r="AL270" s="47">
        <f t="shared" si="267"/>
        <v>0</v>
      </c>
      <c r="AM270" s="47">
        <f t="shared" si="267"/>
        <v>0</v>
      </c>
      <c r="AN270" s="47">
        <f t="shared" si="267"/>
        <v>0</v>
      </c>
      <c r="AO270" s="47">
        <f t="shared" si="267"/>
        <v>0</v>
      </c>
      <c r="AP270" s="47">
        <f t="shared" si="267"/>
        <v>7499520</v>
      </c>
      <c r="AQ270" s="47">
        <f t="shared" si="267"/>
        <v>7499520</v>
      </c>
      <c r="AR270" s="47">
        <f t="shared" si="267"/>
        <v>0</v>
      </c>
      <c r="AS270" s="47">
        <f t="shared" si="267"/>
        <v>0</v>
      </c>
    </row>
    <row r="271" spans="1:45" ht="60" x14ac:dyDescent="0.25">
      <c r="A271" s="46" t="s">
        <v>79</v>
      </c>
      <c r="B271" s="50"/>
      <c r="C271" s="50"/>
      <c r="D271" s="50"/>
      <c r="E271" s="19">
        <v>852</v>
      </c>
      <c r="F271" s="24" t="s">
        <v>144</v>
      </c>
      <c r="G271" s="24" t="s">
        <v>82</v>
      </c>
      <c r="H271" s="37" t="s">
        <v>234</v>
      </c>
      <c r="I271" s="24" t="s">
        <v>146</v>
      </c>
      <c r="J271" s="47">
        <f t="shared" si="265"/>
        <v>7812000</v>
      </c>
      <c r="K271" s="48">
        <f t="shared" si="265"/>
        <v>7812000</v>
      </c>
      <c r="L271" s="48">
        <f t="shared" si="265"/>
        <v>0</v>
      </c>
      <c r="M271" s="48">
        <f t="shared" si="265"/>
        <v>0</v>
      </c>
      <c r="N271" s="47">
        <f t="shared" si="265"/>
        <v>7343280</v>
      </c>
      <c r="O271" s="48">
        <f t="shared" si="265"/>
        <v>7343280</v>
      </c>
      <c r="P271" s="48">
        <f t="shared" si="265"/>
        <v>0</v>
      </c>
      <c r="Q271" s="48">
        <f t="shared" si="265"/>
        <v>0</v>
      </c>
      <c r="R271" s="47">
        <f t="shared" si="265"/>
        <v>7343280</v>
      </c>
      <c r="S271" s="48">
        <f t="shared" si="265"/>
        <v>7343280</v>
      </c>
      <c r="T271" s="48">
        <f t="shared" si="265"/>
        <v>0</v>
      </c>
      <c r="U271" s="48">
        <f t="shared" si="265"/>
        <v>0</v>
      </c>
      <c r="V271" s="47">
        <f t="shared" si="266"/>
        <v>7499520</v>
      </c>
      <c r="W271" s="47">
        <f t="shared" si="266"/>
        <v>7499520</v>
      </c>
      <c r="X271" s="47">
        <f t="shared" si="266"/>
        <v>0</v>
      </c>
      <c r="Y271" s="47">
        <f t="shared" si="266"/>
        <v>0</v>
      </c>
      <c r="Z271" s="47">
        <f t="shared" si="266"/>
        <v>0</v>
      </c>
      <c r="AA271" s="47">
        <f t="shared" si="266"/>
        <v>0</v>
      </c>
      <c r="AB271" s="47">
        <f t="shared" si="266"/>
        <v>0</v>
      </c>
      <c r="AC271" s="47">
        <f t="shared" si="266"/>
        <v>0</v>
      </c>
      <c r="AD271" s="47">
        <f t="shared" si="266"/>
        <v>7499520</v>
      </c>
      <c r="AE271" s="47">
        <f t="shared" si="266"/>
        <v>7499520</v>
      </c>
      <c r="AF271" s="47">
        <f t="shared" si="267"/>
        <v>0</v>
      </c>
      <c r="AG271" s="47">
        <f t="shared" si="267"/>
        <v>0</v>
      </c>
      <c r="AH271" s="47">
        <f t="shared" si="267"/>
        <v>7499520</v>
      </c>
      <c r="AI271" s="47">
        <f t="shared" si="267"/>
        <v>7499520</v>
      </c>
      <c r="AJ271" s="47">
        <f t="shared" si="267"/>
        <v>0</v>
      </c>
      <c r="AK271" s="47">
        <f t="shared" si="267"/>
        <v>0</v>
      </c>
      <c r="AL271" s="47">
        <f t="shared" si="267"/>
        <v>0</v>
      </c>
      <c r="AM271" s="47">
        <f t="shared" si="267"/>
        <v>0</v>
      </c>
      <c r="AN271" s="47">
        <f t="shared" si="267"/>
        <v>0</v>
      </c>
      <c r="AO271" s="47">
        <f t="shared" si="267"/>
        <v>0</v>
      </c>
      <c r="AP271" s="47">
        <f t="shared" si="267"/>
        <v>7499520</v>
      </c>
      <c r="AQ271" s="47">
        <f t="shared" si="267"/>
        <v>7499520</v>
      </c>
      <c r="AR271" s="47">
        <f t="shared" si="267"/>
        <v>0</v>
      </c>
      <c r="AS271" s="47">
        <f t="shared" si="267"/>
        <v>0</v>
      </c>
    </row>
    <row r="272" spans="1:45" ht="30" x14ac:dyDescent="0.25">
      <c r="A272" s="46" t="s">
        <v>80</v>
      </c>
      <c r="B272" s="50"/>
      <c r="C272" s="50"/>
      <c r="D272" s="50"/>
      <c r="E272" s="19">
        <v>852</v>
      </c>
      <c r="F272" s="24" t="s">
        <v>144</v>
      </c>
      <c r="G272" s="24" t="s">
        <v>82</v>
      </c>
      <c r="H272" s="37" t="s">
        <v>234</v>
      </c>
      <c r="I272" s="24" t="s">
        <v>147</v>
      </c>
      <c r="J272" s="47">
        <v>7812000</v>
      </c>
      <c r="K272" s="48">
        <f>J272</f>
        <v>7812000</v>
      </c>
      <c r="L272" s="48"/>
      <c r="M272" s="48"/>
      <c r="N272" s="47">
        <v>7343280</v>
      </c>
      <c r="O272" s="48">
        <f>N272</f>
        <v>7343280</v>
      </c>
      <c r="P272" s="48"/>
      <c r="Q272" s="48"/>
      <c r="R272" s="47">
        <v>7343280</v>
      </c>
      <c r="S272" s="48">
        <f>R272</f>
        <v>7343280</v>
      </c>
      <c r="T272" s="48"/>
      <c r="U272" s="48"/>
      <c r="V272" s="47">
        <v>7499520</v>
      </c>
      <c r="W272" s="47">
        <f>V272</f>
        <v>7499520</v>
      </c>
      <c r="X272" s="47"/>
      <c r="Y272" s="47"/>
      <c r="Z272" s="47"/>
      <c r="AA272" s="47">
        <f>Z272</f>
        <v>0</v>
      </c>
      <c r="AB272" s="47"/>
      <c r="AC272" s="47"/>
      <c r="AD272" s="47">
        <f>V272+Z272</f>
        <v>7499520</v>
      </c>
      <c r="AE272" s="47">
        <f>W272+AA272</f>
        <v>7499520</v>
      </c>
      <c r="AF272" s="47">
        <f>X272+AB272</f>
        <v>0</v>
      </c>
      <c r="AG272" s="47">
        <f>Y272+AC272</f>
        <v>0</v>
      </c>
      <c r="AH272" s="47">
        <v>7499520</v>
      </c>
      <c r="AI272" s="47">
        <f>AH272</f>
        <v>7499520</v>
      </c>
      <c r="AJ272" s="47"/>
      <c r="AK272" s="47"/>
      <c r="AL272" s="47"/>
      <c r="AM272" s="47">
        <f>AL272</f>
        <v>0</v>
      </c>
      <c r="AN272" s="47"/>
      <c r="AO272" s="47"/>
      <c r="AP272" s="47">
        <f>AH272+AL272</f>
        <v>7499520</v>
      </c>
      <c r="AQ272" s="47">
        <f>AI272+AM272</f>
        <v>7499520</v>
      </c>
      <c r="AR272" s="47">
        <f>AJ272+AN272</f>
        <v>0</v>
      </c>
      <c r="AS272" s="47">
        <f>AK272+AO272</f>
        <v>0</v>
      </c>
    </row>
    <row r="273" spans="1:45" s="45" customFormat="1" ht="30" x14ac:dyDescent="0.25">
      <c r="A273" s="46" t="s">
        <v>235</v>
      </c>
      <c r="B273" s="50"/>
      <c r="C273" s="50"/>
      <c r="D273" s="50"/>
      <c r="E273" s="19">
        <v>852</v>
      </c>
      <c r="F273" s="24" t="s">
        <v>144</v>
      </c>
      <c r="G273" s="20" t="s">
        <v>82</v>
      </c>
      <c r="H273" s="37" t="s">
        <v>236</v>
      </c>
      <c r="I273" s="24"/>
      <c r="J273" s="47">
        <f t="shared" ref="J273:U274" si="268">J274</f>
        <v>587880</v>
      </c>
      <c r="K273" s="48">
        <f t="shared" si="268"/>
        <v>396180</v>
      </c>
      <c r="L273" s="48">
        <f t="shared" si="268"/>
        <v>191700</v>
      </c>
      <c r="M273" s="48">
        <f t="shared" si="268"/>
        <v>0</v>
      </c>
      <c r="N273" s="47">
        <f t="shared" si="268"/>
        <v>587880</v>
      </c>
      <c r="O273" s="48">
        <f t="shared" si="268"/>
        <v>396180</v>
      </c>
      <c r="P273" s="48">
        <f t="shared" si="268"/>
        <v>191700</v>
      </c>
      <c r="Q273" s="48">
        <f t="shared" si="268"/>
        <v>0</v>
      </c>
      <c r="R273" s="47">
        <f t="shared" si="268"/>
        <v>587880</v>
      </c>
      <c r="S273" s="48">
        <f t="shared" si="268"/>
        <v>396180</v>
      </c>
      <c r="T273" s="48">
        <f t="shared" si="268"/>
        <v>191700</v>
      </c>
      <c r="U273" s="48">
        <f t="shared" si="268"/>
        <v>0</v>
      </c>
      <c r="V273" s="47">
        <f t="shared" ref="V273:AG274" si="269">V274</f>
        <v>523980</v>
      </c>
      <c r="W273" s="47">
        <f t="shared" si="269"/>
        <v>332280</v>
      </c>
      <c r="X273" s="47">
        <f t="shared" si="269"/>
        <v>191700</v>
      </c>
      <c r="Y273" s="47">
        <f t="shared" si="269"/>
        <v>0</v>
      </c>
      <c r="Z273" s="47">
        <f t="shared" si="269"/>
        <v>0</v>
      </c>
      <c r="AA273" s="47">
        <f t="shared" si="269"/>
        <v>0</v>
      </c>
      <c r="AB273" s="47">
        <f t="shared" si="269"/>
        <v>0</v>
      </c>
      <c r="AC273" s="47">
        <f t="shared" si="269"/>
        <v>0</v>
      </c>
      <c r="AD273" s="47">
        <f t="shared" si="269"/>
        <v>523980</v>
      </c>
      <c r="AE273" s="47">
        <f t="shared" si="269"/>
        <v>332280</v>
      </c>
      <c r="AF273" s="47">
        <f t="shared" si="269"/>
        <v>191700</v>
      </c>
      <c r="AG273" s="47">
        <f t="shared" si="269"/>
        <v>0</v>
      </c>
      <c r="AH273" s="47">
        <f t="shared" ref="AF273:AS274" si="270">AH274</f>
        <v>523980</v>
      </c>
      <c r="AI273" s="47">
        <f t="shared" si="270"/>
        <v>332280</v>
      </c>
      <c r="AJ273" s="47">
        <f t="shared" si="270"/>
        <v>191700</v>
      </c>
      <c r="AK273" s="47">
        <f t="shared" si="270"/>
        <v>0</v>
      </c>
      <c r="AL273" s="47">
        <f t="shared" si="270"/>
        <v>0</v>
      </c>
      <c r="AM273" s="47">
        <f t="shared" si="270"/>
        <v>0</v>
      </c>
      <c r="AN273" s="47">
        <f t="shared" si="270"/>
        <v>0</v>
      </c>
      <c r="AO273" s="47">
        <f t="shared" si="270"/>
        <v>0</v>
      </c>
      <c r="AP273" s="47">
        <f t="shared" si="270"/>
        <v>523980</v>
      </c>
      <c r="AQ273" s="47">
        <f t="shared" si="270"/>
        <v>332280</v>
      </c>
      <c r="AR273" s="47">
        <f t="shared" si="270"/>
        <v>191700</v>
      </c>
      <c r="AS273" s="47">
        <f t="shared" si="270"/>
        <v>0</v>
      </c>
    </row>
    <row r="274" spans="1:45" s="45" customFormat="1" ht="60" x14ac:dyDescent="0.25">
      <c r="A274" s="46" t="s">
        <v>79</v>
      </c>
      <c r="B274" s="50"/>
      <c r="C274" s="50"/>
      <c r="D274" s="50"/>
      <c r="E274" s="19">
        <v>852</v>
      </c>
      <c r="F274" s="24" t="s">
        <v>144</v>
      </c>
      <c r="G274" s="20" t="s">
        <v>82</v>
      </c>
      <c r="H274" s="37" t="s">
        <v>236</v>
      </c>
      <c r="I274" s="24" t="s">
        <v>146</v>
      </c>
      <c r="J274" s="47">
        <f t="shared" si="268"/>
        <v>587880</v>
      </c>
      <c r="K274" s="48">
        <f t="shared" si="268"/>
        <v>396180</v>
      </c>
      <c r="L274" s="48">
        <f t="shared" si="268"/>
        <v>191700</v>
      </c>
      <c r="M274" s="48">
        <f t="shared" si="268"/>
        <v>0</v>
      </c>
      <c r="N274" s="47">
        <f t="shared" si="268"/>
        <v>587880</v>
      </c>
      <c r="O274" s="48">
        <f t="shared" si="268"/>
        <v>396180</v>
      </c>
      <c r="P274" s="48">
        <f t="shared" si="268"/>
        <v>191700</v>
      </c>
      <c r="Q274" s="48">
        <f t="shared" si="268"/>
        <v>0</v>
      </c>
      <c r="R274" s="47">
        <f t="shared" si="268"/>
        <v>587880</v>
      </c>
      <c r="S274" s="48">
        <f t="shared" si="268"/>
        <v>396180</v>
      </c>
      <c r="T274" s="48">
        <f t="shared" si="268"/>
        <v>191700</v>
      </c>
      <c r="U274" s="48">
        <f t="shared" si="268"/>
        <v>0</v>
      </c>
      <c r="V274" s="47">
        <f t="shared" si="269"/>
        <v>523980</v>
      </c>
      <c r="W274" s="47">
        <f t="shared" si="269"/>
        <v>332280</v>
      </c>
      <c r="X274" s="47">
        <f t="shared" si="269"/>
        <v>191700</v>
      </c>
      <c r="Y274" s="47">
        <f t="shared" si="269"/>
        <v>0</v>
      </c>
      <c r="Z274" s="47">
        <f t="shared" si="269"/>
        <v>0</v>
      </c>
      <c r="AA274" s="47">
        <f t="shared" si="269"/>
        <v>0</v>
      </c>
      <c r="AB274" s="47">
        <f t="shared" si="269"/>
        <v>0</v>
      </c>
      <c r="AC274" s="47">
        <f t="shared" si="269"/>
        <v>0</v>
      </c>
      <c r="AD274" s="47">
        <f t="shared" si="269"/>
        <v>523980</v>
      </c>
      <c r="AE274" s="47">
        <f t="shared" si="269"/>
        <v>332280</v>
      </c>
      <c r="AF274" s="47">
        <f t="shared" si="270"/>
        <v>191700</v>
      </c>
      <c r="AG274" s="47">
        <f t="shared" si="270"/>
        <v>0</v>
      </c>
      <c r="AH274" s="47">
        <f t="shared" si="270"/>
        <v>523980</v>
      </c>
      <c r="AI274" s="47">
        <f t="shared" si="270"/>
        <v>332280</v>
      </c>
      <c r="AJ274" s="47">
        <f t="shared" si="270"/>
        <v>191700</v>
      </c>
      <c r="AK274" s="47">
        <f t="shared" si="270"/>
        <v>0</v>
      </c>
      <c r="AL274" s="47">
        <f t="shared" si="270"/>
        <v>0</v>
      </c>
      <c r="AM274" s="47">
        <f t="shared" si="270"/>
        <v>0</v>
      </c>
      <c r="AN274" s="47">
        <f t="shared" si="270"/>
        <v>0</v>
      </c>
      <c r="AO274" s="47">
        <f t="shared" si="270"/>
        <v>0</v>
      </c>
      <c r="AP274" s="47">
        <f t="shared" si="270"/>
        <v>523980</v>
      </c>
      <c r="AQ274" s="47">
        <f t="shared" si="270"/>
        <v>332280</v>
      </c>
      <c r="AR274" s="47">
        <f t="shared" si="270"/>
        <v>191700</v>
      </c>
      <c r="AS274" s="47">
        <f t="shared" si="270"/>
        <v>0</v>
      </c>
    </row>
    <row r="275" spans="1:45" s="45" customFormat="1" ht="30" x14ac:dyDescent="0.25">
      <c r="A275" s="46" t="s">
        <v>80</v>
      </c>
      <c r="B275" s="50"/>
      <c r="C275" s="50"/>
      <c r="D275" s="50"/>
      <c r="E275" s="19">
        <v>852</v>
      </c>
      <c r="F275" s="24" t="s">
        <v>144</v>
      </c>
      <c r="G275" s="20" t="s">
        <v>82</v>
      </c>
      <c r="H275" s="37" t="s">
        <v>236</v>
      </c>
      <c r="I275" s="24" t="s">
        <v>147</v>
      </c>
      <c r="J275" s="47">
        <f>K275+L275</f>
        <v>587880</v>
      </c>
      <c r="K275" s="48">
        <v>396180</v>
      </c>
      <c r="L275" s="48">
        <v>191700</v>
      </c>
      <c r="M275" s="48"/>
      <c r="N275" s="47">
        <f>O275+P275</f>
        <v>587880</v>
      </c>
      <c r="O275" s="48">
        <v>396180</v>
      </c>
      <c r="P275" s="48">
        <v>191700</v>
      </c>
      <c r="Q275" s="48"/>
      <c r="R275" s="47">
        <f>S275+T275</f>
        <v>587880</v>
      </c>
      <c r="S275" s="48">
        <v>396180</v>
      </c>
      <c r="T275" s="48">
        <v>191700</v>
      </c>
      <c r="U275" s="48"/>
      <c r="V275" s="47">
        <v>523980</v>
      </c>
      <c r="W275" s="47">
        <v>332280</v>
      </c>
      <c r="X275" s="47">
        <v>191700</v>
      </c>
      <c r="Y275" s="47"/>
      <c r="Z275" s="47"/>
      <c r="AA275" s="47"/>
      <c r="AB275" s="47"/>
      <c r="AC275" s="47"/>
      <c r="AD275" s="47">
        <f>V275+Z275</f>
        <v>523980</v>
      </c>
      <c r="AE275" s="47">
        <f>W275+AA275</f>
        <v>332280</v>
      </c>
      <c r="AF275" s="47">
        <f>X275+AB275</f>
        <v>191700</v>
      </c>
      <c r="AG275" s="47">
        <f>Y275+AC275</f>
        <v>0</v>
      </c>
      <c r="AH275" s="47">
        <v>523980</v>
      </c>
      <c r="AI275" s="47">
        <v>332280</v>
      </c>
      <c r="AJ275" s="47">
        <v>191700</v>
      </c>
      <c r="AK275" s="47"/>
      <c r="AL275" s="47"/>
      <c r="AM275" s="47"/>
      <c r="AN275" s="47"/>
      <c r="AO275" s="47"/>
      <c r="AP275" s="47">
        <f>AH275+AL275</f>
        <v>523980</v>
      </c>
      <c r="AQ275" s="47">
        <f>AI275+AM275</f>
        <v>332280</v>
      </c>
      <c r="AR275" s="47">
        <f>AJ275+AN275</f>
        <v>191700</v>
      </c>
      <c r="AS275" s="47">
        <f>AK275+AO275</f>
        <v>0</v>
      </c>
    </row>
    <row r="276" spans="1:45" s="45" customFormat="1" ht="28.5" x14ac:dyDescent="0.25">
      <c r="A276" s="34" t="s">
        <v>145</v>
      </c>
      <c r="B276" s="41"/>
      <c r="C276" s="41"/>
      <c r="D276" s="41"/>
      <c r="E276" s="53">
        <v>852</v>
      </c>
      <c r="F276" s="42" t="s">
        <v>144</v>
      </c>
      <c r="G276" s="22" t="s">
        <v>84</v>
      </c>
      <c r="H276" s="37" t="s">
        <v>23</v>
      </c>
      <c r="I276" s="42"/>
      <c r="J276" s="43">
        <f>J277+J280+J283+J286</f>
        <v>7785512</v>
      </c>
      <c r="K276" s="43">
        <f t="shared" ref="K276:R276" si="271">K277+K280+K283+K286</f>
        <v>87600</v>
      </c>
      <c r="L276" s="43">
        <f t="shared" si="271"/>
        <v>7697912</v>
      </c>
      <c r="M276" s="43">
        <f t="shared" si="271"/>
        <v>0</v>
      </c>
      <c r="N276" s="43">
        <f t="shared" si="271"/>
        <v>5972800</v>
      </c>
      <c r="O276" s="43">
        <f t="shared" si="271"/>
        <v>87600</v>
      </c>
      <c r="P276" s="43">
        <f t="shared" si="271"/>
        <v>5885200</v>
      </c>
      <c r="Q276" s="43">
        <f t="shared" si="271"/>
        <v>0</v>
      </c>
      <c r="R276" s="43">
        <f t="shared" si="271"/>
        <v>5972800</v>
      </c>
      <c r="S276" s="43" t="e">
        <f>S277+S280+S283+#REF!+S286</f>
        <v>#REF!</v>
      </c>
      <c r="T276" s="43" t="e">
        <f>T277+T280+T283+#REF!+T286</f>
        <v>#REF!</v>
      </c>
      <c r="U276" s="43" t="e">
        <f>U277+U280+U283+#REF!+U286</f>
        <v>#REF!</v>
      </c>
      <c r="V276" s="43" t="e">
        <f>V277+V280+V283+#REF!+#REF!+V286</f>
        <v>#REF!</v>
      </c>
      <c r="W276" s="43" t="e">
        <f>W277+W280+W283+#REF!+#REF!+W286</f>
        <v>#REF!</v>
      </c>
      <c r="X276" s="43" t="e">
        <f>X277+X280+X283+#REF!+#REF!+X286</f>
        <v>#REF!</v>
      </c>
      <c r="Y276" s="43" t="e">
        <f>Y277+Y280+Y283+#REF!+#REF!+Y286</f>
        <v>#REF!</v>
      </c>
      <c r="Z276" s="43" t="e">
        <f>Z277+Z280+Z283+#REF!+#REF!+Z286</f>
        <v>#REF!</v>
      </c>
      <c r="AA276" s="43" t="e">
        <f>AA277+AA280+AA283+#REF!+#REF!+AA286</f>
        <v>#REF!</v>
      </c>
      <c r="AB276" s="43" t="e">
        <f>AB277+AB280+AB283+#REF!+#REF!+AB286</f>
        <v>#REF!</v>
      </c>
      <c r="AC276" s="43" t="e">
        <f>AC277+AC280+AC283+#REF!+#REF!+AC286</f>
        <v>#REF!</v>
      </c>
      <c r="AD276" s="43" t="e">
        <f>AD277+AD280+AD283+#REF!+#REF!+AD286</f>
        <v>#REF!</v>
      </c>
      <c r="AE276" s="43" t="e">
        <f>AE277+AE280+AE283+#REF!+#REF!+AE286</f>
        <v>#REF!</v>
      </c>
      <c r="AF276" s="43" t="e">
        <f>AF277+AF280+AF283+#REF!+#REF!+AF286</f>
        <v>#REF!</v>
      </c>
      <c r="AG276" s="43" t="e">
        <f>AG277+AG280+AG283+#REF!+#REF!+AG286</f>
        <v>#REF!</v>
      </c>
      <c r="AH276" s="43" t="e">
        <f>AH277+AH280+AH283+#REF!+#REF!+AH286</f>
        <v>#REF!</v>
      </c>
      <c r="AI276" s="43" t="e">
        <f>AI277+AI280+AI283+#REF!+#REF!+AI286</f>
        <v>#REF!</v>
      </c>
      <c r="AJ276" s="43" t="e">
        <f>AJ277+AJ280+AJ283+#REF!+#REF!+AJ286</f>
        <v>#REF!</v>
      </c>
      <c r="AK276" s="43" t="e">
        <f>AK277+AK280+AK283+#REF!+#REF!+AK286</f>
        <v>#REF!</v>
      </c>
      <c r="AL276" s="43" t="e">
        <f>AL277+AL280+AL283+#REF!+#REF!+AL286</f>
        <v>#REF!</v>
      </c>
      <c r="AM276" s="43" t="e">
        <f>AM277+AM280+AM283+#REF!+#REF!+AM286</f>
        <v>#REF!</v>
      </c>
      <c r="AN276" s="43" t="e">
        <f>AN277+AN280+AN283+#REF!+#REF!+AN286</f>
        <v>#REF!</v>
      </c>
      <c r="AO276" s="43" t="e">
        <f>AO277+AO280+AO283+#REF!+#REF!+AO286</f>
        <v>#REF!</v>
      </c>
      <c r="AP276" s="43" t="e">
        <f>AP277+AP280+AP283+#REF!+#REF!+AP286</f>
        <v>#REF!</v>
      </c>
      <c r="AQ276" s="43" t="e">
        <f>AQ277+AQ280+AQ283+#REF!+#REF!+AQ286</f>
        <v>#REF!</v>
      </c>
      <c r="AR276" s="43" t="e">
        <f>AR277+AR280+AR283+#REF!+#REF!+AR286</f>
        <v>#REF!</v>
      </c>
      <c r="AS276" s="43" t="e">
        <f>AS277+AS280+AS283+#REF!+#REF!+AS286</f>
        <v>#REF!</v>
      </c>
    </row>
    <row r="277" spans="1:45" s="45" customFormat="1" ht="30" x14ac:dyDescent="0.25">
      <c r="A277" s="46" t="s">
        <v>148</v>
      </c>
      <c r="B277" s="50"/>
      <c r="C277" s="50"/>
      <c r="D277" s="50"/>
      <c r="E277" s="19">
        <v>852</v>
      </c>
      <c r="F277" s="20" t="s">
        <v>144</v>
      </c>
      <c r="G277" s="20" t="s">
        <v>84</v>
      </c>
      <c r="H277" s="37" t="s">
        <v>237</v>
      </c>
      <c r="I277" s="24"/>
      <c r="J277" s="47">
        <f t="shared" ref="J277:U278" si="272">J278</f>
        <v>7050990</v>
      </c>
      <c r="K277" s="48">
        <f t="shared" si="272"/>
        <v>0</v>
      </c>
      <c r="L277" s="48">
        <f t="shared" si="272"/>
        <v>7050990</v>
      </c>
      <c r="M277" s="48">
        <f t="shared" si="272"/>
        <v>0</v>
      </c>
      <c r="N277" s="47">
        <f t="shared" si="272"/>
        <v>5885200</v>
      </c>
      <c r="O277" s="48">
        <f t="shared" si="272"/>
        <v>0</v>
      </c>
      <c r="P277" s="48">
        <f t="shared" si="272"/>
        <v>5885200</v>
      </c>
      <c r="Q277" s="48">
        <f t="shared" si="272"/>
        <v>0</v>
      </c>
      <c r="R277" s="47">
        <f t="shared" si="272"/>
        <v>5885200</v>
      </c>
      <c r="S277" s="48">
        <f t="shared" si="272"/>
        <v>0</v>
      </c>
      <c r="T277" s="48">
        <f t="shared" si="272"/>
        <v>5885200</v>
      </c>
      <c r="U277" s="48">
        <f t="shared" si="272"/>
        <v>0</v>
      </c>
      <c r="V277" s="47">
        <f t="shared" ref="V277:AG278" si="273">V278</f>
        <v>5998000</v>
      </c>
      <c r="W277" s="47">
        <f t="shared" si="273"/>
        <v>0</v>
      </c>
      <c r="X277" s="47">
        <f t="shared" si="273"/>
        <v>5998000</v>
      </c>
      <c r="Y277" s="47">
        <f t="shared" si="273"/>
        <v>0</v>
      </c>
      <c r="Z277" s="47">
        <f t="shared" si="273"/>
        <v>0</v>
      </c>
      <c r="AA277" s="47">
        <f t="shared" si="273"/>
        <v>0</v>
      </c>
      <c r="AB277" s="47">
        <f t="shared" si="273"/>
        <v>0</v>
      </c>
      <c r="AC277" s="47">
        <f t="shared" si="273"/>
        <v>0</v>
      </c>
      <c r="AD277" s="47">
        <f t="shared" si="273"/>
        <v>5998000</v>
      </c>
      <c r="AE277" s="47">
        <f t="shared" si="273"/>
        <v>0</v>
      </c>
      <c r="AF277" s="47">
        <f t="shared" si="273"/>
        <v>5998000</v>
      </c>
      <c r="AG277" s="47">
        <f t="shared" si="273"/>
        <v>0</v>
      </c>
      <c r="AH277" s="47">
        <f t="shared" ref="AF277:AS278" si="274">AH278</f>
        <v>5998000</v>
      </c>
      <c r="AI277" s="47">
        <f t="shared" si="274"/>
        <v>0</v>
      </c>
      <c r="AJ277" s="47">
        <f t="shared" si="274"/>
        <v>5998000</v>
      </c>
      <c r="AK277" s="47">
        <f t="shared" si="274"/>
        <v>0</v>
      </c>
      <c r="AL277" s="47">
        <f t="shared" si="274"/>
        <v>0</v>
      </c>
      <c r="AM277" s="47">
        <f t="shared" si="274"/>
        <v>0</v>
      </c>
      <c r="AN277" s="47">
        <f t="shared" si="274"/>
        <v>0</v>
      </c>
      <c r="AO277" s="47">
        <f t="shared" si="274"/>
        <v>0</v>
      </c>
      <c r="AP277" s="47">
        <f t="shared" si="274"/>
        <v>5998000</v>
      </c>
      <c r="AQ277" s="47">
        <f t="shared" si="274"/>
        <v>0</v>
      </c>
      <c r="AR277" s="47">
        <f t="shared" si="274"/>
        <v>5998000</v>
      </c>
      <c r="AS277" s="47">
        <f t="shared" si="274"/>
        <v>0</v>
      </c>
    </row>
    <row r="278" spans="1:45" s="45" customFormat="1" ht="60" x14ac:dyDescent="0.25">
      <c r="A278" s="46" t="s">
        <v>79</v>
      </c>
      <c r="B278" s="50"/>
      <c r="C278" s="50"/>
      <c r="D278" s="50"/>
      <c r="E278" s="19">
        <v>852</v>
      </c>
      <c r="F278" s="24" t="s">
        <v>144</v>
      </c>
      <c r="G278" s="20" t="s">
        <v>84</v>
      </c>
      <c r="H278" s="37" t="s">
        <v>237</v>
      </c>
      <c r="I278" s="24" t="s">
        <v>146</v>
      </c>
      <c r="J278" s="47">
        <f t="shared" si="272"/>
        <v>7050990</v>
      </c>
      <c r="K278" s="48">
        <f t="shared" si="272"/>
        <v>0</v>
      </c>
      <c r="L278" s="48">
        <f t="shared" si="272"/>
        <v>7050990</v>
      </c>
      <c r="M278" s="48">
        <f t="shared" si="272"/>
        <v>0</v>
      </c>
      <c r="N278" s="47">
        <f t="shared" si="272"/>
        <v>5885200</v>
      </c>
      <c r="O278" s="48">
        <f t="shared" si="272"/>
        <v>0</v>
      </c>
      <c r="P278" s="48">
        <f t="shared" si="272"/>
        <v>5885200</v>
      </c>
      <c r="Q278" s="48">
        <f t="shared" si="272"/>
        <v>0</v>
      </c>
      <c r="R278" s="47">
        <f t="shared" si="272"/>
        <v>5885200</v>
      </c>
      <c r="S278" s="48">
        <f t="shared" si="272"/>
        <v>0</v>
      </c>
      <c r="T278" s="48">
        <f t="shared" si="272"/>
        <v>5885200</v>
      </c>
      <c r="U278" s="48">
        <f t="shared" si="272"/>
        <v>0</v>
      </c>
      <c r="V278" s="47">
        <f t="shared" si="273"/>
        <v>5998000</v>
      </c>
      <c r="W278" s="47">
        <f t="shared" si="273"/>
        <v>0</v>
      </c>
      <c r="X278" s="47">
        <f t="shared" si="273"/>
        <v>5998000</v>
      </c>
      <c r="Y278" s="47">
        <f t="shared" si="273"/>
        <v>0</v>
      </c>
      <c r="Z278" s="47">
        <f t="shared" si="273"/>
        <v>0</v>
      </c>
      <c r="AA278" s="47">
        <f t="shared" si="273"/>
        <v>0</v>
      </c>
      <c r="AB278" s="47">
        <f t="shared" si="273"/>
        <v>0</v>
      </c>
      <c r="AC278" s="47">
        <f t="shared" si="273"/>
        <v>0</v>
      </c>
      <c r="AD278" s="47">
        <f t="shared" si="273"/>
        <v>5998000</v>
      </c>
      <c r="AE278" s="47">
        <f t="shared" si="273"/>
        <v>0</v>
      </c>
      <c r="AF278" s="47">
        <f t="shared" si="274"/>
        <v>5998000</v>
      </c>
      <c r="AG278" s="47">
        <f t="shared" si="274"/>
        <v>0</v>
      </c>
      <c r="AH278" s="47">
        <f t="shared" si="274"/>
        <v>5998000</v>
      </c>
      <c r="AI278" s="47">
        <f t="shared" si="274"/>
        <v>0</v>
      </c>
      <c r="AJ278" s="47">
        <f t="shared" si="274"/>
        <v>5998000</v>
      </c>
      <c r="AK278" s="47">
        <f t="shared" si="274"/>
        <v>0</v>
      </c>
      <c r="AL278" s="47">
        <f t="shared" si="274"/>
        <v>0</v>
      </c>
      <c r="AM278" s="47">
        <f t="shared" si="274"/>
        <v>0</v>
      </c>
      <c r="AN278" s="47">
        <f t="shared" si="274"/>
        <v>0</v>
      </c>
      <c r="AO278" s="47">
        <f t="shared" si="274"/>
        <v>0</v>
      </c>
      <c r="AP278" s="47">
        <f t="shared" si="274"/>
        <v>5998000</v>
      </c>
      <c r="AQ278" s="47">
        <f t="shared" si="274"/>
        <v>0</v>
      </c>
      <c r="AR278" s="47">
        <f t="shared" si="274"/>
        <v>5998000</v>
      </c>
      <c r="AS278" s="47">
        <f t="shared" si="274"/>
        <v>0</v>
      </c>
    </row>
    <row r="279" spans="1:45" ht="30" x14ac:dyDescent="0.25">
      <c r="A279" s="46" t="s">
        <v>80</v>
      </c>
      <c r="B279" s="50"/>
      <c r="C279" s="50"/>
      <c r="D279" s="50"/>
      <c r="E279" s="19">
        <v>852</v>
      </c>
      <c r="F279" s="24" t="s">
        <v>144</v>
      </c>
      <c r="G279" s="24" t="s">
        <v>84</v>
      </c>
      <c r="H279" s="37" t="s">
        <v>237</v>
      </c>
      <c r="I279" s="24" t="s">
        <v>147</v>
      </c>
      <c r="J279" s="47">
        <v>7050990</v>
      </c>
      <c r="K279" s="48"/>
      <c r="L279" s="48">
        <f>J279</f>
        <v>7050990</v>
      </c>
      <c r="M279" s="48"/>
      <c r="N279" s="47">
        <v>5885200</v>
      </c>
      <c r="O279" s="48"/>
      <c r="P279" s="48">
        <f>N279</f>
        <v>5885200</v>
      </c>
      <c r="Q279" s="48"/>
      <c r="R279" s="47">
        <v>5885200</v>
      </c>
      <c r="S279" s="48"/>
      <c r="T279" s="48">
        <f>R279</f>
        <v>5885200</v>
      </c>
      <c r="U279" s="48"/>
      <c r="V279" s="47">
        <f>5390123+607877</f>
        <v>5998000</v>
      </c>
      <c r="W279" s="47"/>
      <c r="X279" s="47">
        <f>V279</f>
        <v>5998000</v>
      </c>
      <c r="Y279" s="47"/>
      <c r="Z279" s="47"/>
      <c r="AA279" s="47"/>
      <c r="AB279" s="47">
        <f>Z279</f>
        <v>0</v>
      </c>
      <c r="AC279" s="47"/>
      <c r="AD279" s="47">
        <f>V279+Z279</f>
        <v>5998000</v>
      </c>
      <c r="AE279" s="47">
        <f>W279+AA279</f>
        <v>0</v>
      </c>
      <c r="AF279" s="47">
        <f>X279+AB279</f>
        <v>5998000</v>
      </c>
      <c r="AG279" s="47">
        <f>Y279+AC279</f>
        <v>0</v>
      </c>
      <c r="AH279" s="47">
        <f>5390123+607877</f>
        <v>5998000</v>
      </c>
      <c r="AI279" s="47"/>
      <c r="AJ279" s="47">
        <f>AH279</f>
        <v>5998000</v>
      </c>
      <c r="AK279" s="47"/>
      <c r="AL279" s="47"/>
      <c r="AM279" s="47"/>
      <c r="AN279" s="47">
        <f>AL279</f>
        <v>0</v>
      </c>
      <c r="AO279" s="47"/>
      <c r="AP279" s="47">
        <f>AH279+AL279</f>
        <v>5998000</v>
      </c>
      <c r="AQ279" s="47">
        <f>AI279+AM279</f>
        <v>0</v>
      </c>
      <c r="AR279" s="47">
        <f>AJ279+AN279</f>
        <v>5998000</v>
      </c>
      <c r="AS279" s="47">
        <f>AK279+AO279</f>
        <v>0</v>
      </c>
    </row>
    <row r="280" spans="1:45" ht="30" x14ac:dyDescent="0.25">
      <c r="A280" s="46" t="s">
        <v>150</v>
      </c>
      <c r="B280" s="50"/>
      <c r="C280" s="50"/>
      <c r="D280" s="50"/>
      <c r="E280" s="19">
        <v>852</v>
      </c>
      <c r="F280" s="24" t="s">
        <v>144</v>
      </c>
      <c r="G280" s="24" t="s">
        <v>84</v>
      </c>
      <c r="H280" s="37" t="s">
        <v>216</v>
      </c>
      <c r="I280" s="24"/>
      <c r="J280" s="47">
        <f t="shared" ref="J280:U281" si="275">J281</f>
        <v>46500</v>
      </c>
      <c r="K280" s="48">
        <f t="shared" si="275"/>
        <v>0</v>
      </c>
      <c r="L280" s="48">
        <f t="shared" si="275"/>
        <v>46500</v>
      </c>
      <c r="M280" s="48">
        <f t="shared" si="275"/>
        <v>0</v>
      </c>
      <c r="N280" s="47">
        <f t="shared" si="275"/>
        <v>0</v>
      </c>
      <c r="O280" s="48">
        <f t="shared" si="275"/>
        <v>0</v>
      </c>
      <c r="P280" s="48">
        <f t="shared" si="275"/>
        <v>0</v>
      </c>
      <c r="Q280" s="48">
        <f t="shared" si="275"/>
        <v>0</v>
      </c>
      <c r="R280" s="47">
        <f t="shared" si="275"/>
        <v>0</v>
      </c>
      <c r="S280" s="48">
        <f t="shared" si="275"/>
        <v>0</v>
      </c>
      <c r="T280" s="48">
        <f t="shared" si="275"/>
        <v>0</v>
      </c>
      <c r="U280" s="48">
        <f t="shared" si="275"/>
        <v>0</v>
      </c>
      <c r="V280" s="47">
        <f t="shared" ref="V280:AG281" si="276">V281</f>
        <v>0</v>
      </c>
      <c r="W280" s="47">
        <f t="shared" si="276"/>
        <v>0</v>
      </c>
      <c r="X280" s="47">
        <f t="shared" si="276"/>
        <v>0</v>
      </c>
      <c r="Y280" s="47">
        <f t="shared" si="276"/>
        <v>0</v>
      </c>
      <c r="Z280" s="47">
        <f t="shared" si="276"/>
        <v>0</v>
      </c>
      <c r="AA280" s="47">
        <f t="shared" si="276"/>
        <v>0</v>
      </c>
      <c r="AB280" s="47">
        <f t="shared" si="276"/>
        <v>0</v>
      </c>
      <c r="AC280" s="47">
        <f t="shared" si="276"/>
        <v>0</v>
      </c>
      <c r="AD280" s="47">
        <f t="shared" si="276"/>
        <v>0</v>
      </c>
      <c r="AE280" s="47">
        <f t="shared" si="276"/>
        <v>0</v>
      </c>
      <c r="AF280" s="47">
        <f t="shared" si="276"/>
        <v>0</v>
      </c>
      <c r="AG280" s="47">
        <f t="shared" si="276"/>
        <v>0</v>
      </c>
      <c r="AH280" s="47">
        <f t="shared" ref="AF280:AS281" si="277">AH281</f>
        <v>0</v>
      </c>
      <c r="AI280" s="47">
        <f t="shared" si="277"/>
        <v>0</v>
      </c>
      <c r="AJ280" s="47">
        <f t="shared" si="277"/>
        <v>0</v>
      </c>
      <c r="AK280" s="47">
        <f t="shared" si="277"/>
        <v>0</v>
      </c>
      <c r="AL280" s="47">
        <f t="shared" si="277"/>
        <v>0</v>
      </c>
      <c r="AM280" s="47">
        <f t="shared" si="277"/>
        <v>0</v>
      </c>
      <c r="AN280" s="47">
        <f t="shared" si="277"/>
        <v>0</v>
      </c>
      <c r="AO280" s="47">
        <f t="shared" si="277"/>
        <v>0</v>
      </c>
      <c r="AP280" s="47">
        <f t="shared" si="277"/>
        <v>0</v>
      </c>
      <c r="AQ280" s="47">
        <f t="shared" si="277"/>
        <v>0</v>
      </c>
      <c r="AR280" s="47">
        <f t="shared" si="277"/>
        <v>0</v>
      </c>
      <c r="AS280" s="47">
        <f t="shared" si="277"/>
        <v>0</v>
      </c>
    </row>
    <row r="281" spans="1:45" ht="60" x14ac:dyDescent="0.25">
      <c r="A281" s="46" t="s">
        <v>79</v>
      </c>
      <c r="B281" s="50"/>
      <c r="C281" s="50"/>
      <c r="D281" s="50"/>
      <c r="E281" s="19">
        <v>852</v>
      </c>
      <c r="F281" s="24" t="s">
        <v>144</v>
      </c>
      <c r="G281" s="24" t="s">
        <v>84</v>
      </c>
      <c r="H281" s="37" t="s">
        <v>216</v>
      </c>
      <c r="I281" s="24" t="s">
        <v>146</v>
      </c>
      <c r="J281" s="47">
        <f t="shared" si="275"/>
        <v>46500</v>
      </c>
      <c r="K281" s="48">
        <f t="shared" si="275"/>
        <v>0</v>
      </c>
      <c r="L281" s="48">
        <f t="shared" si="275"/>
        <v>46500</v>
      </c>
      <c r="M281" s="48">
        <f t="shared" si="275"/>
        <v>0</v>
      </c>
      <c r="N281" s="47">
        <f t="shared" si="275"/>
        <v>0</v>
      </c>
      <c r="O281" s="48">
        <f t="shared" si="275"/>
        <v>0</v>
      </c>
      <c r="P281" s="48">
        <f t="shared" si="275"/>
        <v>0</v>
      </c>
      <c r="Q281" s="48">
        <f t="shared" si="275"/>
        <v>0</v>
      </c>
      <c r="R281" s="47">
        <f t="shared" si="275"/>
        <v>0</v>
      </c>
      <c r="S281" s="48">
        <f t="shared" si="275"/>
        <v>0</v>
      </c>
      <c r="T281" s="48">
        <f t="shared" si="275"/>
        <v>0</v>
      </c>
      <c r="U281" s="48">
        <f t="shared" si="275"/>
        <v>0</v>
      </c>
      <c r="V281" s="47">
        <f t="shared" si="276"/>
        <v>0</v>
      </c>
      <c r="W281" s="47">
        <f t="shared" si="276"/>
        <v>0</v>
      </c>
      <c r="X281" s="47">
        <f t="shared" si="276"/>
        <v>0</v>
      </c>
      <c r="Y281" s="47">
        <f t="shared" si="276"/>
        <v>0</v>
      </c>
      <c r="Z281" s="47">
        <f t="shared" si="276"/>
        <v>0</v>
      </c>
      <c r="AA281" s="47">
        <f t="shared" si="276"/>
        <v>0</v>
      </c>
      <c r="AB281" s="47">
        <f t="shared" si="276"/>
        <v>0</v>
      </c>
      <c r="AC281" s="47">
        <f t="shared" si="276"/>
        <v>0</v>
      </c>
      <c r="AD281" s="47">
        <f t="shared" si="276"/>
        <v>0</v>
      </c>
      <c r="AE281" s="47">
        <f t="shared" si="276"/>
        <v>0</v>
      </c>
      <c r="AF281" s="47">
        <f t="shared" si="277"/>
        <v>0</v>
      </c>
      <c r="AG281" s="47">
        <f t="shared" si="277"/>
        <v>0</v>
      </c>
      <c r="AH281" s="47">
        <f t="shared" si="277"/>
        <v>0</v>
      </c>
      <c r="AI281" s="47">
        <f t="shared" si="277"/>
        <v>0</v>
      </c>
      <c r="AJ281" s="47">
        <f t="shared" si="277"/>
        <v>0</v>
      </c>
      <c r="AK281" s="47">
        <f t="shared" si="277"/>
        <v>0</v>
      </c>
      <c r="AL281" s="47">
        <f t="shared" si="277"/>
        <v>0</v>
      </c>
      <c r="AM281" s="47">
        <f t="shared" si="277"/>
        <v>0</v>
      </c>
      <c r="AN281" s="47">
        <f t="shared" si="277"/>
        <v>0</v>
      </c>
      <c r="AO281" s="47">
        <f t="shared" si="277"/>
        <v>0</v>
      </c>
      <c r="AP281" s="47">
        <f t="shared" si="277"/>
        <v>0</v>
      </c>
      <c r="AQ281" s="47">
        <f t="shared" si="277"/>
        <v>0</v>
      </c>
      <c r="AR281" s="47">
        <f t="shared" si="277"/>
        <v>0</v>
      </c>
      <c r="AS281" s="47">
        <f t="shared" si="277"/>
        <v>0</v>
      </c>
    </row>
    <row r="282" spans="1:45" ht="30" x14ac:dyDescent="0.25">
      <c r="A282" s="89" t="s">
        <v>80</v>
      </c>
      <c r="B282" s="90"/>
      <c r="C282" s="90"/>
      <c r="D282" s="90"/>
      <c r="E282" s="68">
        <v>852</v>
      </c>
      <c r="F282" s="91" t="s">
        <v>144</v>
      </c>
      <c r="G282" s="92" t="s">
        <v>84</v>
      </c>
      <c r="H282" s="37" t="s">
        <v>216</v>
      </c>
      <c r="I282" s="91" t="s">
        <v>147</v>
      </c>
      <c r="J282" s="47">
        <f>31500+15000</f>
        <v>46500</v>
      </c>
      <c r="K282" s="48"/>
      <c r="L282" s="48">
        <f>J282</f>
        <v>46500</v>
      </c>
      <c r="M282" s="48"/>
      <c r="N282" s="47"/>
      <c r="O282" s="48"/>
      <c r="P282" s="48">
        <f>N282</f>
        <v>0</v>
      </c>
      <c r="Q282" s="48"/>
      <c r="R282" s="47"/>
      <c r="S282" s="48"/>
      <c r="T282" s="48">
        <f>R282</f>
        <v>0</v>
      </c>
      <c r="U282" s="48"/>
      <c r="V282" s="47"/>
      <c r="W282" s="47"/>
      <c r="X282" s="47">
        <f>V282</f>
        <v>0</v>
      </c>
      <c r="Y282" s="47"/>
      <c r="Z282" s="47"/>
      <c r="AA282" s="47"/>
      <c r="AB282" s="47">
        <f>Z282</f>
        <v>0</v>
      </c>
      <c r="AC282" s="47"/>
      <c r="AD282" s="47">
        <f>V282+Z282</f>
        <v>0</v>
      </c>
      <c r="AE282" s="47">
        <f>W282+AA282</f>
        <v>0</v>
      </c>
      <c r="AF282" s="47">
        <f>X282+AB282</f>
        <v>0</v>
      </c>
      <c r="AG282" s="47">
        <f>Y282+AC282</f>
        <v>0</v>
      </c>
      <c r="AH282" s="47"/>
      <c r="AI282" s="47"/>
      <c r="AJ282" s="47">
        <f>AH282</f>
        <v>0</v>
      </c>
      <c r="AK282" s="47"/>
      <c r="AL282" s="47"/>
      <c r="AM282" s="47"/>
      <c r="AN282" s="47">
        <f>AL282</f>
        <v>0</v>
      </c>
      <c r="AO282" s="47"/>
      <c r="AP282" s="47">
        <f>AH282+AL282</f>
        <v>0</v>
      </c>
      <c r="AQ282" s="47">
        <f>AI282+AM282</f>
        <v>0</v>
      </c>
      <c r="AR282" s="47">
        <f>AJ282+AN282</f>
        <v>0</v>
      </c>
      <c r="AS282" s="47">
        <f>AK282+AO282</f>
        <v>0</v>
      </c>
    </row>
    <row r="283" spans="1:45" ht="45" x14ac:dyDescent="0.25">
      <c r="A283" s="46" t="s">
        <v>152</v>
      </c>
      <c r="B283" s="50"/>
      <c r="C283" s="50"/>
      <c r="D283" s="50"/>
      <c r="E283" s="19">
        <v>852</v>
      </c>
      <c r="F283" s="20" t="s">
        <v>144</v>
      </c>
      <c r="G283" s="20" t="s">
        <v>84</v>
      </c>
      <c r="H283" s="37" t="s">
        <v>217</v>
      </c>
      <c r="I283" s="24"/>
      <c r="J283" s="47">
        <f t="shared" ref="J283:U284" si="278">J284</f>
        <v>600422</v>
      </c>
      <c r="K283" s="48">
        <f t="shared" si="278"/>
        <v>0</v>
      </c>
      <c r="L283" s="48">
        <f t="shared" si="278"/>
        <v>600422</v>
      </c>
      <c r="M283" s="48">
        <f t="shared" si="278"/>
        <v>0</v>
      </c>
      <c r="N283" s="47">
        <f t="shared" si="278"/>
        <v>0</v>
      </c>
      <c r="O283" s="48">
        <f t="shared" si="278"/>
        <v>0</v>
      </c>
      <c r="P283" s="48">
        <f t="shared" si="278"/>
        <v>0</v>
      </c>
      <c r="Q283" s="48">
        <f t="shared" si="278"/>
        <v>0</v>
      </c>
      <c r="R283" s="47">
        <f t="shared" si="278"/>
        <v>0</v>
      </c>
      <c r="S283" s="48">
        <f t="shared" si="278"/>
        <v>0</v>
      </c>
      <c r="T283" s="48">
        <f t="shared" si="278"/>
        <v>0</v>
      </c>
      <c r="U283" s="48">
        <f t="shared" si="278"/>
        <v>0</v>
      </c>
      <c r="V283" s="47">
        <f t="shared" ref="V283:AG284" si="279">V284</f>
        <v>0</v>
      </c>
      <c r="W283" s="47">
        <f t="shared" si="279"/>
        <v>0</v>
      </c>
      <c r="X283" s="47">
        <f t="shared" si="279"/>
        <v>0</v>
      </c>
      <c r="Y283" s="47">
        <f t="shared" si="279"/>
        <v>0</v>
      </c>
      <c r="Z283" s="47">
        <f t="shared" si="279"/>
        <v>0</v>
      </c>
      <c r="AA283" s="47">
        <f t="shared" si="279"/>
        <v>0</v>
      </c>
      <c r="AB283" s="47">
        <f t="shared" si="279"/>
        <v>0</v>
      </c>
      <c r="AC283" s="47">
        <f t="shared" si="279"/>
        <v>0</v>
      </c>
      <c r="AD283" s="47">
        <f t="shared" si="279"/>
        <v>0</v>
      </c>
      <c r="AE283" s="47">
        <f t="shared" si="279"/>
        <v>0</v>
      </c>
      <c r="AF283" s="47">
        <f t="shared" si="279"/>
        <v>0</v>
      </c>
      <c r="AG283" s="47">
        <f t="shared" si="279"/>
        <v>0</v>
      </c>
      <c r="AH283" s="47">
        <f t="shared" ref="AF283:AS284" si="280">AH284</f>
        <v>0</v>
      </c>
      <c r="AI283" s="47">
        <f t="shared" si="280"/>
        <v>0</v>
      </c>
      <c r="AJ283" s="47">
        <f t="shared" si="280"/>
        <v>0</v>
      </c>
      <c r="AK283" s="47">
        <f t="shared" si="280"/>
        <v>0</v>
      </c>
      <c r="AL283" s="47">
        <f t="shared" si="280"/>
        <v>0</v>
      </c>
      <c r="AM283" s="47">
        <f t="shared" si="280"/>
        <v>0</v>
      </c>
      <c r="AN283" s="47">
        <f t="shared" si="280"/>
        <v>0</v>
      </c>
      <c r="AO283" s="47">
        <f t="shared" si="280"/>
        <v>0</v>
      </c>
      <c r="AP283" s="47">
        <f t="shared" si="280"/>
        <v>0</v>
      </c>
      <c r="AQ283" s="47">
        <f t="shared" si="280"/>
        <v>0</v>
      </c>
      <c r="AR283" s="47">
        <f t="shared" si="280"/>
        <v>0</v>
      </c>
      <c r="AS283" s="47">
        <f t="shared" si="280"/>
        <v>0</v>
      </c>
    </row>
    <row r="284" spans="1:45" ht="60" x14ac:dyDescent="0.25">
      <c r="A284" s="46" t="s">
        <v>79</v>
      </c>
      <c r="B284" s="50"/>
      <c r="C284" s="50"/>
      <c r="D284" s="50"/>
      <c r="E284" s="19">
        <v>852</v>
      </c>
      <c r="F284" s="24" t="s">
        <v>144</v>
      </c>
      <c r="G284" s="20" t="s">
        <v>84</v>
      </c>
      <c r="H284" s="37" t="s">
        <v>217</v>
      </c>
      <c r="I284" s="24" t="s">
        <v>146</v>
      </c>
      <c r="J284" s="47">
        <f t="shared" si="278"/>
        <v>600422</v>
      </c>
      <c r="K284" s="48">
        <f t="shared" si="278"/>
        <v>0</v>
      </c>
      <c r="L284" s="48">
        <f t="shared" si="278"/>
        <v>600422</v>
      </c>
      <c r="M284" s="48">
        <f t="shared" si="278"/>
        <v>0</v>
      </c>
      <c r="N284" s="47">
        <f t="shared" si="278"/>
        <v>0</v>
      </c>
      <c r="O284" s="48">
        <f t="shared" si="278"/>
        <v>0</v>
      </c>
      <c r="P284" s="48">
        <f t="shared" si="278"/>
        <v>0</v>
      </c>
      <c r="Q284" s="48">
        <f t="shared" si="278"/>
        <v>0</v>
      </c>
      <c r="R284" s="47">
        <f t="shared" si="278"/>
        <v>0</v>
      </c>
      <c r="S284" s="48">
        <f t="shared" si="278"/>
        <v>0</v>
      </c>
      <c r="T284" s="48">
        <f t="shared" si="278"/>
        <v>0</v>
      </c>
      <c r="U284" s="48">
        <f t="shared" si="278"/>
        <v>0</v>
      </c>
      <c r="V284" s="47">
        <f t="shared" si="279"/>
        <v>0</v>
      </c>
      <c r="W284" s="47">
        <f t="shared" si="279"/>
        <v>0</v>
      </c>
      <c r="X284" s="47">
        <f t="shared" si="279"/>
        <v>0</v>
      </c>
      <c r="Y284" s="47">
        <f t="shared" si="279"/>
        <v>0</v>
      </c>
      <c r="Z284" s="47">
        <f t="shared" si="279"/>
        <v>0</v>
      </c>
      <c r="AA284" s="47">
        <f t="shared" si="279"/>
        <v>0</v>
      </c>
      <c r="AB284" s="47">
        <f t="shared" si="279"/>
        <v>0</v>
      </c>
      <c r="AC284" s="47">
        <f t="shared" si="279"/>
        <v>0</v>
      </c>
      <c r="AD284" s="47">
        <f t="shared" si="279"/>
        <v>0</v>
      </c>
      <c r="AE284" s="47">
        <f t="shared" si="279"/>
        <v>0</v>
      </c>
      <c r="AF284" s="47">
        <f t="shared" si="280"/>
        <v>0</v>
      </c>
      <c r="AG284" s="47">
        <f t="shared" si="280"/>
        <v>0</v>
      </c>
      <c r="AH284" s="47">
        <f t="shared" si="280"/>
        <v>0</v>
      </c>
      <c r="AI284" s="47">
        <f t="shared" si="280"/>
        <v>0</v>
      </c>
      <c r="AJ284" s="47">
        <f t="shared" si="280"/>
        <v>0</v>
      </c>
      <c r="AK284" s="47">
        <f t="shared" si="280"/>
        <v>0</v>
      </c>
      <c r="AL284" s="47">
        <f t="shared" si="280"/>
        <v>0</v>
      </c>
      <c r="AM284" s="47">
        <f t="shared" si="280"/>
        <v>0</v>
      </c>
      <c r="AN284" s="47">
        <f t="shared" si="280"/>
        <v>0</v>
      </c>
      <c r="AO284" s="47">
        <f t="shared" si="280"/>
        <v>0</v>
      </c>
      <c r="AP284" s="47">
        <f t="shared" si="280"/>
        <v>0</v>
      </c>
      <c r="AQ284" s="47">
        <f t="shared" si="280"/>
        <v>0</v>
      </c>
      <c r="AR284" s="47">
        <f t="shared" si="280"/>
        <v>0</v>
      </c>
      <c r="AS284" s="47">
        <f t="shared" si="280"/>
        <v>0</v>
      </c>
    </row>
    <row r="285" spans="1:45" ht="30" x14ac:dyDescent="0.25">
      <c r="A285" s="46" t="s">
        <v>80</v>
      </c>
      <c r="B285" s="50"/>
      <c r="C285" s="50"/>
      <c r="D285" s="50"/>
      <c r="E285" s="19">
        <v>852</v>
      </c>
      <c r="F285" s="24" t="s">
        <v>144</v>
      </c>
      <c r="G285" s="20" t="s">
        <v>84</v>
      </c>
      <c r="H285" s="37" t="s">
        <v>217</v>
      </c>
      <c r="I285" s="24" t="s">
        <v>147</v>
      </c>
      <c r="J285" s="47">
        <v>600422</v>
      </c>
      <c r="K285" s="48"/>
      <c r="L285" s="48">
        <f>J285</f>
        <v>600422</v>
      </c>
      <c r="M285" s="48"/>
      <c r="N285" s="47"/>
      <c r="O285" s="48"/>
      <c r="P285" s="48">
        <f>N285</f>
        <v>0</v>
      </c>
      <c r="Q285" s="48"/>
      <c r="R285" s="47"/>
      <c r="S285" s="48"/>
      <c r="T285" s="48">
        <f>R285</f>
        <v>0</v>
      </c>
      <c r="U285" s="48"/>
      <c r="V285" s="47"/>
      <c r="W285" s="47"/>
      <c r="X285" s="47">
        <f>V285</f>
        <v>0</v>
      </c>
      <c r="Y285" s="47"/>
      <c r="Z285" s="47"/>
      <c r="AA285" s="47"/>
      <c r="AB285" s="47">
        <f>Z285</f>
        <v>0</v>
      </c>
      <c r="AC285" s="47"/>
      <c r="AD285" s="47">
        <f>V285+Z285</f>
        <v>0</v>
      </c>
      <c r="AE285" s="47">
        <f>W285+AA285</f>
        <v>0</v>
      </c>
      <c r="AF285" s="47">
        <f>X285+AB285</f>
        <v>0</v>
      </c>
      <c r="AG285" s="47">
        <f>Y285+AC285</f>
        <v>0</v>
      </c>
      <c r="AH285" s="47"/>
      <c r="AI285" s="47"/>
      <c r="AJ285" s="47">
        <f>AH285</f>
        <v>0</v>
      </c>
      <c r="AK285" s="47"/>
      <c r="AL285" s="47"/>
      <c r="AM285" s="47"/>
      <c r="AN285" s="47">
        <f>AL285</f>
        <v>0</v>
      </c>
      <c r="AO285" s="47"/>
      <c r="AP285" s="47">
        <f>AH285+AL285</f>
        <v>0</v>
      </c>
      <c r="AQ285" s="47">
        <f>AI285+AM285</f>
        <v>0</v>
      </c>
      <c r="AR285" s="47">
        <f>AJ285+AN285</f>
        <v>0</v>
      </c>
      <c r="AS285" s="47">
        <f>AK285+AO285</f>
        <v>0</v>
      </c>
    </row>
    <row r="286" spans="1:45" ht="165" x14ac:dyDescent="0.25">
      <c r="A286" s="101" t="s">
        <v>154</v>
      </c>
      <c r="B286" s="102"/>
      <c r="C286" s="102"/>
      <c r="D286" s="102"/>
      <c r="E286" s="87">
        <v>852</v>
      </c>
      <c r="F286" s="88" t="s">
        <v>144</v>
      </c>
      <c r="G286" s="88" t="s">
        <v>84</v>
      </c>
      <c r="H286" s="103" t="s">
        <v>218</v>
      </c>
      <c r="I286" s="88"/>
      <c r="J286" s="47">
        <f t="shared" ref="J286:U287" si="281">J287</f>
        <v>87600</v>
      </c>
      <c r="K286" s="48">
        <f t="shared" si="281"/>
        <v>87600</v>
      </c>
      <c r="L286" s="48">
        <f t="shared" si="281"/>
        <v>0</v>
      </c>
      <c r="M286" s="48">
        <f t="shared" si="281"/>
        <v>0</v>
      </c>
      <c r="N286" s="47">
        <f t="shared" si="281"/>
        <v>87600</v>
      </c>
      <c r="O286" s="48">
        <f t="shared" si="281"/>
        <v>87600</v>
      </c>
      <c r="P286" s="48">
        <f t="shared" si="281"/>
        <v>0</v>
      </c>
      <c r="Q286" s="48">
        <f t="shared" si="281"/>
        <v>0</v>
      </c>
      <c r="R286" s="47">
        <f t="shared" si="281"/>
        <v>87600</v>
      </c>
      <c r="S286" s="48">
        <f t="shared" si="281"/>
        <v>87600</v>
      </c>
      <c r="T286" s="48">
        <f t="shared" si="281"/>
        <v>0</v>
      </c>
      <c r="U286" s="48">
        <f t="shared" si="281"/>
        <v>0</v>
      </c>
      <c r="V286" s="47">
        <f t="shared" ref="V286:AG287" si="282">V287</f>
        <v>63600</v>
      </c>
      <c r="W286" s="47">
        <f t="shared" si="282"/>
        <v>63600</v>
      </c>
      <c r="X286" s="47">
        <f t="shared" si="282"/>
        <v>0</v>
      </c>
      <c r="Y286" s="47">
        <f t="shared" si="282"/>
        <v>0</v>
      </c>
      <c r="Z286" s="47">
        <f t="shared" si="282"/>
        <v>0</v>
      </c>
      <c r="AA286" s="47">
        <f t="shared" si="282"/>
        <v>0</v>
      </c>
      <c r="AB286" s="47">
        <f t="shared" si="282"/>
        <v>0</v>
      </c>
      <c r="AC286" s="47">
        <f t="shared" si="282"/>
        <v>0</v>
      </c>
      <c r="AD286" s="47">
        <f t="shared" si="282"/>
        <v>63600</v>
      </c>
      <c r="AE286" s="47">
        <f t="shared" si="282"/>
        <v>63600</v>
      </c>
      <c r="AF286" s="47">
        <f t="shared" si="282"/>
        <v>0</v>
      </c>
      <c r="AG286" s="47">
        <f t="shared" si="282"/>
        <v>0</v>
      </c>
      <c r="AH286" s="47">
        <f t="shared" ref="AF286:AS287" si="283">AH287</f>
        <v>63600</v>
      </c>
      <c r="AI286" s="47">
        <f t="shared" si="283"/>
        <v>63600</v>
      </c>
      <c r="AJ286" s="47">
        <f t="shared" si="283"/>
        <v>0</v>
      </c>
      <c r="AK286" s="47">
        <f t="shared" si="283"/>
        <v>0</v>
      </c>
      <c r="AL286" s="47">
        <f t="shared" si="283"/>
        <v>0</v>
      </c>
      <c r="AM286" s="47">
        <f t="shared" si="283"/>
        <v>0</v>
      </c>
      <c r="AN286" s="47">
        <f t="shared" si="283"/>
        <v>0</v>
      </c>
      <c r="AO286" s="47">
        <f t="shared" si="283"/>
        <v>0</v>
      </c>
      <c r="AP286" s="47">
        <f t="shared" si="283"/>
        <v>63600</v>
      </c>
      <c r="AQ286" s="47">
        <f t="shared" si="283"/>
        <v>63600</v>
      </c>
      <c r="AR286" s="47">
        <f t="shared" si="283"/>
        <v>0</v>
      </c>
      <c r="AS286" s="47">
        <f t="shared" si="283"/>
        <v>0</v>
      </c>
    </row>
    <row r="287" spans="1:45" ht="60" x14ac:dyDescent="0.25">
      <c r="A287" s="46" t="s">
        <v>79</v>
      </c>
      <c r="B287" s="41"/>
      <c r="C287" s="41"/>
      <c r="D287" s="41"/>
      <c r="E287" s="19">
        <v>852</v>
      </c>
      <c r="F287" s="24" t="s">
        <v>144</v>
      </c>
      <c r="G287" s="24" t="s">
        <v>84</v>
      </c>
      <c r="H287" s="103" t="s">
        <v>218</v>
      </c>
      <c r="I287" s="24" t="s">
        <v>146</v>
      </c>
      <c r="J287" s="47">
        <f t="shared" si="281"/>
        <v>87600</v>
      </c>
      <c r="K287" s="48">
        <f t="shared" si="281"/>
        <v>87600</v>
      </c>
      <c r="L287" s="48">
        <f t="shared" si="281"/>
        <v>0</v>
      </c>
      <c r="M287" s="48">
        <f t="shared" si="281"/>
        <v>0</v>
      </c>
      <c r="N287" s="47">
        <f t="shared" si="281"/>
        <v>87600</v>
      </c>
      <c r="O287" s="48">
        <f t="shared" si="281"/>
        <v>87600</v>
      </c>
      <c r="P287" s="48">
        <f t="shared" si="281"/>
        <v>0</v>
      </c>
      <c r="Q287" s="48">
        <f t="shared" si="281"/>
        <v>0</v>
      </c>
      <c r="R287" s="47">
        <f t="shared" si="281"/>
        <v>87600</v>
      </c>
      <c r="S287" s="48">
        <f t="shared" si="281"/>
        <v>87600</v>
      </c>
      <c r="T287" s="48">
        <f t="shared" si="281"/>
        <v>0</v>
      </c>
      <c r="U287" s="48">
        <f t="shared" si="281"/>
        <v>0</v>
      </c>
      <c r="V287" s="47">
        <f t="shared" si="282"/>
        <v>63600</v>
      </c>
      <c r="W287" s="47">
        <f t="shared" si="282"/>
        <v>63600</v>
      </c>
      <c r="X287" s="47">
        <f t="shared" si="282"/>
        <v>0</v>
      </c>
      <c r="Y287" s="47">
        <f t="shared" si="282"/>
        <v>0</v>
      </c>
      <c r="Z287" s="47">
        <f t="shared" si="282"/>
        <v>0</v>
      </c>
      <c r="AA287" s="47">
        <f t="shared" si="282"/>
        <v>0</v>
      </c>
      <c r="AB287" s="47">
        <f t="shared" si="282"/>
        <v>0</v>
      </c>
      <c r="AC287" s="47">
        <f t="shared" si="282"/>
        <v>0</v>
      </c>
      <c r="AD287" s="47">
        <f t="shared" si="282"/>
        <v>63600</v>
      </c>
      <c r="AE287" s="47">
        <f t="shared" si="282"/>
        <v>63600</v>
      </c>
      <c r="AF287" s="47">
        <f t="shared" si="283"/>
        <v>0</v>
      </c>
      <c r="AG287" s="47">
        <f t="shared" si="283"/>
        <v>0</v>
      </c>
      <c r="AH287" s="47">
        <f t="shared" si="283"/>
        <v>63600</v>
      </c>
      <c r="AI287" s="47">
        <f t="shared" si="283"/>
        <v>63600</v>
      </c>
      <c r="AJ287" s="47">
        <f t="shared" si="283"/>
        <v>0</v>
      </c>
      <c r="AK287" s="47">
        <f t="shared" si="283"/>
        <v>0</v>
      </c>
      <c r="AL287" s="47">
        <f t="shared" si="283"/>
        <v>0</v>
      </c>
      <c r="AM287" s="47">
        <f t="shared" si="283"/>
        <v>0</v>
      </c>
      <c r="AN287" s="47">
        <f t="shared" si="283"/>
        <v>0</v>
      </c>
      <c r="AO287" s="47">
        <f t="shared" si="283"/>
        <v>0</v>
      </c>
      <c r="AP287" s="47">
        <f t="shared" si="283"/>
        <v>63600</v>
      </c>
      <c r="AQ287" s="47">
        <f t="shared" si="283"/>
        <v>63600</v>
      </c>
      <c r="AR287" s="47">
        <f t="shared" si="283"/>
        <v>0</v>
      </c>
      <c r="AS287" s="47">
        <f t="shared" si="283"/>
        <v>0</v>
      </c>
    </row>
    <row r="288" spans="1:45" ht="30" x14ac:dyDescent="0.25">
      <c r="A288" s="46" t="s">
        <v>80</v>
      </c>
      <c r="B288" s="41"/>
      <c r="C288" s="41"/>
      <c r="D288" s="41"/>
      <c r="E288" s="19">
        <v>852</v>
      </c>
      <c r="F288" s="24" t="s">
        <v>144</v>
      </c>
      <c r="G288" s="24" t="s">
        <v>84</v>
      </c>
      <c r="H288" s="103" t="s">
        <v>218</v>
      </c>
      <c r="I288" s="24" t="s">
        <v>147</v>
      </c>
      <c r="J288" s="47">
        <v>87600</v>
      </c>
      <c r="K288" s="48">
        <f>J288</f>
        <v>87600</v>
      </c>
      <c r="L288" s="48"/>
      <c r="M288" s="48"/>
      <c r="N288" s="47">
        <v>87600</v>
      </c>
      <c r="O288" s="48">
        <f>N288</f>
        <v>87600</v>
      </c>
      <c r="P288" s="48"/>
      <c r="Q288" s="48"/>
      <c r="R288" s="47">
        <v>87600</v>
      </c>
      <c r="S288" s="48">
        <f>R288</f>
        <v>87600</v>
      </c>
      <c r="T288" s="48"/>
      <c r="U288" s="48"/>
      <c r="V288" s="47">
        <v>63600</v>
      </c>
      <c r="W288" s="47">
        <f>V288</f>
        <v>63600</v>
      </c>
      <c r="X288" s="47"/>
      <c r="Y288" s="47"/>
      <c r="Z288" s="47"/>
      <c r="AA288" s="47">
        <f>Z288</f>
        <v>0</v>
      </c>
      <c r="AB288" s="47"/>
      <c r="AC288" s="47"/>
      <c r="AD288" s="47">
        <f>V288+Z288</f>
        <v>63600</v>
      </c>
      <c r="AE288" s="47">
        <f>W288+AA288</f>
        <v>63600</v>
      </c>
      <c r="AF288" s="47">
        <f>X288+AB288</f>
        <v>0</v>
      </c>
      <c r="AG288" s="47">
        <f>Y288+AC288</f>
        <v>0</v>
      </c>
      <c r="AH288" s="47">
        <v>63600</v>
      </c>
      <c r="AI288" s="47">
        <f>AH288</f>
        <v>63600</v>
      </c>
      <c r="AJ288" s="47"/>
      <c r="AK288" s="47"/>
      <c r="AL288" s="47"/>
      <c r="AM288" s="47">
        <f>AL288</f>
        <v>0</v>
      </c>
      <c r="AN288" s="47"/>
      <c r="AO288" s="47"/>
      <c r="AP288" s="47">
        <f>AH288+AL288</f>
        <v>63600</v>
      </c>
      <c r="AQ288" s="47">
        <f>AI288+AM288</f>
        <v>63600</v>
      </c>
      <c r="AR288" s="47">
        <f>AJ288+AN288</f>
        <v>0</v>
      </c>
      <c r="AS288" s="47">
        <f>AK288+AO288</f>
        <v>0</v>
      </c>
    </row>
    <row r="289" spans="1:45" x14ac:dyDescent="0.25">
      <c r="A289" s="34" t="s">
        <v>238</v>
      </c>
      <c r="B289" s="41"/>
      <c r="C289" s="41"/>
      <c r="D289" s="41"/>
      <c r="E289" s="19">
        <v>852</v>
      </c>
      <c r="F289" s="42" t="s">
        <v>144</v>
      </c>
      <c r="G289" s="42" t="s">
        <v>144</v>
      </c>
      <c r="H289" s="37" t="s">
        <v>23</v>
      </c>
      <c r="I289" s="42"/>
      <c r="J289" s="43">
        <f t="shared" ref="J289:U289" si="284">J290</f>
        <v>123400</v>
      </c>
      <c r="K289" s="44">
        <f t="shared" si="284"/>
        <v>0</v>
      </c>
      <c r="L289" s="44">
        <f t="shared" si="284"/>
        <v>123400</v>
      </c>
      <c r="M289" s="44">
        <f t="shared" si="284"/>
        <v>0</v>
      </c>
      <c r="N289" s="43">
        <f t="shared" si="284"/>
        <v>0</v>
      </c>
      <c r="O289" s="44">
        <f t="shared" si="284"/>
        <v>0</v>
      </c>
      <c r="P289" s="44">
        <f t="shared" si="284"/>
        <v>0</v>
      </c>
      <c r="Q289" s="44">
        <f t="shared" si="284"/>
        <v>0</v>
      </c>
      <c r="R289" s="43">
        <f t="shared" si="284"/>
        <v>0</v>
      </c>
      <c r="S289" s="44">
        <f t="shared" si="284"/>
        <v>0</v>
      </c>
      <c r="T289" s="44">
        <f t="shared" si="284"/>
        <v>0</v>
      </c>
      <c r="U289" s="44">
        <f t="shared" si="284"/>
        <v>0</v>
      </c>
      <c r="V289" s="43">
        <f t="shared" ref="V289:AS289" si="285">V290</f>
        <v>0</v>
      </c>
      <c r="W289" s="43">
        <f t="shared" si="285"/>
        <v>0</v>
      </c>
      <c r="X289" s="43">
        <f t="shared" si="285"/>
        <v>0</v>
      </c>
      <c r="Y289" s="43">
        <f t="shared" si="285"/>
        <v>0</v>
      </c>
      <c r="Z289" s="43">
        <f t="shared" si="285"/>
        <v>0</v>
      </c>
      <c r="AA289" s="43">
        <f t="shared" si="285"/>
        <v>0</v>
      </c>
      <c r="AB289" s="43">
        <f t="shared" si="285"/>
        <v>0</v>
      </c>
      <c r="AC289" s="43">
        <f t="shared" si="285"/>
        <v>0</v>
      </c>
      <c r="AD289" s="43">
        <f t="shared" si="285"/>
        <v>0</v>
      </c>
      <c r="AE289" s="43">
        <f t="shared" si="285"/>
        <v>0</v>
      </c>
      <c r="AF289" s="43">
        <f t="shared" si="285"/>
        <v>0</v>
      </c>
      <c r="AG289" s="43">
        <f t="shared" si="285"/>
        <v>0</v>
      </c>
      <c r="AH289" s="43">
        <f t="shared" si="285"/>
        <v>0</v>
      </c>
      <c r="AI289" s="43">
        <f t="shared" si="285"/>
        <v>0</v>
      </c>
      <c r="AJ289" s="43">
        <f t="shared" si="285"/>
        <v>0</v>
      </c>
      <c r="AK289" s="43">
        <f t="shared" si="285"/>
        <v>0</v>
      </c>
      <c r="AL289" s="43">
        <f t="shared" si="285"/>
        <v>0</v>
      </c>
      <c r="AM289" s="43">
        <f t="shared" si="285"/>
        <v>0</v>
      </c>
      <c r="AN289" s="43">
        <f t="shared" si="285"/>
        <v>0</v>
      </c>
      <c r="AO289" s="43">
        <f t="shared" si="285"/>
        <v>0</v>
      </c>
      <c r="AP289" s="43">
        <f t="shared" si="285"/>
        <v>0</v>
      </c>
      <c r="AQ289" s="43">
        <f t="shared" si="285"/>
        <v>0</v>
      </c>
      <c r="AR289" s="43">
        <f t="shared" si="285"/>
        <v>0</v>
      </c>
      <c r="AS289" s="43">
        <f t="shared" si="285"/>
        <v>0</v>
      </c>
    </row>
    <row r="290" spans="1:45" ht="30" x14ac:dyDescent="0.25">
      <c r="A290" s="46" t="s">
        <v>239</v>
      </c>
      <c r="B290" s="50"/>
      <c r="C290" s="50"/>
      <c r="D290" s="50"/>
      <c r="E290" s="19">
        <v>852</v>
      </c>
      <c r="F290" s="24" t="s">
        <v>144</v>
      </c>
      <c r="G290" s="24" t="s">
        <v>144</v>
      </c>
      <c r="H290" s="37" t="s">
        <v>240</v>
      </c>
      <c r="I290" s="24"/>
      <c r="J290" s="47">
        <f t="shared" ref="J290:U290" si="286">J291+J293</f>
        <v>123400</v>
      </c>
      <c r="K290" s="48">
        <f t="shared" si="286"/>
        <v>0</v>
      </c>
      <c r="L290" s="48">
        <f t="shared" si="286"/>
        <v>123400</v>
      </c>
      <c r="M290" s="48">
        <f t="shared" si="286"/>
        <v>0</v>
      </c>
      <c r="N290" s="47">
        <f t="shared" si="286"/>
        <v>0</v>
      </c>
      <c r="O290" s="48">
        <f t="shared" si="286"/>
        <v>0</v>
      </c>
      <c r="P290" s="48">
        <f t="shared" si="286"/>
        <v>0</v>
      </c>
      <c r="Q290" s="48">
        <f t="shared" si="286"/>
        <v>0</v>
      </c>
      <c r="R290" s="47">
        <f t="shared" si="286"/>
        <v>0</v>
      </c>
      <c r="S290" s="48">
        <f t="shared" si="286"/>
        <v>0</v>
      </c>
      <c r="T290" s="48">
        <f t="shared" si="286"/>
        <v>0</v>
      </c>
      <c r="U290" s="48">
        <f t="shared" si="286"/>
        <v>0</v>
      </c>
      <c r="V290" s="47">
        <f t="shared" ref="V290:AS290" si="287">V291+V293</f>
        <v>0</v>
      </c>
      <c r="W290" s="47">
        <f t="shared" si="287"/>
        <v>0</v>
      </c>
      <c r="X290" s="47">
        <f t="shared" si="287"/>
        <v>0</v>
      </c>
      <c r="Y290" s="47">
        <f t="shared" si="287"/>
        <v>0</v>
      </c>
      <c r="Z290" s="47">
        <f t="shared" si="287"/>
        <v>0</v>
      </c>
      <c r="AA290" s="47">
        <f t="shared" si="287"/>
        <v>0</v>
      </c>
      <c r="AB290" s="47">
        <f t="shared" si="287"/>
        <v>0</v>
      </c>
      <c r="AC290" s="47">
        <f t="shared" si="287"/>
        <v>0</v>
      </c>
      <c r="AD290" s="47">
        <f t="shared" si="287"/>
        <v>0</v>
      </c>
      <c r="AE290" s="47">
        <f t="shared" si="287"/>
        <v>0</v>
      </c>
      <c r="AF290" s="47">
        <f t="shared" si="287"/>
        <v>0</v>
      </c>
      <c r="AG290" s="47">
        <f t="shared" si="287"/>
        <v>0</v>
      </c>
      <c r="AH290" s="47">
        <f t="shared" si="287"/>
        <v>0</v>
      </c>
      <c r="AI290" s="47">
        <f t="shared" si="287"/>
        <v>0</v>
      </c>
      <c r="AJ290" s="47">
        <f t="shared" si="287"/>
        <v>0</v>
      </c>
      <c r="AK290" s="47">
        <f t="shared" si="287"/>
        <v>0</v>
      </c>
      <c r="AL290" s="47">
        <f t="shared" si="287"/>
        <v>0</v>
      </c>
      <c r="AM290" s="47">
        <f t="shared" si="287"/>
        <v>0</v>
      </c>
      <c r="AN290" s="47">
        <f t="shared" si="287"/>
        <v>0</v>
      </c>
      <c r="AO290" s="47">
        <f t="shared" si="287"/>
        <v>0</v>
      </c>
      <c r="AP290" s="47">
        <f t="shared" si="287"/>
        <v>0</v>
      </c>
      <c r="AQ290" s="47">
        <f t="shared" si="287"/>
        <v>0</v>
      </c>
      <c r="AR290" s="47">
        <f t="shared" si="287"/>
        <v>0</v>
      </c>
      <c r="AS290" s="47">
        <f t="shared" si="287"/>
        <v>0</v>
      </c>
    </row>
    <row r="291" spans="1:45" ht="120" x14ac:dyDescent="0.25">
      <c r="A291" s="46" t="s">
        <v>30</v>
      </c>
      <c r="B291" s="50"/>
      <c r="C291" s="50"/>
      <c r="D291" s="50"/>
      <c r="E291" s="19">
        <v>852</v>
      </c>
      <c r="F291" s="24" t="s">
        <v>144</v>
      </c>
      <c r="G291" s="24" t="s">
        <v>144</v>
      </c>
      <c r="H291" s="37" t="s">
        <v>240</v>
      </c>
      <c r="I291" s="24" t="s">
        <v>31</v>
      </c>
      <c r="J291" s="47">
        <f t="shared" ref="J291:U291" si="288">J292</f>
        <v>16900</v>
      </c>
      <c r="K291" s="48">
        <f t="shared" si="288"/>
        <v>0</v>
      </c>
      <c r="L291" s="48">
        <f t="shared" si="288"/>
        <v>16900</v>
      </c>
      <c r="M291" s="48">
        <f t="shared" si="288"/>
        <v>0</v>
      </c>
      <c r="N291" s="47">
        <f t="shared" si="288"/>
        <v>0</v>
      </c>
      <c r="O291" s="48">
        <f t="shared" si="288"/>
        <v>0</v>
      </c>
      <c r="P291" s="48">
        <f t="shared" si="288"/>
        <v>0</v>
      </c>
      <c r="Q291" s="48">
        <f t="shared" si="288"/>
        <v>0</v>
      </c>
      <c r="R291" s="47">
        <f t="shared" si="288"/>
        <v>0</v>
      </c>
      <c r="S291" s="48">
        <f t="shared" si="288"/>
        <v>0</v>
      </c>
      <c r="T291" s="48">
        <f t="shared" si="288"/>
        <v>0</v>
      </c>
      <c r="U291" s="48">
        <f t="shared" si="288"/>
        <v>0</v>
      </c>
      <c r="V291" s="47">
        <f t="shared" ref="V291:AS291" si="289">V292</f>
        <v>0</v>
      </c>
      <c r="W291" s="47">
        <f t="shared" si="289"/>
        <v>0</v>
      </c>
      <c r="X291" s="47">
        <f t="shared" si="289"/>
        <v>0</v>
      </c>
      <c r="Y291" s="47">
        <f t="shared" si="289"/>
        <v>0</v>
      </c>
      <c r="Z291" s="47">
        <f t="shared" si="289"/>
        <v>0</v>
      </c>
      <c r="AA291" s="47">
        <f t="shared" si="289"/>
        <v>0</v>
      </c>
      <c r="AB291" s="47">
        <f t="shared" si="289"/>
        <v>0</v>
      </c>
      <c r="AC291" s="47">
        <f t="shared" si="289"/>
        <v>0</v>
      </c>
      <c r="AD291" s="47">
        <f t="shared" si="289"/>
        <v>0</v>
      </c>
      <c r="AE291" s="47">
        <f t="shared" si="289"/>
        <v>0</v>
      </c>
      <c r="AF291" s="47">
        <f t="shared" si="289"/>
        <v>0</v>
      </c>
      <c r="AG291" s="47">
        <f t="shared" si="289"/>
        <v>0</v>
      </c>
      <c r="AH291" s="47">
        <f t="shared" si="289"/>
        <v>0</v>
      </c>
      <c r="AI291" s="47">
        <f t="shared" si="289"/>
        <v>0</v>
      </c>
      <c r="AJ291" s="47">
        <f t="shared" si="289"/>
        <v>0</v>
      </c>
      <c r="AK291" s="47">
        <f t="shared" si="289"/>
        <v>0</v>
      </c>
      <c r="AL291" s="47">
        <f t="shared" si="289"/>
        <v>0</v>
      </c>
      <c r="AM291" s="47">
        <f t="shared" si="289"/>
        <v>0</v>
      </c>
      <c r="AN291" s="47">
        <f t="shared" si="289"/>
        <v>0</v>
      </c>
      <c r="AO291" s="47">
        <f t="shared" si="289"/>
        <v>0</v>
      </c>
      <c r="AP291" s="47">
        <f t="shared" si="289"/>
        <v>0</v>
      </c>
      <c r="AQ291" s="47">
        <f t="shared" si="289"/>
        <v>0</v>
      </c>
      <c r="AR291" s="47">
        <f t="shared" si="289"/>
        <v>0</v>
      </c>
      <c r="AS291" s="47">
        <f t="shared" si="289"/>
        <v>0</v>
      </c>
    </row>
    <row r="292" spans="1:45" ht="30" x14ac:dyDescent="0.25">
      <c r="A292" s="46" t="s">
        <v>92</v>
      </c>
      <c r="B292" s="50"/>
      <c r="C292" s="50"/>
      <c r="D292" s="50"/>
      <c r="E292" s="19">
        <v>852</v>
      </c>
      <c r="F292" s="24" t="s">
        <v>144</v>
      </c>
      <c r="G292" s="24" t="s">
        <v>144</v>
      </c>
      <c r="H292" s="37" t="s">
        <v>240</v>
      </c>
      <c r="I292" s="24" t="s">
        <v>93</v>
      </c>
      <c r="J292" s="47">
        <v>16900</v>
      </c>
      <c r="K292" s="48"/>
      <c r="L292" s="48">
        <f>J292</f>
        <v>16900</v>
      </c>
      <c r="M292" s="48"/>
      <c r="N292" s="47"/>
      <c r="O292" s="48"/>
      <c r="P292" s="48">
        <f>N292</f>
        <v>0</v>
      </c>
      <c r="Q292" s="48"/>
      <c r="R292" s="47"/>
      <c r="S292" s="48"/>
      <c r="T292" s="48">
        <f>R292</f>
        <v>0</v>
      </c>
      <c r="U292" s="48"/>
      <c r="V292" s="47"/>
      <c r="W292" s="47"/>
      <c r="X292" s="47">
        <f>V292</f>
        <v>0</v>
      </c>
      <c r="Y292" s="47"/>
      <c r="Z292" s="47"/>
      <c r="AA292" s="47"/>
      <c r="AB292" s="47">
        <f>Z292</f>
        <v>0</v>
      </c>
      <c r="AC292" s="47"/>
      <c r="AD292" s="47">
        <f>V292+Z292</f>
        <v>0</v>
      </c>
      <c r="AE292" s="47">
        <f>W292+AA292</f>
        <v>0</v>
      </c>
      <c r="AF292" s="47">
        <f>X292+AB292</f>
        <v>0</v>
      </c>
      <c r="AG292" s="47">
        <f>Y292+AC292</f>
        <v>0</v>
      </c>
      <c r="AH292" s="47"/>
      <c r="AI292" s="47"/>
      <c r="AJ292" s="47">
        <f>AH292</f>
        <v>0</v>
      </c>
      <c r="AK292" s="47"/>
      <c r="AL292" s="47"/>
      <c r="AM292" s="47"/>
      <c r="AN292" s="47">
        <f>AL292</f>
        <v>0</v>
      </c>
      <c r="AO292" s="47"/>
      <c r="AP292" s="47">
        <f>AH292+AL292</f>
        <v>0</v>
      </c>
      <c r="AQ292" s="47">
        <f>AI292+AM292</f>
        <v>0</v>
      </c>
      <c r="AR292" s="47">
        <f>AJ292+AN292</f>
        <v>0</v>
      </c>
      <c r="AS292" s="47">
        <f>AK292+AO292</f>
        <v>0</v>
      </c>
    </row>
    <row r="293" spans="1:45" ht="60" x14ac:dyDescent="0.25">
      <c r="A293" s="46" t="s">
        <v>34</v>
      </c>
      <c r="B293" s="49"/>
      <c r="C293" s="49"/>
      <c r="D293" s="49"/>
      <c r="E293" s="19">
        <v>852</v>
      </c>
      <c r="F293" s="24" t="s">
        <v>144</v>
      </c>
      <c r="G293" s="24" t="s">
        <v>144</v>
      </c>
      <c r="H293" s="37" t="s">
        <v>240</v>
      </c>
      <c r="I293" s="24" t="s">
        <v>35</v>
      </c>
      <c r="J293" s="47">
        <f t="shared" ref="J293:U293" si="290">J294</f>
        <v>106500</v>
      </c>
      <c r="K293" s="48">
        <f t="shared" si="290"/>
        <v>0</v>
      </c>
      <c r="L293" s="48">
        <f t="shared" si="290"/>
        <v>106500</v>
      </c>
      <c r="M293" s="48">
        <f t="shared" si="290"/>
        <v>0</v>
      </c>
      <c r="N293" s="47">
        <f t="shared" si="290"/>
        <v>0</v>
      </c>
      <c r="O293" s="48">
        <f t="shared" si="290"/>
        <v>0</v>
      </c>
      <c r="P293" s="48">
        <f t="shared" si="290"/>
        <v>0</v>
      </c>
      <c r="Q293" s="48">
        <f t="shared" si="290"/>
        <v>0</v>
      </c>
      <c r="R293" s="47">
        <f t="shared" si="290"/>
        <v>0</v>
      </c>
      <c r="S293" s="48">
        <f t="shared" si="290"/>
        <v>0</v>
      </c>
      <c r="T293" s="48">
        <f t="shared" si="290"/>
        <v>0</v>
      </c>
      <c r="U293" s="48">
        <f t="shared" si="290"/>
        <v>0</v>
      </c>
      <c r="V293" s="47">
        <f t="shared" ref="V293:AS293" si="291">V294</f>
        <v>0</v>
      </c>
      <c r="W293" s="47">
        <f t="shared" si="291"/>
        <v>0</v>
      </c>
      <c r="X293" s="47">
        <f t="shared" si="291"/>
        <v>0</v>
      </c>
      <c r="Y293" s="47">
        <f t="shared" si="291"/>
        <v>0</v>
      </c>
      <c r="Z293" s="47">
        <f t="shared" si="291"/>
        <v>0</v>
      </c>
      <c r="AA293" s="47">
        <f t="shared" si="291"/>
        <v>0</v>
      </c>
      <c r="AB293" s="47">
        <f t="shared" si="291"/>
        <v>0</v>
      </c>
      <c r="AC293" s="47">
        <f t="shared" si="291"/>
        <v>0</v>
      </c>
      <c r="AD293" s="47">
        <f t="shared" si="291"/>
        <v>0</v>
      </c>
      <c r="AE293" s="47">
        <f t="shared" si="291"/>
        <v>0</v>
      </c>
      <c r="AF293" s="47">
        <f t="shared" si="291"/>
        <v>0</v>
      </c>
      <c r="AG293" s="47">
        <f t="shared" si="291"/>
        <v>0</v>
      </c>
      <c r="AH293" s="47">
        <f t="shared" si="291"/>
        <v>0</v>
      </c>
      <c r="AI293" s="47">
        <f t="shared" si="291"/>
        <v>0</v>
      </c>
      <c r="AJ293" s="47">
        <f t="shared" si="291"/>
        <v>0</v>
      </c>
      <c r="AK293" s="47">
        <f t="shared" si="291"/>
        <v>0</v>
      </c>
      <c r="AL293" s="47">
        <f t="shared" si="291"/>
        <v>0</v>
      </c>
      <c r="AM293" s="47">
        <f t="shared" si="291"/>
        <v>0</v>
      </c>
      <c r="AN293" s="47">
        <f t="shared" si="291"/>
        <v>0</v>
      </c>
      <c r="AO293" s="47">
        <f t="shared" si="291"/>
        <v>0</v>
      </c>
      <c r="AP293" s="47">
        <f t="shared" si="291"/>
        <v>0</v>
      </c>
      <c r="AQ293" s="47">
        <f t="shared" si="291"/>
        <v>0</v>
      </c>
      <c r="AR293" s="47">
        <f t="shared" si="291"/>
        <v>0</v>
      </c>
      <c r="AS293" s="47">
        <f t="shared" si="291"/>
        <v>0</v>
      </c>
    </row>
    <row r="294" spans="1:45" s="45" customFormat="1" ht="60" x14ac:dyDescent="0.25">
      <c r="A294" s="46" t="s">
        <v>36</v>
      </c>
      <c r="B294" s="50"/>
      <c r="C294" s="50"/>
      <c r="D294" s="50"/>
      <c r="E294" s="19">
        <v>852</v>
      </c>
      <c r="F294" s="24" t="s">
        <v>144</v>
      </c>
      <c r="G294" s="24" t="s">
        <v>144</v>
      </c>
      <c r="H294" s="37" t="s">
        <v>240</v>
      </c>
      <c r="I294" s="24" t="s">
        <v>37</v>
      </c>
      <c r="J294" s="47">
        <v>106500</v>
      </c>
      <c r="K294" s="48"/>
      <c r="L294" s="48">
        <f>J294</f>
        <v>106500</v>
      </c>
      <c r="M294" s="48"/>
      <c r="N294" s="47"/>
      <c r="O294" s="48"/>
      <c r="P294" s="48">
        <f>N294</f>
        <v>0</v>
      </c>
      <c r="Q294" s="48"/>
      <c r="R294" s="47"/>
      <c r="S294" s="48"/>
      <c r="T294" s="48">
        <f>R294</f>
        <v>0</v>
      </c>
      <c r="U294" s="48"/>
      <c r="V294" s="47"/>
      <c r="W294" s="47"/>
      <c r="X294" s="47">
        <f>V294</f>
        <v>0</v>
      </c>
      <c r="Y294" s="47"/>
      <c r="Z294" s="47"/>
      <c r="AA294" s="47"/>
      <c r="AB294" s="47">
        <f>Z294</f>
        <v>0</v>
      </c>
      <c r="AC294" s="47"/>
      <c r="AD294" s="47">
        <f>V294+Z294</f>
        <v>0</v>
      </c>
      <c r="AE294" s="47">
        <f>W294+AA294</f>
        <v>0</v>
      </c>
      <c r="AF294" s="47">
        <f>X294+AB294</f>
        <v>0</v>
      </c>
      <c r="AG294" s="47">
        <f>Y294+AC294</f>
        <v>0</v>
      </c>
      <c r="AH294" s="47"/>
      <c r="AI294" s="47"/>
      <c r="AJ294" s="47">
        <f>AH294</f>
        <v>0</v>
      </c>
      <c r="AK294" s="47"/>
      <c r="AL294" s="47"/>
      <c r="AM294" s="47"/>
      <c r="AN294" s="47">
        <f>AL294</f>
        <v>0</v>
      </c>
      <c r="AO294" s="47"/>
      <c r="AP294" s="47">
        <f>AH294+AL294</f>
        <v>0</v>
      </c>
      <c r="AQ294" s="47">
        <f>AI294+AM294</f>
        <v>0</v>
      </c>
      <c r="AR294" s="47">
        <f>AJ294+AN294</f>
        <v>0</v>
      </c>
      <c r="AS294" s="47">
        <f>AK294+AO294</f>
        <v>0</v>
      </c>
    </row>
    <row r="295" spans="1:45" s="45" customFormat="1" ht="28.5" x14ac:dyDescent="0.25">
      <c r="A295" s="34" t="s">
        <v>241</v>
      </c>
      <c r="B295" s="41"/>
      <c r="C295" s="41"/>
      <c r="D295" s="41"/>
      <c r="E295" s="19">
        <v>852</v>
      </c>
      <c r="F295" s="42" t="s">
        <v>144</v>
      </c>
      <c r="G295" s="42" t="s">
        <v>110</v>
      </c>
      <c r="H295" s="37" t="s">
        <v>23</v>
      </c>
      <c r="I295" s="42"/>
      <c r="J295" s="43">
        <f t="shared" ref="J295:U295" si="292">J296+J301+J304+J311</f>
        <v>23113106</v>
      </c>
      <c r="K295" s="44">
        <f t="shared" si="292"/>
        <v>2593306</v>
      </c>
      <c r="L295" s="44">
        <f t="shared" si="292"/>
        <v>20519800</v>
      </c>
      <c r="M295" s="44">
        <f t="shared" si="292"/>
        <v>0</v>
      </c>
      <c r="N295" s="43">
        <f t="shared" si="292"/>
        <v>22445506</v>
      </c>
      <c r="O295" s="44">
        <f t="shared" si="292"/>
        <v>2593306</v>
      </c>
      <c r="P295" s="44">
        <f t="shared" si="292"/>
        <v>19852200</v>
      </c>
      <c r="Q295" s="44">
        <f t="shared" si="292"/>
        <v>0</v>
      </c>
      <c r="R295" s="43">
        <f t="shared" si="292"/>
        <v>22418006</v>
      </c>
      <c r="S295" s="44">
        <f t="shared" si="292"/>
        <v>2593306</v>
      </c>
      <c r="T295" s="44">
        <f t="shared" si="292"/>
        <v>19824700</v>
      </c>
      <c r="U295" s="44">
        <f t="shared" si="292"/>
        <v>0</v>
      </c>
      <c r="V295" s="43">
        <f t="shared" ref="V295:AS295" si="293">V296+V301+V304+V311</f>
        <v>18220260</v>
      </c>
      <c r="W295" s="43">
        <f t="shared" si="293"/>
        <v>2430360</v>
      </c>
      <c r="X295" s="43">
        <f t="shared" si="293"/>
        <v>15789900</v>
      </c>
      <c r="Y295" s="43">
        <f t="shared" si="293"/>
        <v>0</v>
      </c>
      <c r="Z295" s="43">
        <f t="shared" si="293"/>
        <v>0</v>
      </c>
      <c r="AA295" s="43">
        <f t="shared" si="293"/>
        <v>0</v>
      </c>
      <c r="AB295" s="43">
        <f t="shared" si="293"/>
        <v>0</v>
      </c>
      <c r="AC295" s="43">
        <f t="shared" si="293"/>
        <v>0</v>
      </c>
      <c r="AD295" s="43">
        <f t="shared" si="293"/>
        <v>18220260</v>
      </c>
      <c r="AE295" s="43">
        <f t="shared" si="293"/>
        <v>2430360</v>
      </c>
      <c r="AF295" s="43">
        <f t="shared" si="293"/>
        <v>15789900</v>
      </c>
      <c r="AG295" s="43">
        <f t="shared" si="293"/>
        <v>0</v>
      </c>
      <c r="AH295" s="43">
        <f t="shared" si="293"/>
        <v>18220260</v>
      </c>
      <c r="AI295" s="43">
        <f t="shared" si="293"/>
        <v>2430360</v>
      </c>
      <c r="AJ295" s="43">
        <f t="shared" si="293"/>
        <v>15789900</v>
      </c>
      <c r="AK295" s="43">
        <f t="shared" si="293"/>
        <v>0</v>
      </c>
      <c r="AL295" s="43">
        <f t="shared" si="293"/>
        <v>0</v>
      </c>
      <c r="AM295" s="43">
        <f t="shared" si="293"/>
        <v>0</v>
      </c>
      <c r="AN295" s="43">
        <f t="shared" si="293"/>
        <v>0</v>
      </c>
      <c r="AO295" s="43">
        <f t="shared" si="293"/>
        <v>0</v>
      </c>
      <c r="AP295" s="43">
        <f t="shared" si="293"/>
        <v>18220260</v>
      </c>
      <c r="AQ295" s="43">
        <f t="shared" si="293"/>
        <v>2430360</v>
      </c>
      <c r="AR295" s="43">
        <f t="shared" si="293"/>
        <v>15789900</v>
      </c>
      <c r="AS295" s="43">
        <f t="shared" si="293"/>
        <v>0</v>
      </c>
    </row>
    <row r="296" spans="1:45" ht="75" x14ac:dyDescent="0.25">
      <c r="A296" s="46" t="s">
        <v>242</v>
      </c>
      <c r="B296" s="49"/>
      <c r="C296" s="49"/>
      <c r="D296" s="49"/>
      <c r="E296" s="19">
        <v>852</v>
      </c>
      <c r="F296" s="24" t="s">
        <v>144</v>
      </c>
      <c r="G296" s="24" t="s">
        <v>110</v>
      </c>
      <c r="H296" s="37" t="s">
        <v>243</v>
      </c>
      <c r="I296" s="24"/>
      <c r="J296" s="47">
        <f t="shared" ref="J296:U296" si="294">J297+J299</f>
        <v>1123306</v>
      </c>
      <c r="K296" s="48">
        <f t="shared" si="294"/>
        <v>1123306</v>
      </c>
      <c r="L296" s="48">
        <f t="shared" si="294"/>
        <v>0</v>
      </c>
      <c r="M296" s="48">
        <f t="shared" si="294"/>
        <v>0</v>
      </c>
      <c r="N296" s="47">
        <f t="shared" si="294"/>
        <v>1123306</v>
      </c>
      <c r="O296" s="48">
        <f t="shared" si="294"/>
        <v>1123306</v>
      </c>
      <c r="P296" s="48">
        <f t="shared" si="294"/>
        <v>0</v>
      </c>
      <c r="Q296" s="48">
        <f t="shared" si="294"/>
        <v>0</v>
      </c>
      <c r="R296" s="47">
        <f t="shared" si="294"/>
        <v>1123306</v>
      </c>
      <c r="S296" s="48">
        <f t="shared" si="294"/>
        <v>1123306</v>
      </c>
      <c r="T296" s="48">
        <f t="shared" si="294"/>
        <v>0</v>
      </c>
      <c r="U296" s="48">
        <f t="shared" si="294"/>
        <v>0</v>
      </c>
      <c r="V296" s="47">
        <f t="shared" ref="V296:AS296" si="295">V297+V299</f>
        <v>1044360</v>
      </c>
      <c r="W296" s="47">
        <f t="shared" si="295"/>
        <v>1044360</v>
      </c>
      <c r="X296" s="47">
        <f t="shared" si="295"/>
        <v>0</v>
      </c>
      <c r="Y296" s="47">
        <f t="shared" si="295"/>
        <v>0</v>
      </c>
      <c r="Z296" s="47">
        <f t="shared" si="295"/>
        <v>0</v>
      </c>
      <c r="AA296" s="47">
        <f t="shared" si="295"/>
        <v>0</v>
      </c>
      <c r="AB296" s="47">
        <f t="shared" si="295"/>
        <v>0</v>
      </c>
      <c r="AC296" s="47">
        <f t="shared" si="295"/>
        <v>0</v>
      </c>
      <c r="AD296" s="47">
        <f t="shared" si="295"/>
        <v>1044360</v>
      </c>
      <c r="AE296" s="47">
        <f t="shared" si="295"/>
        <v>1044360</v>
      </c>
      <c r="AF296" s="47">
        <f t="shared" si="295"/>
        <v>0</v>
      </c>
      <c r="AG296" s="47">
        <f t="shared" si="295"/>
        <v>0</v>
      </c>
      <c r="AH296" s="47">
        <f t="shared" si="295"/>
        <v>1044360</v>
      </c>
      <c r="AI296" s="47">
        <f t="shared" si="295"/>
        <v>1044360</v>
      </c>
      <c r="AJ296" s="47">
        <f t="shared" si="295"/>
        <v>0</v>
      </c>
      <c r="AK296" s="47">
        <f t="shared" si="295"/>
        <v>0</v>
      </c>
      <c r="AL296" s="47">
        <f t="shared" si="295"/>
        <v>0</v>
      </c>
      <c r="AM296" s="47">
        <f t="shared" si="295"/>
        <v>0</v>
      </c>
      <c r="AN296" s="47">
        <f t="shared" si="295"/>
        <v>0</v>
      </c>
      <c r="AO296" s="47">
        <f t="shared" si="295"/>
        <v>0</v>
      </c>
      <c r="AP296" s="47">
        <f t="shared" si="295"/>
        <v>1044360</v>
      </c>
      <c r="AQ296" s="47">
        <f t="shared" si="295"/>
        <v>1044360</v>
      </c>
      <c r="AR296" s="47">
        <f t="shared" si="295"/>
        <v>0</v>
      </c>
      <c r="AS296" s="47">
        <f t="shared" si="295"/>
        <v>0</v>
      </c>
    </row>
    <row r="297" spans="1:45" ht="120" x14ac:dyDescent="0.25">
      <c r="A297" s="46" t="s">
        <v>30</v>
      </c>
      <c r="B297" s="50"/>
      <c r="C297" s="50"/>
      <c r="D297" s="50"/>
      <c r="E297" s="19">
        <v>852</v>
      </c>
      <c r="F297" s="24" t="s">
        <v>144</v>
      </c>
      <c r="G297" s="24" t="s">
        <v>110</v>
      </c>
      <c r="H297" s="37" t="s">
        <v>243</v>
      </c>
      <c r="I297" s="24" t="s">
        <v>31</v>
      </c>
      <c r="J297" s="47">
        <f t="shared" ref="J297:U297" si="296">J298</f>
        <v>799100</v>
      </c>
      <c r="K297" s="48">
        <f t="shared" si="296"/>
        <v>799100</v>
      </c>
      <c r="L297" s="48">
        <f t="shared" si="296"/>
        <v>0</v>
      </c>
      <c r="M297" s="48">
        <f t="shared" si="296"/>
        <v>0</v>
      </c>
      <c r="N297" s="47">
        <f t="shared" si="296"/>
        <v>799100</v>
      </c>
      <c r="O297" s="48">
        <f t="shared" si="296"/>
        <v>799100</v>
      </c>
      <c r="P297" s="48">
        <f t="shared" si="296"/>
        <v>0</v>
      </c>
      <c r="Q297" s="48">
        <f t="shared" si="296"/>
        <v>0</v>
      </c>
      <c r="R297" s="47">
        <f t="shared" si="296"/>
        <v>799100</v>
      </c>
      <c r="S297" s="48">
        <f t="shared" si="296"/>
        <v>799100</v>
      </c>
      <c r="T297" s="48">
        <f t="shared" si="296"/>
        <v>0</v>
      </c>
      <c r="U297" s="48">
        <f t="shared" si="296"/>
        <v>0</v>
      </c>
      <c r="V297" s="47">
        <f t="shared" ref="V297:AS297" si="297">V298</f>
        <v>572500</v>
      </c>
      <c r="W297" s="47">
        <f t="shared" si="297"/>
        <v>572500</v>
      </c>
      <c r="X297" s="47">
        <f t="shared" si="297"/>
        <v>0</v>
      </c>
      <c r="Y297" s="47">
        <f t="shared" si="297"/>
        <v>0</v>
      </c>
      <c r="Z297" s="47">
        <f t="shared" si="297"/>
        <v>0</v>
      </c>
      <c r="AA297" s="47">
        <f t="shared" si="297"/>
        <v>0</v>
      </c>
      <c r="AB297" s="47">
        <f t="shared" si="297"/>
        <v>0</v>
      </c>
      <c r="AC297" s="47">
        <f t="shared" si="297"/>
        <v>0</v>
      </c>
      <c r="AD297" s="47">
        <f t="shared" si="297"/>
        <v>572500</v>
      </c>
      <c r="AE297" s="47">
        <f t="shared" si="297"/>
        <v>572500</v>
      </c>
      <c r="AF297" s="47">
        <f t="shared" si="297"/>
        <v>0</v>
      </c>
      <c r="AG297" s="47">
        <f t="shared" si="297"/>
        <v>0</v>
      </c>
      <c r="AH297" s="47">
        <f t="shared" si="297"/>
        <v>572500</v>
      </c>
      <c r="AI297" s="47">
        <f t="shared" si="297"/>
        <v>572500</v>
      </c>
      <c r="AJ297" s="47">
        <f t="shared" si="297"/>
        <v>0</v>
      </c>
      <c r="AK297" s="47">
        <f t="shared" si="297"/>
        <v>0</v>
      </c>
      <c r="AL297" s="47">
        <f t="shared" si="297"/>
        <v>0</v>
      </c>
      <c r="AM297" s="47">
        <f t="shared" si="297"/>
        <v>0</v>
      </c>
      <c r="AN297" s="47">
        <f t="shared" si="297"/>
        <v>0</v>
      </c>
      <c r="AO297" s="47">
        <f t="shared" si="297"/>
        <v>0</v>
      </c>
      <c r="AP297" s="47">
        <f t="shared" si="297"/>
        <v>572500</v>
      </c>
      <c r="AQ297" s="47">
        <f t="shared" si="297"/>
        <v>572500</v>
      </c>
      <c r="AR297" s="47">
        <f t="shared" si="297"/>
        <v>0</v>
      </c>
      <c r="AS297" s="47">
        <f t="shared" si="297"/>
        <v>0</v>
      </c>
    </row>
    <row r="298" spans="1:45" ht="45" x14ac:dyDescent="0.25">
      <c r="A298" s="46" t="s">
        <v>32</v>
      </c>
      <c r="B298" s="49"/>
      <c r="C298" s="49"/>
      <c r="D298" s="49"/>
      <c r="E298" s="19">
        <v>852</v>
      </c>
      <c r="F298" s="24" t="s">
        <v>144</v>
      </c>
      <c r="G298" s="24" t="s">
        <v>110</v>
      </c>
      <c r="H298" s="37" t="s">
        <v>243</v>
      </c>
      <c r="I298" s="24" t="s">
        <v>33</v>
      </c>
      <c r="J298" s="47">
        <v>799100</v>
      </c>
      <c r="K298" s="48">
        <f>J298</f>
        <v>799100</v>
      </c>
      <c r="L298" s="48"/>
      <c r="M298" s="48"/>
      <c r="N298" s="47">
        <v>799100</v>
      </c>
      <c r="O298" s="48">
        <f>N298</f>
        <v>799100</v>
      </c>
      <c r="P298" s="48"/>
      <c r="Q298" s="48"/>
      <c r="R298" s="47">
        <v>799100</v>
      </c>
      <c r="S298" s="48">
        <f>R298</f>
        <v>799100</v>
      </c>
      <c r="T298" s="48"/>
      <c r="U298" s="48"/>
      <c r="V298" s="47">
        <v>572500</v>
      </c>
      <c r="W298" s="47">
        <f>V298</f>
        <v>572500</v>
      </c>
      <c r="X298" s="47"/>
      <c r="Y298" s="47"/>
      <c r="Z298" s="47"/>
      <c r="AA298" s="47">
        <f>Z298</f>
        <v>0</v>
      </c>
      <c r="AB298" s="47"/>
      <c r="AC298" s="47"/>
      <c r="AD298" s="47">
        <f>V298+Z298</f>
        <v>572500</v>
      </c>
      <c r="AE298" s="47">
        <f>W298+AA298</f>
        <v>572500</v>
      </c>
      <c r="AF298" s="47">
        <f>X298+AB298</f>
        <v>0</v>
      </c>
      <c r="AG298" s="47">
        <f>Y298+AC298</f>
        <v>0</v>
      </c>
      <c r="AH298" s="47">
        <v>572500</v>
      </c>
      <c r="AI298" s="47">
        <f>AH298</f>
        <v>572500</v>
      </c>
      <c r="AJ298" s="47"/>
      <c r="AK298" s="47"/>
      <c r="AL298" s="47"/>
      <c r="AM298" s="47">
        <f>AL298</f>
        <v>0</v>
      </c>
      <c r="AN298" s="47"/>
      <c r="AO298" s="47"/>
      <c r="AP298" s="47">
        <f>AH298+AL298</f>
        <v>572500</v>
      </c>
      <c r="AQ298" s="47">
        <f>AI298+AM298</f>
        <v>572500</v>
      </c>
      <c r="AR298" s="47">
        <f>AJ298+AN298</f>
        <v>0</v>
      </c>
      <c r="AS298" s="47">
        <f>AK298+AO298</f>
        <v>0</v>
      </c>
    </row>
    <row r="299" spans="1:45" ht="60" x14ac:dyDescent="0.25">
      <c r="A299" s="46" t="s">
        <v>34</v>
      </c>
      <c r="B299" s="49"/>
      <c r="C299" s="49"/>
      <c r="D299" s="49"/>
      <c r="E299" s="19">
        <v>852</v>
      </c>
      <c r="F299" s="24" t="s">
        <v>144</v>
      </c>
      <c r="G299" s="24" t="s">
        <v>110</v>
      </c>
      <c r="H299" s="37" t="s">
        <v>243</v>
      </c>
      <c r="I299" s="24" t="s">
        <v>35</v>
      </c>
      <c r="J299" s="47">
        <f t="shared" ref="J299:U299" si="298">J300</f>
        <v>324206</v>
      </c>
      <c r="K299" s="48">
        <f t="shared" si="298"/>
        <v>324206</v>
      </c>
      <c r="L299" s="48">
        <f t="shared" si="298"/>
        <v>0</v>
      </c>
      <c r="M299" s="48">
        <f t="shared" si="298"/>
        <v>0</v>
      </c>
      <c r="N299" s="47">
        <f t="shared" si="298"/>
        <v>324206</v>
      </c>
      <c r="O299" s="48">
        <f t="shared" si="298"/>
        <v>324206</v>
      </c>
      <c r="P299" s="48">
        <f t="shared" si="298"/>
        <v>0</v>
      </c>
      <c r="Q299" s="48">
        <f t="shared" si="298"/>
        <v>0</v>
      </c>
      <c r="R299" s="47">
        <f t="shared" si="298"/>
        <v>324206</v>
      </c>
      <c r="S299" s="48">
        <f t="shared" si="298"/>
        <v>324206</v>
      </c>
      <c r="T299" s="48">
        <f t="shared" si="298"/>
        <v>0</v>
      </c>
      <c r="U299" s="48">
        <f t="shared" si="298"/>
        <v>0</v>
      </c>
      <c r="V299" s="47">
        <f t="shared" ref="V299:AS299" si="299">V300</f>
        <v>471860</v>
      </c>
      <c r="W299" s="47">
        <f t="shared" si="299"/>
        <v>471860</v>
      </c>
      <c r="X299" s="47">
        <f t="shared" si="299"/>
        <v>0</v>
      </c>
      <c r="Y299" s="47">
        <f t="shared" si="299"/>
        <v>0</v>
      </c>
      <c r="Z299" s="47">
        <f t="shared" si="299"/>
        <v>0</v>
      </c>
      <c r="AA299" s="47">
        <f t="shared" si="299"/>
        <v>0</v>
      </c>
      <c r="AB299" s="47">
        <f t="shared" si="299"/>
        <v>0</v>
      </c>
      <c r="AC299" s="47">
        <f t="shared" si="299"/>
        <v>0</v>
      </c>
      <c r="AD299" s="47">
        <f t="shared" si="299"/>
        <v>471860</v>
      </c>
      <c r="AE299" s="47">
        <f t="shared" si="299"/>
        <v>471860</v>
      </c>
      <c r="AF299" s="47">
        <f t="shared" si="299"/>
        <v>0</v>
      </c>
      <c r="AG299" s="47">
        <f t="shared" si="299"/>
        <v>0</v>
      </c>
      <c r="AH299" s="47">
        <f t="shared" si="299"/>
        <v>471860</v>
      </c>
      <c r="AI299" s="47">
        <f t="shared" si="299"/>
        <v>471860</v>
      </c>
      <c r="AJ299" s="47">
        <f t="shared" si="299"/>
        <v>0</v>
      </c>
      <c r="AK299" s="47">
        <f t="shared" si="299"/>
        <v>0</v>
      </c>
      <c r="AL299" s="47">
        <f t="shared" si="299"/>
        <v>0</v>
      </c>
      <c r="AM299" s="47">
        <f t="shared" si="299"/>
        <v>0</v>
      </c>
      <c r="AN299" s="47">
        <f t="shared" si="299"/>
        <v>0</v>
      </c>
      <c r="AO299" s="47">
        <f t="shared" si="299"/>
        <v>0</v>
      </c>
      <c r="AP299" s="47">
        <f t="shared" si="299"/>
        <v>471860</v>
      </c>
      <c r="AQ299" s="47">
        <f t="shared" si="299"/>
        <v>471860</v>
      </c>
      <c r="AR299" s="47">
        <f t="shared" si="299"/>
        <v>0</v>
      </c>
      <c r="AS299" s="47">
        <f t="shared" si="299"/>
        <v>0</v>
      </c>
    </row>
    <row r="300" spans="1:45" ht="60" x14ac:dyDescent="0.25">
      <c r="A300" s="46" t="s">
        <v>36</v>
      </c>
      <c r="B300" s="50"/>
      <c r="C300" s="50"/>
      <c r="D300" s="50"/>
      <c r="E300" s="19">
        <v>852</v>
      </c>
      <c r="F300" s="24" t="s">
        <v>144</v>
      </c>
      <c r="G300" s="24" t="s">
        <v>110</v>
      </c>
      <c r="H300" s="37" t="s">
        <v>243</v>
      </c>
      <c r="I300" s="24" t="s">
        <v>37</v>
      </c>
      <c r="J300" s="47">
        <v>324206</v>
      </c>
      <c r="K300" s="48">
        <f>J300</f>
        <v>324206</v>
      </c>
      <c r="L300" s="48"/>
      <c r="M300" s="48"/>
      <c r="N300" s="47">
        <v>324206</v>
      </c>
      <c r="O300" s="48">
        <f>N300</f>
        <v>324206</v>
      </c>
      <c r="P300" s="48"/>
      <c r="Q300" s="48"/>
      <c r="R300" s="47">
        <v>324206</v>
      </c>
      <c r="S300" s="48">
        <f>R300</f>
        <v>324206</v>
      </c>
      <c r="T300" s="48"/>
      <c r="U300" s="48"/>
      <c r="V300" s="47">
        <v>471860</v>
      </c>
      <c r="W300" s="47">
        <f>V300</f>
        <v>471860</v>
      </c>
      <c r="X300" s="47"/>
      <c r="Y300" s="47"/>
      <c r="Z300" s="47"/>
      <c r="AA300" s="47">
        <f>Z300</f>
        <v>0</v>
      </c>
      <c r="AB300" s="47"/>
      <c r="AC300" s="47"/>
      <c r="AD300" s="47">
        <f>V300+Z300</f>
        <v>471860</v>
      </c>
      <c r="AE300" s="47">
        <f>W300+AA300</f>
        <v>471860</v>
      </c>
      <c r="AF300" s="47">
        <f>X300+AB300</f>
        <v>0</v>
      </c>
      <c r="AG300" s="47">
        <f>Y300+AC300</f>
        <v>0</v>
      </c>
      <c r="AH300" s="47">
        <v>471860</v>
      </c>
      <c r="AI300" s="47">
        <f>AH300</f>
        <v>471860</v>
      </c>
      <c r="AJ300" s="47"/>
      <c r="AK300" s="47"/>
      <c r="AL300" s="47"/>
      <c r="AM300" s="47">
        <f>AL300</f>
        <v>0</v>
      </c>
      <c r="AN300" s="47"/>
      <c r="AO300" s="47"/>
      <c r="AP300" s="47">
        <f>AH300+AL300</f>
        <v>471860</v>
      </c>
      <c r="AQ300" s="47">
        <f>AI300+AM300</f>
        <v>471860</v>
      </c>
      <c r="AR300" s="47">
        <f>AJ300+AN300</f>
        <v>0</v>
      </c>
      <c r="AS300" s="47">
        <f>AK300+AO300</f>
        <v>0</v>
      </c>
    </row>
    <row r="301" spans="1:45" s="45" customFormat="1" ht="60" x14ac:dyDescent="0.25">
      <c r="A301" s="46" t="s">
        <v>53</v>
      </c>
      <c r="B301" s="18"/>
      <c r="C301" s="18"/>
      <c r="D301" s="18"/>
      <c r="E301" s="19">
        <v>852</v>
      </c>
      <c r="F301" s="24" t="s">
        <v>144</v>
      </c>
      <c r="G301" s="24" t="s">
        <v>110</v>
      </c>
      <c r="H301" s="37" t="s">
        <v>244</v>
      </c>
      <c r="I301" s="24"/>
      <c r="J301" s="47">
        <f t="shared" ref="J301:U302" si="300">J302</f>
        <v>1363200</v>
      </c>
      <c r="K301" s="48">
        <f t="shared" si="300"/>
        <v>0</v>
      </c>
      <c r="L301" s="48">
        <f t="shared" si="300"/>
        <v>1363200</v>
      </c>
      <c r="M301" s="48">
        <f t="shared" si="300"/>
        <v>0</v>
      </c>
      <c r="N301" s="47">
        <f t="shared" si="300"/>
        <v>1363200</v>
      </c>
      <c r="O301" s="48">
        <f t="shared" si="300"/>
        <v>0</v>
      </c>
      <c r="P301" s="48">
        <f t="shared" si="300"/>
        <v>1363200</v>
      </c>
      <c r="Q301" s="48">
        <f t="shared" si="300"/>
        <v>0</v>
      </c>
      <c r="R301" s="47">
        <f t="shared" si="300"/>
        <v>1363200</v>
      </c>
      <c r="S301" s="48">
        <f t="shared" si="300"/>
        <v>0</v>
      </c>
      <c r="T301" s="48">
        <f t="shared" si="300"/>
        <v>1363200</v>
      </c>
      <c r="U301" s="48">
        <f t="shared" si="300"/>
        <v>0</v>
      </c>
      <c r="V301" s="47">
        <f t="shared" ref="V301:AG302" si="301">V302</f>
        <v>1226100</v>
      </c>
      <c r="W301" s="47">
        <f t="shared" si="301"/>
        <v>0</v>
      </c>
      <c r="X301" s="47">
        <f t="shared" si="301"/>
        <v>1226100</v>
      </c>
      <c r="Y301" s="47">
        <f t="shared" si="301"/>
        <v>0</v>
      </c>
      <c r="Z301" s="47">
        <f t="shared" si="301"/>
        <v>0</v>
      </c>
      <c r="AA301" s="47">
        <f t="shared" si="301"/>
        <v>0</v>
      </c>
      <c r="AB301" s="47">
        <f t="shared" si="301"/>
        <v>0</v>
      </c>
      <c r="AC301" s="47">
        <f t="shared" si="301"/>
        <v>0</v>
      </c>
      <c r="AD301" s="47">
        <f t="shared" si="301"/>
        <v>1226100</v>
      </c>
      <c r="AE301" s="47">
        <f t="shared" si="301"/>
        <v>0</v>
      </c>
      <c r="AF301" s="47">
        <f t="shared" si="301"/>
        <v>1226100</v>
      </c>
      <c r="AG301" s="47">
        <f t="shared" si="301"/>
        <v>0</v>
      </c>
      <c r="AH301" s="47">
        <f t="shared" ref="AF301:AS302" si="302">AH302</f>
        <v>1226100</v>
      </c>
      <c r="AI301" s="47">
        <f t="shared" si="302"/>
        <v>0</v>
      </c>
      <c r="AJ301" s="47">
        <f t="shared" si="302"/>
        <v>1226100</v>
      </c>
      <c r="AK301" s="47">
        <f t="shared" si="302"/>
        <v>0</v>
      </c>
      <c r="AL301" s="47">
        <f t="shared" si="302"/>
        <v>0</v>
      </c>
      <c r="AM301" s="47">
        <f t="shared" si="302"/>
        <v>0</v>
      </c>
      <c r="AN301" s="47">
        <f t="shared" si="302"/>
        <v>0</v>
      </c>
      <c r="AO301" s="47">
        <f t="shared" si="302"/>
        <v>0</v>
      </c>
      <c r="AP301" s="47">
        <f t="shared" si="302"/>
        <v>1226100</v>
      </c>
      <c r="AQ301" s="47">
        <f t="shared" si="302"/>
        <v>0</v>
      </c>
      <c r="AR301" s="47">
        <f t="shared" si="302"/>
        <v>1226100</v>
      </c>
      <c r="AS301" s="47">
        <f t="shared" si="302"/>
        <v>0</v>
      </c>
    </row>
    <row r="302" spans="1:45" ht="120" x14ac:dyDescent="0.25">
      <c r="A302" s="46" t="s">
        <v>30</v>
      </c>
      <c r="B302" s="18"/>
      <c r="C302" s="18"/>
      <c r="D302" s="18"/>
      <c r="E302" s="19">
        <v>852</v>
      </c>
      <c r="F302" s="24" t="s">
        <v>144</v>
      </c>
      <c r="G302" s="24" t="s">
        <v>110</v>
      </c>
      <c r="H302" s="37" t="s">
        <v>244</v>
      </c>
      <c r="I302" s="24" t="s">
        <v>31</v>
      </c>
      <c r="J302" s="47">
        <f t="shared" si="300"/>
        <v>1363200</v>
      </c>
      <c r="K302" s="48">
        <f t="shared" si="300"/>
        <v>0</v>
      </c>
      <c r="L302" s="48">
        <f t="shared" si="300"/>
        <v>1363200</v>
      </c>
      <c r="M302" s="48">
        <f t="shared" si="300"/>
        <v>0</v>
      </c>
      <c r="N302" s="47">
        <f t="shared" si="300"/>
        <v>1363200</v>
      </c>
      <c r="O302" s="48">
        <f t="shared" si="300"/>
        <v>0</v>
      </c>
      <c r="P302" s="48">
        <f t="shared" si="300"/>
        <v>1363200</v>
      </c>
      <c r="Q302" s="48">
        <f t="shared" si="300"/>
        <v>0</v>
      </c>
      <c r="R302" s="47">
        <f t="shared" si="300"/>
        <v>1363200</v>
      </c>
      <c r="S302" s="48">
        <f t="shared" si="300"/>
        <v>0</v>
      </c>
      <c r="T302" s="48">
        <f t="shared" si="300"/>
        <v>1363200</v>
      </c>
      <c r="U302" s="48">
        <f t="shared" si="300"/>
        <v>0</v>
      </c>
      <c r="V302" s="47">
        <f t="shared" si="301"/>
        <v>1226100</v>
      </c>
      <c r="W302" s="47">
        <f t="shared" si="301"/>
        <v>0</v>
      </c>
      <c r="X302" s="47">
        <f t="shared" si="301"/>
        <v>1226100</v>
      </c>
      <c r="Y302" s="47">
        <f t="shared" si="301"/>
        <v>0</v>
      </c>
      <c r="Z302" s="47">
        <f t="shared" si="301"/>
        <v>0</v>
      </c>
      <c r="AA302" s="47">
        <f t="shared" si="301"/>
        <v>0</v>
      </c>
      <c r="AB302" s="47">
        <f t="shared" si="301"/>
        <v>0</v>
      </c>
      <c r="AC302" s="47">
        <f t="shared" si="301"/>
        <v>0</v>
      </c>
      <c r="AD302" s="47">
        <f t="shared" si="301"/>
        <v>1226100</v>
      </c>
      <c r="AE302" s="47">
        <f t="shared" si="301"/>
        <v>0</v>
      </c>
      <c r="AF302" s="47">
        <f t="shared" si="302"/>
        <v>1226100</v>
      </c>
      <c r="AG302" s="47">
        <f t="shared" si="302"/>
        <v>0</v>
      </c>
      <c r="AH302" s="47">
        <f t="shared" si="302"/>
        <v>1226100</v>
      </c>
      <c r="AI302" s="47">
        <f t="shared" si="302"/>
        <v>0</v>
      </c>
      <c r="AJ302" s="47">
        <f t="shared" si="302"/>
        <v>1226100</v>
      </c>
      <c r="AK302" s="47">
        <f t="shared" si="302"/>
        <v>0</v>
      </c>
      <c r="AL302" s="47">
        <f t="shared" si="302"/>
        <v>0</v>
      </c>
      <c r="AM302" s="47">
        <f t="shared" si="302"/>
        <v>0</v>
      </c>
      <c r="AN302" s="47">
        <f t="shared" si="302"/>
        <v>0</v>
      </c>
      <c r="AO302" s="47">
        <f t="shared" si="302"/>
        <v>0</v>
      </c>
      <c r="AP302" s="47">
        <f t="shared" si="302"/>
        <v>1226100</v>
      </c>
      <c r="AQ302" s="47">
        <f t="shared" si="302"/>
        <v>0</v>
      </c>
      <c r="AR302" s="47">
        <f t="shared" si="302"/>
        <v>1226100</v>
      </c>
      <c r="AS302" s="47">
        <f t="shared" si="302"/>
        <v>0</v>
      </c>
    </row>
    <row r="303" spans="1:45" ht="45" x14ac:dyDescent="0.25">
      <c r="A303" s="46" t="s">
        <v>32</v>
      </c>
      <c r="B303" s="18"/>
      <c r="C303" s="18"/>
      <c r="D303" s="18"/>
      <c r="E303" s="19">
        <v>852</v>
      </c>
      <c r="F303" s="24" t="s">
        <v>144</v>
      </c>
      <c r="G303" s="24" t="s">
        <v>110</v>
      </c>
      <c r="H303" s="37" t="s">
        <v>244</v>
      </c>
      <c r="I303" s="24" t="s">
        <v>33</v>
      </c>
      <c r="J303" s="47">
        <v>1363200</v>
      </c>
      <c r="K303" s="48"/>
      <c r="L303" s="48">
        <f>J303</f>
        <v>1363200</v>
      </c>
      <c r="M303" s="48"/>
      <c r="N303" s="47">
        <v>1363200</v>
      </c>
      <c r="O303" s="48"/>
      <c r="P303" s="48">
        <f>N303</f>
        <v>1363200</v>
      </c>
      <c r="Q303" s="48"/>
      <c r="R303" s="47">
        <v>1363200</v>
      </c>
      <c r="S303" s="48"/>
      <c r="T303" s="48">
        <f>R303</f>
        <v>1363200</v>
      </c>
      <c r="U303" s="48"/>
      <c r="V303" s="47">
        <v>1226100</v>
      </c>
      <c r="W303" s="47"/>
      <c r="X303" s="47">
        <f>V303</f>
        <v>1226100</v>
      </c>
      <c r="Y303" s="47"/>
      <c r="Z303" s="47"/>
      <c r="AA303" s="47"/>
      <c r="AB303" s="47">
        <f>Z303</f>
        <v>0</v>
      </c>
      <c r="AC303" s="47"/>
      <c r="AD303" s="47">
        <f>V303+Z303</f>
        <v>1226100</v>
      </c>
      <c r="AE303" s="47">
        <f>W303+AA303</f>
        <v>0</v>
      </c>
      <c r="AF303" s="47">
        <f>X303+AB303</f>
        <v>1226100</v>
      </c>
      <c r="AG303" s="47">
        <f>Y303+AC303</f>
        <v>0</v>
      </c>
      <c r="AH303" s="47">
        <v>1226100</v>
      </c>
      <c r="AI303" s="47"/>
      <c r="AJ303" s="47">
        <f>AH303</f>
        <v>1226100</v>
      </c>
      <c r="AK303" s="47"/>
      <c r="AL303" s="47"/>
      <c r="AM303" s="47"/>
      <c r="AN303" s="47">
        <f>AL303</f>
        <v>0</v>
      </c>
      <c r="AO303" s="47"/>
      <c r="AP303" s="47">
        <f>AH303+AL303</f>
        <v>1226100</v>
      </c>
      <c r="AQ303" s="47">
        <f>AI303+AM303</f>
        <v>0</v>
      </c>
      <c r="AR303" s="47">
        <f>AJ303+AN303</f>
        <v>1226100</v>
      </c>
      <c r="AS303" s="47">
        <f>AK303+AO303</f>
        <v>0</v>
      </c>
    </row>
    <row r="304" spans="1:45" ht="60" x14ac:dyDescent="0.25">
      <c r="A304" s="46" t="s">
        <v>245</v>
      </c>
      <c r="B304" s="50"/>
      <c r="C304" s="50"/>
      <c r="D304" s="50"/>
      <c r="E304" s="19">
        <v>852</v>
      </c>
      <c r="F304" s="24" t="s">
        <v>144</v>
      </c>
      <c r="G304" s="24" t="s">
        <v>110</v>
      </c>
      <c r="H304" s="37" t="s">
        <v>246</v>
      </c>
      <c r="I304" s="24"/>
      <c r="J304" s="47">
        <f t="shared" ref="J304:U304" si="303">J305+J307+J309</f>
        <v>19156600</v>
      </c>
      <c r="K304" s="48">
        <f t="shared" si="303"/>
        <v>0</v>
      </c>
      <c r="L304" s="48">
        <f t="shared" si="303"/>
        <v>19156600</v>
      </c>
      <c r="M304" s="48">
        <f t="shared" si="303"/>
        <v>0</v>
      </c>
      <c r="N304" s="47">
        <f t="shared" si="303"/>
        <v>18489000</v>
      </c>
      <c r="O304" s="48">
        <f t="shared" si="303"/>
        <v>0</v>
      </c>
      <c r="P304" s="48">
        <f t="shared" si="303"/>
        <v>18489000</v>
      </c>
      <c r="Q304" s="48">
        <f t="shared" si="303"/>
        <v>0</v>
      </c>
      <c r="R304" s="47">
        <f t="shared" si="303"/>
        <v>18461500</v>
      </c>
      <c r="S304" s="48">
        <f t="shared" si="303"/>
        <v>0</v>
      </c>
      <c r="T304" s="48">
        <f t="shared" si="303"/>
        <v>18461500</v>
      </c>
      <c r="U304" s="48">
        <f t="shared" si="303"/>
        <v>0</v>
      </c>
      <c r="V304" s="47">
        <f t="shared" ref="V304:AS304" si="304">V305+V307+V309</f>
        <v>14563800</v>
      </c>
      <c r="W304" s="47">
        <f t="shared" si="304"/>
        <v>0</v>
      </c>
      <c r="X304" s="47">
        <f t="shared" si="304"/>
        <v>14563800</v>
      </c>
      <c r="Y304" s="47">
        <f t="shared" si="304"/>
        <v>0</v>
      </c>
      <c r="Z304" s="47">
        <f t="shared" si="304"/>
        <v>0</v>
      </c>
      <c r="AA304" s="47">
        <f t="shared" si="304"/>
        <v>0</v>
      </c>
      <c r="AB304" s="47">
        <f t="shared" si="304"/>
        <v>0</v>
      </c>
      <c r="AC304" s="47">
        <f t="shared" si="304"/>
        <v>0</v>
      </c>
      <c r="AD304" s="47">
        <f t="shared" si="304"/>
        <v>14563800</v>
      </c>
      <c r="AE304" s="47">
        <f t="shared" si="304"/>
        <v>0</v>
      </c>
      <c r="AF304" s="47">
        <f t="shared" si="304"/>
        <v>14563800</v>
      </c>
      <c r="AG304" s="47">
        <f t="shared" si="304"/>
        <v>0</v>
      </c>
      <c r="AH304" s="47">
        <f t="shared" si="304"/>
        <v>14563800</v>
      </c>
      <c r="AI304" s="47">
        <f t="shared" si="304"/>
        <v>0</v>
      </c>
      <c r="AJ304" s="47">
        <f t="shared" si="304"/>
        <v>14563800</v>
      </c>
      <c r="AK304" s="47">
        <f t="shared" si="304"/>
        <v>0</v>
      </c>
      <c r="AL304" s="47">
        <f t="shared" si="304"/>
        <v>0</v>
      </c>
      <c r="AM304" s="47">
        <f t="shared" si="304"/>
        <v>0</v>
      </c>
      <c r="AN304" s="47">
        <f t="shared" si="304"/>
        <v>0</v>
      </c>
      <c r="AO304" s="47">
        <f t="shared" si="304"/>
        <v>0</v>
      </c>
      <c r="AP304" s="47">
        <f t="shared" si="304"/>
        <v>14563800</v>
      </c>
      <c r="AQ304" s="47">
        <f t="shared" si="304"/>
        <v>0</v>
      </c>
      <c r="AR304" s="47">
        <f t="shared" si="304"/>
        <v>14563800</v>
      </c>
      <c r="AS304" s="47">
        <f t="shared" si="304"/>
        <v>0</v>
      </c>
    </row>
    <row r="305" spans="1:45" ht="120" x14ac:dyDescent="0.25">
      <c r="A305" s="46" t="s">
        <v>30</v>
      </c>
      <c r="B305" s="18"/>
      <c r="C305" s="18"/>
      <c r="D305" s="18"/>
      <c r="E305" s="19">
        <v>852</v>
      </c>
      <c r="F305" s="24" t="s">
        <v>144</v>
      </c>
      <c r="G305" s="24" t="s">
        <v>110</v>
      </c>
      <c r="H305" s="37" t="s">
        <v>246</v>
      </c>
      <c r="I305" s="24" t="s">
        <v>31</v>
      </c>
      <c r="J305" s="47">
        <f t="shared" ref="J305:U305" si="305">J306</f>
        <v>18034100</v>
      </c>
      <c r="K305" s="48">
        <f t="shared" si="305"/>
        <v>0</v>
      </c>
      <c r="L305" s="48">
        <f t="shared" si="305"/>
        <v>18034100</v>
      </c>
      <c r="M305" s="48">
        <f t="shared" si="305"/>
        <v>0</v>
      </c>
      <c r="N305" s="47">
        <f t="shared" si="305"/>
        <v>18034100</v>
      </c>
      <c r="O305" s="48">
        <f t="shared" si="305"/>
        <v>0</v>
      </c>
      <c r="P305" s="48">
        <f t="shared" si="305"/>
        <v>18034100</v>
      </c>
      <c r="Q305" s="48">
        <f t="shared" si="305"/>
        <v>0</v>
      </c>
      <c r="R305" s="47">
        <f t="shared" si="305"/>
        <v>18034100</v>
      </c>
      <c r="S305" s="48">
        <f t="shared" si="305"/>
        <v>0</v>
      </c>
      <c r="T305" s="48">
        <f t="shared" si="305"/>
        <v>18034100</v>
      </c>
      <c r="U305" s="48">
        <f t="shared" si="305"/>
        <v>0</v>
      </c>
      <c r="V305" s="47">
        <f t="shared" ref="V305:AS305" si="306">V306</f>
        <v>14508100</v>
      </c>
      <c r="W305" s="47">
        <f t="shared" si="306"/>
        <v>0</v>
      </c>
      <c r="X305" s="47">
        <f t="shared" si="306"/>
        <v>14508100</v>
      </c>
      <c r="Y305" s="47">
        <f t="shared" si="306"/>
        <v>0</v>
      </c>
      <c r="Z305" s="47">
        <f t="shared" si="306"/>
        <v>0</v>
      </c>
      <c r="AA305" s="47">
        <f t="shared" si="306"/>
        <v>0</v>
      </c>
      <c r="AB305" s="47">
        <f t="shared" si="306"/>
        <v>0</v>
      </c>
      <c r="AC305" s="47">
        <f t="shared" si="306"/>
        <v>0</v>
      </c>
      <c r="AD305" s="47">
        <f t="shared" si="306"/>
        <v>14508100</v>
      </c>
      <c r="AE305" s="47">
        <f t="shared" si="306"/>
        <v>0</v>
      </c>
      <c r="AF305" s="47">
        <f t="shared" si="306"/>
        <v>14508100</v>
      </c>
      <c r="AG305" s="47">
        <f t="shared" si="306"/>
        <v>0</v>
      </c>
      <c r="AH305" s="47">
        <f t="shared" si="306"/>
        <v>14508100</v>
      </c>
      <c r="AI305" s="47">
        <f t="shared" si="306"/>
        <v>0</v>
      </c>
      <c r="AJ305" s="47">
        <f t="shared" si="306"/>
        <v>14508100</v>
      </c>
      <c r="AK305" s="47">
        <f t="shared" si="306"/>
        <v>0</v>
      </c>
      <c r="AL305" s="47">
        <f t="shared" si="306"/>
        <v>0</v>
      </c>
      <c r="AM305" s="47">
        <f t="shared" si="306"/>
        <v>0</v>
      </c>
      <c r="AN305" s="47">
        <f t="shared" si="306"/>
        <v>0</v>
      </c>
      <c r="AO305" s="47">
        <f t="shared" si="306"/>
        <v>0</v>
      </c>
      <c r="AP305" s="47">
        <f t="shared" si="306"/>
        <v>14508100</v>
      </c>
      <c r="AQ305" s="47">
        <f t="shared" si="306"/>
        <v>0</v>
      </c>
      <c r="AR305" s="47">
        <f t="shared" si="306"/>
        <v>14508100</v>
      </c>
      <c r="AS305" s="47">
        <f t="shared" si="306"/>
        <v>0</v>
      </c>
    </row>
    <row r="306" spans="1:45" ht="45" x14ac:dyDescent="0.25">
      <c r="A306" s="46" t="s">
        <v>32</v>
      </c>
      <c r="B306" s="18"/>
      <c r="C306" s="18"/>
      <c r="D306" s="18"/>
      <c r="E306" s="19">
        <v>852</v>
      </c>
      <c r="F306" s="24" t="s">
        <v>144</v>
      </c>
      <c r="G306" s="24" t="s">
        <v>110</v>
      </c>
      <c r="H306" s="37" t="s">
        <v>246</v>
      </c>
      <c r="I306" s="24" t="s">
        <v>33</v>
      </c>
      <c r="J306" s="47">
        <v>18034100</v>
      </c>
      <c r="K306" s="48"/>
      <c r="L306" s="48">
        <f>J306</f>
        <v>18034100</v>
      </c>
      <c r="M306" s="48"/>
      <c r="N306" s="47">
        <v>18034100</v>
      </c>
      <c r="O306" s="48"/>
      <c r="P306" s="48">
        <f>N306</f>
        <v>18034100</v>
      </c>
      <c r="Q306" s="48"/>
      <c r="R306" s="47">
        <v>18034100</v>
      </c>
      <c r="S306" s="48"/>
      <c r="T306" s="48">
        <f>R306</f>
        <v>18034100</v>
      </c>
      <c r="U306" s="48"/>
      <c r="V306" s="47">
        <v>14508100</v>
      </c>
      <c r="W306" s="47"/>
      <c r="X306" s="47">
        <f>V306</f>
        <v>14508100</v>
      </c>
      <c r="Y306" s="47"/>
      <c r="Z306" s="47"/>
      <c r="AA306" s="47"/>
      <c r="AB306" s="47">
        <f>Z306</f>
        <v>0</v>
      </c>
      <c r="AC306" s="47"/>
      <c r="AD306" s="47">
        <f>V306+Z306</f>
        <v>14508100</v>
      </c>
      <c r="AE306" s="47">
        <f>W306+AA306</f>
        <v>0</v>
      </c>
      <c r="AF306" s="47">
        <f>X306+AB306</f>
        <v>14508100</v>
      </c>
      <c r="AG306" s="47">
        <f>Y306+AC306</f>
        <v>0</v>
      </c>
      <c r="AH306" s="47">
        <v>14508100</v>
      </c>
      <c r="AI306" s="47"/>
      <c r="AJ306" s="47">
        <f>AH306</f>
        <v>14508100</v>
      </c>
      <c r="AK306" s="47"/>
      <c r="AL306" s="47"/>
      <c r="AM306" s="47"/>
      <c r="AN306" s="47">
        <f>AL306</f>
        <v>0</v>
      </c>
      <c r="AO306" s="47"/>
      <c r="AP306" s="47">
        <f>AH306+AL306</f>
        <v>14508100</v>
      </c>
      <c r="AQ306" s="47">
        <f>AI306+AM306</f>
        <v>0</v>
      </c>
      <c r="AR306" s="47">
        <f>AJ306+AN306</f>
        <v>14508100</v>
      </c>
      <c r="AS306" s="47">
        <f>AK306+AO306</f>
        <v>0</v>
      </c>
    </row>
    <row r="307" spans="1:45" ht="60" x14ac:dyDescent="0.25">
      <c r="A307" s="46" t="s">
        <v>34</v>
      </c>
      <c r="B307" s="49"/>
      <c r="C307" s="49"/>
      <c r="D307" s="49"/>
      <c r="E307" s="19">
        <v>852</v>
      </c>
      <c r="F307" s="24" t="s">
        <v>144</v>
      </c>
      <c r="G307" s="24" t="s">
        <v>110</v>
      </c>
      <c r="H307" s="37" t="s">
        <v>246</v>
      </c>
      <c r="I307" s="24" t="s">
        <v>35</v>
      </c>
      <c r="J307" s="47">
        <f t="shared" ref="J307:U307" si="307">J308</f>
        <v>1099900</v>
      </c>
      <c r="K307" s="48">
        <f t="shared" si="307"/>
        <v>0</v>
      </c>
      <c r="L307" s="48">
        <f t="shared" si="307"/>
        <v>1099900</v>
      </c>
      <c r="M307" s="48">
        <f t="shared" si="307"/>
        <v>0</v>
      </c>
      <c r="N307" s="47">
        <f t="shared" si="307"/>
        <v>442900</v>
      </c>
      <c r="O307" s="48">
        <f t="shared" si="307"/>
        <v>0</v>
      </c>
      <c r="P307" s="48">
        <f t="shared" si="307"/>
        <v>442900</v>
      </c>
      <c r="Q307" s="48">
        <f t="shared" si="307"/>
        <v>0</v>
      </c>
      <c r="R307" s="47">
        <f t="shared" si="307"/>
        <v>415400</v>
      </c>
      <c r="S307" s="48">
        <f t="shared" si="307"/>
        <v>0</v>
      </c>
      <c r="T307" s="48">
        <f t="shared" si="307"/>
        <v>415400</v>
      </c>
      <c r="U307" s="48">
        <f t="shared" si="307"/>
        <v>0</v>
      </c>
      <c r="V307" s="47">
        <f t="shared" ref="V307:AS307" si="308">V308</f>
        <v>47200</v>
      </c>
      <c r="W307" s="47">
        <f t="shared" si="308"/>
        <v>0</v>
      </c>
      <c r="X307" s="47">
        <f t="shared" si="308"/>
        <v>47200</v>
      </c>
      <c r="Y307" s="47">
        <f t="shared" si="308"/>
        <v>0</v>
      </c>
      <c r="Z307" s="47">
        <f t="shared" si="308"/>
        <v>0</v>
      </c>
      <c r="AA307" s="47">
        <f t="shared" si="308"/>
        <v>0</v>
      </c>
      <c r="AB307" s="47">
        <f t="shared" si="308"/>
        <v>0</v>
      </c>
      <c r="AC307" s="47">
        <f t="shared" si="308"/>
        <v>0</v>
      </c>
      <c r="AD307" s="47">
        <f t="shared" si="308"/>
        <v>47200</v>
      </c>
      <c r="AE307" s="47">
        <f t="shared" si="308"/>
        <v>0</v>
      </c>
      <c r="AF307" s="47">
        <f t="shared" si="308"/>
        <v>47200</v>
      </c>
      <c r="AG307" s="47">
        <f t="shared" si="308"/>
        <v>0</v>
      </c>
      <c r="AH307" s="47">
        <f t="shared" si="308"/>
        <v>47200</v>
      </c>
      <c r="AI307" s="47">
        <f t="shared" si="308"/>
        <v>0</v>
      </c>
      <c r="AJ307" s="47">
        <f t="shared" si="308"/>
        <v>47200</v>
      </c>
      <c r="AK307" s="47">
        <f t="shared" si="308"/>
        <v>0</v>
      </c>
      <c r="AL307" s="47">
        <f t="shared" si="308"/>
        <v>0</v>
      </c>
      <c r="AM307" s="47">
        <f t="shared" si="308"/>
        <v>0</v>
      </c>
      <c r="AN307" s="47">
        <f t="shared" si="308"/>
        <v>0</v>
      </c>
      <c r="AO307" s="47">
        <f t="shared" si="308"/>
        <v>0</v>
      </c>
      <c r="AP307" s="47">
        <f t="shared" si="308"/>
        <v>47200</v>
      </c>
      <c r="AQ307" s="47">
        <f t="shared" si="308"/>
        <v>0</v>
      </c>
      <c r="AR307" s="47">
        <f t="shared" si="308"/>
        <v>47200</v>
      </c>
      <c r="AS307" s="47">
        <f t="shared" si="308"/>
        <v>0</v>
      </c>
    </row>
    <row r="308" spans="1:45" ht="60" x14ac:dyDescent="0.25">
      <c r="A308" s="46" t="s">
        <v>36</v>
      </c>
      <c r="B308" s="50"/>
      <c r="C308" s="50"/>
      <c r="D308" s="50"/>
      <c r="E308" s="19">
        <v>852</v>
      </c>
      <c r="F308" s="24" t="s">
        <v>144</v>
      </c>
      <c r="G308" s="24" t="s">
        <v>110</v>
      </c>
      <c r="H308" s="37" t="s">
        <v>246</v>
      </c>
      <c r="I308" s="24" t="s">
        <v>37</v>
      </c>
      <c r="J308" s="47">
        <v>1099900</v>
      </c>
      <c r="K308" s="48"/>
      <c r="L308" s="48">
        <f>J308</f>
        <v>1099900</v>
      </c>
      <c r="M308" s="48"/>
      <c r="N308" s="47">
        <v>442900</v>
      </c>
      <c r="O308" s="48"/>
      <c r="P308" s="48">
        <f>N308</f>
        <v>442900</v>
      </c>
      <c r="Q308" s="48"/>
      <c r="R308" s="47">
        <v>415400</v>
      </c>
      <c r="S308" s="48"/>
      <c r="T308" s="48">
        <f>R308</f>
        <v>415400</v>
      </c>
      <c r="U308" s="48"/>
      <c r="V308" s="47">
        <v>47200</v>
      </c>
      <c r="W308" s="47"/>
      <c r="X308" s="47">
        <f>V308</f>
        <v>47200</v>
      </c>
      <c r="Y308" s="47"/>
      <c r="Z308" s="47"/>
      <c r="AA308" s="47"/>
      <c r="AB308" s="47">
        <f>Z308</f>
        <v>0</v>
      </c>
      <c r="AC308" s="47"/>
      <c r="AD308" s="47">
        <f>V308+Z308</f>
        <v>47200</v>
      </c>
      <c r="AE308" s="47">
        <f>W308+AA308</f>
        <v>0</v>
      </c>
      <c r="AF308" s="47">
        <f>X308+AB308</f>
        <v>47200</v>
      </c>
      <c r="AG308" s="47">
        <f>Y308+AC308</f>
        <v>0</v>
      </c>
      <c r="AH308" s="47">
        <v>47200</v>
      </c>
      <c r="AI308" s="47"/>
      <c r="AJ308" s="47">
        <f>AH308</f>
        <v>47200</v>
      </c>
      <c r="AK308" s="47"/>
      <c r="AL308" s="47"/>
      <c r="AM308" s="47"/>
      <c r="AN308" s="47">
        <f>AL308</f>
        <v>0</v>
      </c>
      <c r="AO308" s="47"/>
      <c r="AP308" s="47">
        <f>AH308+AL308</f>
        <v>47200</v>
      </c>
      <c r="AQ308" s="47">
        <f>AI308+AM308</f>
        <v>0</v>
      </c>
      <c r="AR308" s="47">
        <f>AJ308+AN308</f>
        <v>47200</v>
      </c>
      <c r="AS308" s="47">
        <f>AK308+AO308</f>
        <v>0</v>
      </c>
    </row>
    <row r="309" spans="1:45" x14ac:dyDescent="0.25">
      <c r="A309" s="46" t="s">
        <v>55</v>
      </c>
      <c r="B309" s="50"/>
      <c r="C309" s="50"/>
      <c r="D309" s="50"/>
      <c r="E309" s="19">
        <v>852</v>
      </c>
      <c r="F309" s="24" t="s">
        <v>144</v>
      </c>
      <c r="G309" s="24" t="s">
        <v>110</v>
      </c>
      <c r="H309" s="37" t="s">
        <v>246</v>
      </c>
      <c r="I309" s="24" t="s">
        <v>56</v>
      </c>
      <c r="J309" s="47">
        <f t="shared" ref="J309:U309" si="309">J310</f>
        <v>22600</v>
      </c>
      <c r="K309" s="48">
        <f t="shared" si="309"/>
        <v>0</v>
      </c>
      <c r="L309" s="48">
        <f t="shared" si="309"/>
        <v>22600</v>
      </c>
      <c r="M309" s="48">
        <f t="shared" si="309"/>
        <v>0</v>
      </c>
      <c r="N309" s="47">
        <f t="shared" si="309"/>
        <v>12000</v>
      </c>
      <c r="O309" s="48">
        <f t="shared" si="309"/>
        <v>0</v>
      </c>
      <c r="P309" s="48">
        <f t="shared" si="309"/>
        <v>12000</v>
      </c>
      <c r="Q309" s="48">
        <f t="shared" si="309"/>
        <v>0</v>
      </c>
      <c r="R309" s="47">
        <f t="shared" si="309"/>
        <v>12000</v>
      </c>
      <c r="S309" s="48">
        <f t="shared" si="309"/>
        <v>0</v>
      </c>
      <c r="T309" s="48">
        <f t="shared" si="309"/>
        <v>12000</v>
      </c>
      <c r="U309" s="48">
        <f t="shared" si="309"/>
        <v>0</v>
      </c>
      <c r="V309" s="47">
        <f t="shared" ref="V309:AS309" si="310">V310</f>
        <v>8500</v>
      </c>
      <c r="W309" s="47">
        <f t="shared" si="310"/>
        <v>0</v>
      </c>
      <c r="X309" s="47">
        <f t="shared" si="310"/>
        <v>8500</v>
      </c>
      <c r="Y309" s="47">
        <f t="shared" si="310"/>
        <v>0</v>
      </c>
      <c r="Z309" s="47">
        <f t="shared" si="310"/>
        <v>0</v>
      </c>
      <c r="AA309" s="47">
        <f t="shared" si="310"/>
        <v>0</v>
      </c>
      <c r="AB309" s="47">
        <f t="shared" si="310"/>
        <v>0</v>
      </c>
      <c r="AC309" s="47">
        <f t="shared" si="310"/>
        <v>0</v>
      </c>
      <c r="AD309" s="47">
        <f t="shared" si="310"/>
        <v>8500</v>
      </c>
      <c r="AE309" s="47">
        <f t="shared" si="310"/>
        <v>0</v>
      </c>
      <c r="AF309" s="47">
        <f t="shared" si="310"/>
        <v>8500</v>
      </c>
      <c r="AG309" s="47">
        <f t="shared" si="310"/>
        <v>0</v>
      </c>
      <c r="AH309" s="47">
        <f t="shared" si="310"/>
        <v>8500</v>
      </c>
      <c r="AI309" s="47">
        <f t="shared" si="310"/>
        <v>0</v>
      </c>
      <c r="AJ309" s="47">
        <f t="shared" si="310"/>
        <v>8500</v>
      </c>
      <c r="AK309" s="47">
        <f t="shared" si="310"/>
        <v>0</v>
      </c>
      <c r="AL309" s="47">
        <f t="shared" si="310"/>
        <v>0</v>
      </c>
      <c r="AM309" s="47">
        <f t="shared" si="310"/>
        <v>0</v>
      </c>
      <c r="AN309" s="47">
        <f t="shared" si="310"/>
        <v>0</v>
      </c>
      <c r="AO309" s="47">
        <f t="shared" si="310"/>
        <v>0</v>
      </c>
      <c r="AP309" s="47">
        <f t="shared" si="310"/>
        <v>8500</v>
      </c>
      <c r="AQ309" s="47">
        <f t="shared" si="310"/>
        <v>0</v>
      </c>
      <c r="AR309" s="47">
        <f t="shared" si="310"/>
        <v>8500</v>
      </c>
      <c r="AS309" s="47">
        <f t="shared" si="310"/>
        <v>0</v>
      </c>
    </row>
    <row r="310" spans="1:45" ht="30" x14ac:dyDescent="0.25">
      <c r="A310" s="46" t="s">
        <v>57</v>
      </c>
      <c r="B310" s="50"/>
      <c r="C310" s="50"/>
      <c r="D310" s="50"/>
      <c r="E310" s="19">
        <v>852</v>
      </c>
      <c r="F310" s="24" t="s">
        <v>144</v>
      </c>
      <c r="G310" s="24" t="s">
        <v>110</v>
      </c>
      <c r="H310" s="37" t="s">
        <v>246</v>
      </c>
      <c r="I310" s="24" t="s">
        <v>58</v>
      </c>
      <c r="J310" s="47">
        <v>22600</v>
      </c>
      <c r="K310" s="48"/>
      <c r="L310" s="48">
        <f>J310</f>
        <v>22600</v>
      </c>
      <c r="M310" s="48"/>
      <c r="N310" s="47">
        <v>12000</v>
      </c>
      <c r="O310" s="48"/>
      <c r="P310" s="48">
        <f>N310</f>
        <v>12000</v>
      </c>
      <c r="Q310" s="48"/>
      <c r="R310" s="47">
        <v>12000</v>
      </c>
      <c r="S310" s="48"/>
      <c r="T310" s="48">
        <f>R310</f>
        <v>12000</v>
      </c>
      <c r="U310" s="48"/>
      <c r="V310" s="47">
        <v>8500</v>
      </c>
      <c r="W310" s="47"/>
      <c r="X310" s="47">
        <f>V310</f>
        <v>8500</v>
      </c>
      <c r="Y310" s="47"/>
      <c r="Z310" s="47"/>
      <c r="AA310" s="47"/>
      <c r="AB310" s="47">
        <f>Z310</f>
        <v>0</v>
      </c>
      <c r="AC310" s="47"/>
      <c r="AD310" s="47">
        <f>V310+Z310</f>
        <v>8500</v>
      </c>
      <c r="AE310" s="47">
        <f>W310+AA310</f>
        <v>0</v>
      </c>
      <c r="AF310" s="47">
        <f>X310+AB310</f>
        <v>8500</v>
      </c>
      <c r="AG310" s="47">
        <f>Y310+AC310</f>
        <v>0</v>
      </c>
      <c r="AH310" s="47">
        <v>8500</v>
      </c>
      <c r="AI310" s="47"/>
      <c r="AJ310" s="47">
        <f>AH310</f>
        <v>8500</v>
      </c>
      <c r="AK310" s="47"/>
      <c r="AL310" s="47"/>
      <c r="AM310" s="47"/>
      <c r="AN310" s="47">
        <f>AL310</f>
        <v>0</v>
      </c>
      <c r="AO310" s="47"/>
      <c r="AP310" s="47">
        <f>AH310+AL310</f>
        <v>8500</v>
      </c>
      <c r="AQ310" s="47">
        <f>AI310+AM310</f>
        <v>0</v>
      </c>
      <c r="AR310" s="47">
        <f>AJ310+AN310</f>
        <v>8500</v>
      </c>
      <c r="AS310" s="47">
        <f>AK310+AO310</f>
        <v>0</v>
      </c>
    </row>
    <row r="311" spans="1:45" ht="165" x14ac:dyDescent="0.25">
      <c r="A311" s="46" t="s">
        <v>154</v>
      </c>
      <c r="B311" s="41"/>
      <c r="C311" s="41"/>
      <c r="D311" s="41"/>
      <c r="E311" s="19">
        <v>852</v>
      </c>
      <c r="F311" s="24" t="s">
        <v>144</v>
      </c>
      <c r="G311" s="24" t="s">
        <v>110</v>
      </c>
      <c r="H311" s="37" t="s">
        <v>218</v>
      </c>
      <c r="I311" s="24"/>
      <c r="J311" s="47">
        <f t="shared" ref="J311:U312" si="311">J312</f>
        <v>1470000</v>
      </c>
      <c r="K311" s="48">
        <f t="shared" si="311"/>
        <v>1470000</v>
      </c>
      <c r="L311" s="48">
        <f t="shared" si="311"/>
        <v>0</v>
      </c>
      <c r="M311" s="48">
        <f t="shared" si="311"/>
        <v>0</v>
      </c>
      <c r="N311" s="47">
        <f t="shared" si="311"/>
        <v>1470000</v>
      </c>
      <c r="O311" s="48">
        <f t="shared" si="311"/>
        <v>1470000</v>
      </c>
      <c r="P311" s="48">
        <f t="shared" si="311"/>
        <v>0</v>
      </c>
      <c r="Q311" s="48">
        <f t="shared" si="311"/>
        <v>0</v>
      </c>
      <c r="R311" s="47">
        <f t="shared" si="311"/>
        <v>1470000</v>
      </c>
      <c r="S311" s="48">
        <f t="shared" si="311"/>
        <v>1470000</v>
      </c>
      <c r="T311" s="48">
        <f t="shared" si="311"/>
        <v>0</v>
      </c>
      <c r="U311" s="48">
        <f t="shared" si="311"/>
        <v>0</v>
      </c>
      <c r="V311" s="47">
        <f t="shared" ref="V311:AG312" si="312">V312</f>
        <v>1386000</v>
      </c>
      <c r="W311" s="47">
        <f t="shared" si="312"/>
        <v>1386000</v>
      </c>
      <c r="X311" s="47">
        <f t="shared" si="312"/>
        <v>0</v>
      </c>
      <c r="Y311" s="47">
        <f t="shared" si="312"/>
        <v>0</v>
      </c>
      <c r="Z311" s="47">
        <f t="shared" si="312"/>
        <v>0</v>
      </c>
      <c r="AA311" s="47">
        <f t="shared" si="312"/>
        <v>0</v>
      </c>
      <c r="AB311" s="47">
        <f t="shared" si="312"/>
        <v>0</v>
      </c>
      <c r="AC311" s="47">
        <f t="shared" si="312"/>
        <v>0</v>
      </c>
      <c r="AD311" s="47">
        <f t="shared" si="312"/>
        <v>1386000</v>
      </c>
      <c r="AE311" s="47">
        <f t="shared" si="312"/>
        <v>1386000</v>
      </c>
      <c r="AF311" s="47">
        <f t="shared" si="312"/>
        <v>0</v>
      </c>
      <c r="AG311" s="47">
        <f t="shared" si="312"/>
        <v>0</v>
      </c>
      <c r="AH311" s="47">
        <f t="shared" ref="AF311:AS312" si="313">AH312</f>
        <v>1386000</v>
      </c>
      <c r="AI311" s="47">
        <f t="shared" si="313"/>
        <v>1386000</v>
      </c>
      <c r="AJ311" s="47">
        <f t="shared" si="313"/>
        <v>0</v>
      </c>
      <c r="AK311" s="47">
        <f t="shared" si="313"/>
        <v>0</v>
      </c>
      <c r="AL311" s="47">
        <f t="shared" si="313"/>
        <v>0</v>
      </c>
      <c r="AM311" s="47">
        <f t="shared" si="313"/>
        <v>0</v>
      </c>
      <c r="AN311" s="47">
        <f t="shared" si="313"/>
        <v>0</v>
      </c>
      <c r="AO311" s="47">
        <f t="shared" si="313"/>
        <v>0</v>
      </c>
      <c r="AP311" s="47">
        <f t="shared" si="313"/>
        <v>1386000</v>
      </c>
      <c r="AQ311" s="47">
        <f t="shared" si="313"/>
        <v>1386000</v>
      </c>
      <c r="AR311" s="47">
        <f t="shared" si="313"/>
        <v>0</v>
      </c>
      <c r="AS311" s="47">
        <f t="shared" si="313"/>
        <v>0</v>
      </c>
    </row>
    <row r="312" spans="1:45" ht="30" x14ac:dyDescent="0.25">
      <c r="A312" s="46" t="s">
        <v>183</v>
      </c>
      <c r="B312" s="41"/>
      <c r="C312" s="41"/>
      <c r="D312" s="41"/>
      <c r="E312" s="19">
        <v>852</v>
      </c>
      <c r="F312" s="24" t="s">
        <v>144</v>
      </c>
      <c r="G312" s="24" t="s">
        <v>110</v>
      </c>
      <c r="H312" s="37" t="s">
        <v>218</v>
      </c>
      <c r="I312" s="24" t="s">
        <v>184</v>
      </c>
      <c r="J312" s="47">
        <f t="shared" si="311"/>
        <v>1470000</v>
      </c>
      <c r="K312" s="48">
        <f t="shared" si="311"/>
        <v>1470000</v>
      </c>
      <c r="L312" s="48">
        <f t="shared" si="311"/>
        <v>0</v>
      </c>
      <c r="M312" s="48">
        <f t="shared" si="311"/>
        <v>0</v>
      </c>
      <c r="N312" s="47">
        <f t="shared" si="311"/>
        <v>1470000</v>
      </c>
      <c r="O312" s="48">
        <f t="shared" si="311"/>
        <v>1470000</v>
      </c>
      <c r="P312" s="48">
        <f t="shared" si="311"/>
        <v>0</v>
      </c>
      <c r="Q312" s="48">
        <f t="shared" si="311"/>
        <v>0</v>
      </c>
      <c r="R312" s="47">
        <f t="shared" si="311"/>
        <v>1470000</v>
      </c>
      <c r="S312" s="48">
        <f t="shared" si="311"/>
        <v>1470000</v>
      </c>
      <c r="T312" s="48">
        <f t="shared" si="311"/>
        <v>0</v>
      </c>
      <c r="U312" s="48">
        <f t="shared" si="311"/>
        <v>0</v>
      </c>
      <c r="V312" s="47">
        <f t="shared" si="312"/>
        <v>1386000</v>
      </c>
      <c r="W312" s="47">
        <f t="shared" si="312"/>
        <v>1386000</v>
      </c>
      <c r="X312" s="47">
        <f t="shared" si="312"/>
        <v>0</v>
      </c>
      <c r="Y312" s="47">
        <f t="shared" si="312"/>
        <v>0</v>
      </c>
      <c r="Z312" s="47">
        <f t="shared" si="312"/>
        <v>0</v>
      </c>
      <c r="AA312" s="47">
        <f t="shared" si="312"/>
        <v>0</v>
      </c>
      <c r="AB312" s="47">
        <f t="shared" si="312"/>
        <v>0</v>
      </c>
      <c r="AC312" s="47">
        <f t="shared" si="312"/>
        <v>0</v>
      </c>
      <c r="AD312" s="47">
        <f t="shared" si="312"/>
        <v>1386000</v>
      </c>
      <c r="AE312" s="47">
        <f t="shared" si="312"/>
        <v>1386000</v>
      </c>
      <c r="AF312" s="47">
        <f t="shared" si="313"/>
        <v>0</v>
      </c>
      <c r="AG312" s="47">
        <f t="shared" si="313"/>
        <v>0</v>
      </c>
      <c r="AH312" s="47">
        <f t="shared" si="313"/>
        <v>1386000</v>
      </c>
      <c r="AI312" s="47">
        <f t="shared" si="313"/>
        <v>1386000</v>
      </c>
      <c r="AJ312" s="47">
        <f t="shared" si="313"/>
        <v>0</v>
      </c>
      <c r="AK312" s="47">
        <f t="shared" si="313"/>
        <v>0</v>
      </c>
      <c r="AL312" s="47">
        <f t="shared" si="313"/>
        <v>0</v>
      </c>
      <c r="AM312" s="47">
        <f t="shared" si="313"/>
        <v>0</v>
      </c>
      <c r="AN312" s="47">
        <f t="shared" si="313"/>
        <v>0</v>
      </c>
      <c r="AO312" s="47">
        <f t="shared" si="313"/>
        <v>0</v>
      </c>
      <c r="AP312" s="47">
        <f t="shared" si="313"/>
        <v>1386000</v>
      </c>
      <c r="AQ312" s="47">
        <f t="shared" si="313"/>
        <v>1386000</v>
      </c>
      <c r="AR312" s="47">
        <f t="shared" si="313"/>
        <v>0</v>
      </c>
      <c r="AS312" s="47">
        <f t="shared" si="313"/>
        <v>0</v>
      </c>
    </row>
    <row r="313" spans="1:45" ht="45" x14ac:dyDescent="0.25">
      <c r="A313" s="46" t="s">
        <v>192</v>
      </c>
      <c r="B313" s="41"/>
      <c r="C313" s="41"/>
      <c r="D313" s="41"/>
      <c r="E313" s="19">
        <v>852</v>
      </c>
      <c r="F313" s="24" t="s">
        <v>144</v>
      </c>
      <c r="G313" s="24" t="s">
        <v>110</v>
      </c>
      <c r="H313" s="37" t="s">
        <v>218</v>
      </c>
      <c r="I313" s="24" t="s">
        <v>193</v>
      </c>
      <c r="J313" s="47">
        <v>1470000</v>
      </c>
      <c r="K313" s="48">
        <f>J313</f>
        <v>1470000</v>
      </c>
      <c r="L313" s="48"/>
      <c r="M313" s="48"/>
      <c r="N313" s="47">
        <v>1470000</v>
      </c>
      <c r="O313" s="48">
        <f>N313</f>
        <v>1470000</v>
      </c>
      <c r="P313" s="48"/>
      <c r="Q313" s="48"/>
      <c r="R313" s="47">
        <v>1470000</v>
      </c>
      <c r="S313" s="48">
        <f>R313</f>
        <v>1470000</v>
      </c>
      <c r="T313" s="48"/>
      <c r="U313" s="48"/>
      <c r="V313" s="47">
        <v>1386000</v>
      </c>
      <c r="W313" s="47">
        <f>V313</f>
        <v>1386000</v>
      </c>
      <c r="X313" s="47"/>
      <c r="Y313" s="47"/>
      <c r="Z313" s="47"/>
      <c r="AA313" s="47">
        <f>Z313</f>
        <v>0</v>
      </c>
      <c r="AB313" s="47"/>
      <c r="AC313" s="47"/>
      <c r="AD313" s="47">
        <f>V313+Z313</f>
        <v>1386000</v>
      </c>
      <c r="AE313" s="47">
        <f>W313+AA313</f>
        <v>1386000</v>
      </c>
      <c r="AF313" s="47">
        <f>X313+AB313</f>
        <v>0</v>
      </c>
      <c r="AG313" s="47">
        <f>Y313+AC313</f>
        <v>0</v>
      </c>
      <c r="AH313" s="47">
        <v>1386000</v>
      </c>
      <c r="AI313" s="47">
        <f>AH313</f>
        <v>1386000</v>
      </c>
      <c r="AJ313" s="47"/>
      <c r="AK313" s="47"/>
      <c r="AL313" s="47"/>
      <c r="AM313" s="47">
        <f>AL313</f>
        <v>0</v>
      </c>
      <c r="AN313" s="47"/>
      <c r="AO313" s="47"/>
      <c r="AP313" s="47">
        <f>AH313+AL313</f>
        <v>1386000</v>
      </c>
      <c r="AQ313" s="47">
        <f>AI313+AM313</f>
        <v>1386000</v>
      </c>
      <c r="AR313" s="47">
        <f>AJ313+AN313</f>
        <v>0</v>
      </c>
      <c r="AS313" s="47">
        <f>AK313+AO313</f>
        <v>0</v>
      </c>
    </row>
    <row r="314" spans="1:45" x14ac:dyDescent="0.25">
      <c r="A314" s="84" t="s">
        <v>179</v>
      </c>
      <c r="B314" s="35"/>
      <c r="C314" s="35"/>
      <c r="D314" s="35"/>
      <c r="E314" s="19">
        <v>852</v>
      </c>
      <c r="F314" s="36" t="s">
        <v>89</v>
      </c>
      <c r="G314" s="36"/>
      <c r="H314" s="37" t="s">
        <v>23</v>
      </c>
      <c r="I314" s="36"/>
      <c r="J314" s="38">
        <f>J315+J326</f>
        <v>8378824</v>
      </c>
      <c r="K314" s="39">
        <f t="shared" ref="K314:AL314" si="314">K315+K326</f>
        <v>8378824</v>
      </c>
      <c r="L314" s="39">
        <f t="shared" si="314"/>
        <v>0</v>
      </c>
      <c r="M314" s="39">
        <f t="shared" si="314"/>
        <v>0</v>
      </c>
      <c r="N314" s="38">
        <f t="shared" si="314"/>
        <v>8351024</v>
      </c>
      <c r="O314" s="39">
        <f t="shared" si="314"/>
        <v>8351024</v>
      </c>
      <c r="P314" s="39">
        <f t="shared" si="314"/>
        <v>0</v>
      </c>
      <c r="Q314" s="39">
        <f t="shared" si="314"/>
        <v>0</v>
      </c>
      <c r="R314" s="38">
        <f t="shared" si="314"/>
        <v>9763824</v>
      </c>
      <c r="S314" s="39">
        <f t="shared" si="314"/>
        <v>9763824</v>
      </c>
      <c r="T314" s="39">
        <f t="shared" si="314"/>
        <v>0</v>
      </c>
      <c r="U314" s="39">
        <f t="shared" si="314"/>
        <v>0</v>
      </c>
      <c r="V314" s="38">
        <f t="shared" si="314"/>
        <v>10181758</v>
      </c>
      <c r="W314" s="38">
        <f t="shared" si="314"/>
        <v>10181758</v>
      </c>
      <c r="X314" s="38">
        <f t="shared" si="314"/>
        <v>0</v>
      </c>
      <c r="Y314" s="38">
        <f t="shared" si="314"/>
        <v>0</v>
      </c>
      <c r="Z314" s="38">
        <f t="shared" si="314"/>
        <v>0</v>
      </c>
      <c r="AA314" s="38">
        <f t="shared" si="314"/>
        <v>0</v>
      </c>
      <c r="AB314" s="38">
        <f t="shared" si="314"/>
        <v>0</v>
      </c>
      <c r="AC314" s="38">
        <f t="shared" si="314"/>
        <v>0</v>
      </c>
      <c r="AD314" s="38">
        <f t="shared" si="314"/>
        <v>10181758</v>
      </c>
      <c r="AE314" s="38">
        <f t="shared" si="314"/>
        <v>10181758</v>
      </c>
      <c r="AF314" s="38">
        <f t="shared" si="314"/>
        <v>0</v>
      </c>
      <c r="AG314" s="38">
        <f t="shared" si="314"/>
        <v>0</v>
      </c>
      <c r="AH314" s="38">
        <f t="shared" si="314"/>
        <v>11533258</v>
      </c>
      <c r="AI314" s="38">
        <f t="shared" si="314"/>
        <v>11533258</v>
      </c>
      <c r="AJ314" s="38">
        <f t="shared" si="314"/>
        <v>0</v>
      </c>
      <c r="AK314" s="38">
        <f t="shared" si="314"/>
        <v>0</v>
      </c>
      <c r="AL314" s="38">
        <f t="shared" si="314"/>
        <v>0</v>
      </c>
      <c r="AM314" s="38">
        <f t="shared" ref="AM314:AS314" si="315">AM315+AM326</f>
        <v>0</v>
      </c>
      <c r="AN314" s="38">
        <f t="shared" si="315"/>
        <v>0</v>
      </c>
      <c r="AO314" s="38">
        <f t="shared" si="315"/>
        <v>0</v>
      </c>
      <c r="AP314" s="38">
        <f t="shared" si="315"/>
        <v>11533258</v>
      </c>
      <c r="AQ314" s="38">
        <f t="shared" si="315"/>
        <v>11533258</v>
      </c>
      <c r="AR314" s="38">
        <f t="shared" si="315"/>
        <v>0</v>
      </c>
      <c r="AS314" s="38">
        <f t="shared" si="315"/>
        <v>0</v>
      </c>
    </row>
    <row r="315" spans="1:45" x14ac:dyDescent="0.25">
      <c r="A315" s="34" t="s">
        <v>187</v>
      </c>
      <c r="B315" s="41"/>
      <c r="C315" s="41"/>
      <c r="D315" s="41"/>
      <c r="E315" s="19">
        <v>852</v>
      </c>
      <c r="F315" s="42" t="s">
        <v>89</v>
      </c>
      <c r="G315" s="42" t="s">
        <v>27</v>
      </c>
      <c r="H315" s="37" t="s">
        <v>23</v>
      </c>
      <c r="I315" s="42"/>
      <c r="J315" s="43">
        <f>J316+J319+J322</f>
        <v>8328824</v>
      </c>
      <c r="K315" s="44">
        <f t="shared" ref="K315:AL315" si="316">K316+K319+K322</f>
        <v>8328824</v>
      </c>
      <c r="L315" s="44">
        <f t="shared" si="316"/>
        <v>0</v>
      </c>
      <c r="M315" s="44">
        <f t="shared" si="316"/>
        <v>0</v>
      </c>
      <c r="N315" s="43">
        <f t="shared" si="316"/>
        <v>8294024</v>
      </c>
      <c r="O315" s="44">
        <f t="shared" si="316"/>
        <v>8294024</v>
      </c>
      <c r="P315" s="44">
        <f t="shared" si="316"/>
        <v>0</v>
      </c>
      <c r="Q315" s="44">
        <f t="shared" si="316"/>
        <v>0</v>
      </c>
      <c r="R315" s="43">
        <f t="shared" si="316"/>
        <v>9706824</v>
      </c>
      <c r="S315" s="44">
        <f t="shared" si="316"/>
        <v>9706824</v>
      </c>
      <c r="T315" s="44">
        <f t="shared" si="316"/>
        <v>0</v>
      </c>
      <c r="U315" s="44">
        <f t="shared" si="316"/>
        <v>0</v>
      </c>
      <c r="V315" s="43">
        <f t="shared" si="316"/>
        <v>10123758</v>
      </c>
      <c r="W315" s="43">
        <f t="shared" si="316"/>
        <v>10123758</v>
      </c>
      <c r="X315" s="43">
        <f t="shared" si="316"/>
        <v>0</v>
      </c>
      <c r="Y315" s="43">
        <f t="shared" si="316"/>
        <v>0</v>
      </c>
      <c r="Z315" s="43">
        <f t="shared" si="316"/>
        <v>0</v>
      </c>
      <c r="AA315" s="43">
        <f t="shared" si="316"/>
        <v>0</v>
      </c>
      <c r="AB315" s="43">
        <f t="shared" si="316"/>
        <v>0</v>
      </c>
      <c r="AC315" s="43">
        <f t="shared" si="316"/>
        <v>0</v>
      </c>
      <c r="AD315" s="43">
        <f t="shared" si="316"/>
        <v>10123758</v>
      </c>
      <c r="AE315" s="43">
        <f t="shared" si="316"/>
        <v>10123758</v>
      </c>
      <c r="AF315" s="43">
        <f t="shared" si="316"/>
        <v>0</v>
      </c>
      <c r="AG315" s="43">
        <f t="shared" si="316"/>
        <v>0</v>
      </c>
      <c r="AH315" s="43">
        <f t="shared" si="316"/>
        <v>11475258</v>
      </c>
      <c r="AI315" s="43">
        <f t="shared" si="316"/>
        <v>11475258</v>
      </c>
      <c r="AJ315" s="43">
        <f t="shared" si="316"/>
        <v>0</v>
      </c>
      <c r="AK315" s="43">
        <f t="shared" si="316"/>
        <v>0</v>
      </c>
      <c r="AL315" s="43">
        <f t="shared" si="316"/>
        <v>0</v>
      </c>
      <c r="AM315" s="43">
        <f t="shared" ref="AM315:AS315" si="317">AM316+AM319+AM322</f>
        <v>0</v>
      </c>
      <c r="AN315" s="43">
        <f t="shared" si="317"/>
        <v>0</v>
      </c>
      <c r="AO315" s="43">
        <f t="shared" si="317"/>
        <v>0</v>
      </c>
      <c r="AP315" s="43">
        <f t="shared" si="317"/>
        <v>11475258</v>
      </c>
      <c r="AQ315" s="43">
        <f t="shared" si="317"/>
        <v>11475258</v>
      </c>
      <c r="AR315" s="43">
        <f t="shared" si="317"/>
        <v>0</v>
      </c>
      <c r="AS315" s="43">
        <f t="shared" si="317"/>
        <v>0</v>
      </c>
    </row>
    <row r="316" spans="1:45" ht="90" x14ac:dyDescent="0.25">
      <c r="A316" s="46" t="s">
        <v>247</v>
      </c>
      <c r="B316" s="41"/>
      <c r="C316" s="41"/>
      <c r="D316" s="41"/>
      <c r="E316" s="19">
        <v>852</v>
      </c>
      <c r="F316" s="24" t="s">
        <v>89</v>
      </c>
      <c r="G316" s="24" t="s">
        <v>27</v>
      </c>
      <c r="H316" s="37" t="s">
        <v>248</v>
      </c>
      <c r="I316" s="42"/>
      <c r="J316" s="47">
        <f t="shared" ref="J316:U317" si="318">J317</f>
        <v>929430</v>
      </c>
      <c r="K316" s="48">
        <f t="shared" si="318"/>
        <v>929430</v>
      </c>
      <c r="L316" s="48">
        <f t="shared" si="318"/>
        <v>0</v>
      </c>
      <c r="M316" s="48">
        <f t="shared" si="318"/>
        <v>0</v>
      </c>
      <c r="N316" s="47">
        <f t="shared" si="318"/>
        <v>929430</v>
      </c>
      <c r="O316" s="48">
        <f t="shared" si="318"/>
        <v>929430</v>
      </c>
      <c r="P316" s="48">
        <f t="shared" si="318"/>
        <v>0</v>
      </c>
      <c r="Q316" s="48">
        <f t="shared" si="318"/>
        <v>0</v>
      </c>
      <c r="R316" s="47">
        <f t="shared" si="318"/>
        <v>929430</v>
      </c>
      <c r="S316" s="48">
        <f t="shared" si="318"/>
        <v>929430</v>
      </c>
      <c r="T316" s="48">
        <f t="shared" si="318"/>
        <v>0</v>
      </c>
      <c r="U316" s="48">
        <f t="shared" si="318"/>
        <v>0</v>
      </c>
      <c r="V316" s="47">
        <f t="shared" ref="V316:AG317" si="319">V317</f>
        <v>867418</v>
      </c>
      <c r="W316" s="47">
        <f t="shared" si="319"/>
        <v>867418</v>
      </c>
      <c r="X316" s="47">
        <f t="shared" si="319"/>
        <v>0</v>
      </c>
      <c r="Y316" s="47">
        <f t="shared" si="319"/>
        <v>0</v>
      </c>
      <c r="Z316" s="47">
        <f t="shared" si="319"/>
        <v>0</v>
      </c>
      <c r="AA316" s="47">
        <f t="shared" si="319"/>
        <v>0</v>
      </c>
      <c r="AB316" s="47">
        <f t="shared" si="319"/>
        <v>0</v>
      </c>
      <c r="AC316" s="47">
        <f t="shared" si="319"/>
        <v>0</v>
      </c>
      <c r="AD316" s="47">
        <f t="shared" si="319"/>
        <v>867418</v>
      </c>
      <c r="AE316" s="47">
        <f t="shared" si="319"/>
        <v>867418</v>
      </c>
      <c r="AF316" s="47">
        <f t="shared" si="319"/>
        <v>0</v>
      </c>
      <c r="AG316" s="47">
        <f t="shared" si="319"/>
        <v>0</v>
      </c>
      <c r="AH316" s="47">
        <f t="shared" ref="AF316:AS317" si="320">AH317</f>
        <v>867418</v>
      </c>
      <c r="AI316" s="47">
        <f t="shared" si="320"/>
        <v>867418</v>
      </c>
      <c r="AJ316" s="47">
        <f t="shared" si="320"/>
        <v>0</v>
      </c>
      <c r="AK316" s="47">
        <f t="shared" si="320"/>
        <v>0</v>
      </c>
      <c r="AL316" s="47">
        <f t="shared" si="320"/>
        <v>0</v>
      </c>
      <c r="AM316" s="47">
        <f t="shared" si="320"/>
        <v>0</v>
      </c>
      <c r="AN316" s="47">
        <f t="shared" si="320"/>
        <v>0</v>
      </c>
      <c r="AO316" s="47">
        <f t="shared" si="320"/>
        <v>0</v>
      </c>
      <c r="AP316" s="47">
        <f t="shared" si="320"/>
        <v>867418</v>
      </c>
      <c r="AQ316" s="47">
        <f t="shared" si="320"/>
        <v>867418</v>
      </c>
      <c r="AR316" s="47">
        <f t="shared" si="320"/>
        <v>0</v>
      </c>
      <c r="AS316" s="47">
        <f t="shared" si="320"/>
        <v>0</v>
      </c>
    </row>
    <row r="317" spans="1:45" s="45" customFormat="1" ht="30" x14ac:dyDescent="0.25">
      <c r="A317" s="46" t="s">
        <v>183</v>
      </c>
      <c r="B317" s="49"/>
      <c r="C317" s="49"/>
      <c r="D317" s="49"/>
      <c r="E317" s="19">
        <v>852</v>
      </c>
      <c r="F317" s="24" t="s">
        <v>89</v>
      </c>
      <c r="G317" s="24" t="s">
        <v>27</v>
      </c>
      <c r="H317" s="37" t="s">
        <v>248</v>
      </c>
      <c r="I317" s="24" t="s">
        <v>184</v>
      </c>
      <c r="J317" s="47">
        <f t="shared" si="318"/>
        <v>929430</v>
      </c>
      <c r="K317" s="48">
        <f t="shared" si="318"/>
        <v>929430</v>
      </c>
      <c r="L317" s="48">
        <f t="shared" si="318"/>
        <v>0</v>
      </c>
      <c r="M317" s="48">
        <f t="shared" si="318"/>
        <v>0</v>
      </c>
      <c r="N317" s="47">
        <f t="shared" si="318"/>
        <v>929430</v>
      </c>
      <c r="O317" s="48">
        <f t="shared" si="318"/>
        <v>929430</v>
      </c>
      <c r="P317" s="48">
        <f t="shared" si="318"/>
        <v>0</v>
      </c>
      <c r="Q317" s="48">
        <f t="shared" si="318"/>
        <v>0</v>
      </c>
      <c r="R317" s="47">
        <f t="shared" si="318"/>
        <v>929430</v>
      </c>
      <c r="S317" s="48">
        <f t="shared" si="318"/>
        <v>929430</v>
      </c>
      <c r="T317" s="48">
        <f t="shared" si="318"/>
        <v>0</v>
      </c>
      <c r="U317" s="48">
        <f t="shared" si="318"/>
        <v>0</v>
      </c>
      <c r="V317" s="47">
        <f t="shared" si="319"/>
        <v>867418</v>
      </c>
      <c r="W317" s="47">
        <f t="shared" si="319"/>
        <v>867418</v>
      </c>
      <c r="X317" s="47">
        <f t="shared" si="319"/>
        <v>0</v>
      </c>
      <c r="Y317" s="47">
        <f t="shared" si="319"/>
        <v>0</v>
      </c>
      <c r="Z317" s="47">
        <f t="shared" si="319"/>
        <v>0</v>
      </c>
      <c r="AA317" s="47">
        <f t="shared" si="319"/>
        <v>0</v>
      </c>
      <c r="AB317" s="47">
        <f t="shared" si="319"/>
        <v>0</v>
      </c>
      <c r="AC317" s="47">
        <f t="shared" si="319"/>
        <v>0</v>
      </c>
      <c r="AD317" s="47">
        <f t="shared" si="319"/>
        <v>867418</v>
      </c>
      <c r="AE317" s="47">
        <f t="shared" si="319"/>
        <v>867418</v>
      </c>
      <c r="AF317" s="47">
        <f t="shared" si="320"/>
        <v>0</v>
      </c>
      <c r="AG317" s="47">
        <f t="shared" si="320"/>
        <v>0</v>
      </c>
      <c r="AH317" s="47">
        <f t="shared" si="320"/>
        <v>867418</v>
      </c>
      <c r="AI317" s="47">
        <f t="shared" si="320"/>
        <v>867418</v>
      </c>
      <c r="AJ317" s="47">
        <f t="shared" si="320"/>
        <v>0</v>
      </c>
      <c r="AK317" s="47">
        <f t="shared" si="320"/>
        <v>0</v>
      </c>
      <c r="AL317" s="47">
        <f t="shared" si="320"/>
        <v>0</v>
      </c>
      <c r="AM317" s="47">
        <f t="shared" si="320"/>
        <v>0</v>
      </c>
      <c r="AN317" s="47">
        <f t="shared" si="320"/>
        <v>0</v>
      </c>
      <c r="AO317" s="47">
        <f t="shared" si="320"/>
        <v>0</v>
      </c>
      <c r="AP317" s="47">
        <f t="shared" si="320"/>
        <v>867418</v>
      </c>
      <c r="AQ317" s="47">
        <f t="shared" si="320"/>
        <v>867418</v>
      </c>
      <c r="AR317" s="47">
        <f t="shared" si="320"/>
        <v>0</v>
      </c>
      <c r="AS317" s="47">
        <f t="shared" si="320"/>
        <v>0</v>
      </c>
    </row>
    <row r="318" spans="1:45" s="45" customFormat="1" ht="45" x14ac:dyDescent="0.25">
      <c r="A318" s="46" t="s">
        <v>192</v>
      </c>
      <c r="B318" s="49"/>
      <c r="C318" s="49"/>
      <c r="D318" s="49"/>
      <c r="E318" s="19">
        <v>852</v>
      </c>
      <c r="F318" s="24" t="s">
        <v>89</v>
      </c>
      <c r="G318" s="24" t="s">
        <v>27</v>
      </c>
      <c r="H318" s="37" t="s">
        <v>248</v>
      </c>
      <c r="I318" s="24" t="s">
        <v>193</v>
      </c>
      <c r="J318" s="47">
        <v>929430</v>
      </c>
      <c r="K318" s="48">
        <f>J318</f>
        <v>929430</v>
      </c>
      <c r="L318" s="48"/>
      <c r="M318" s="48"/>
      <c r="N318" s="47">
        <v>929430</v>
      </c>
      <c r="O318" s="48">
        <f>N318</f>
        <v>929430</v>
      </c>
      <c r="P318" s="48"/>
      <c r="Q318" s="48"/>
      <c r="R318" s="47">
        <v>929430</v>
      </c>
      <c r="S318" s="48">
        <f>R318</f>
        <v>929430</v>
      </c>
      <c r="T318" s="48"/>
      <c r="U318" s="48"/>
      <c r="V318" s="47">
        <v>867418</v>
      </c>
      <c r="W318" s="47">
        <f>V318</f>
        <v>867418</v>
      </c>
      <c r="X318" s="47"/>
      <c r="Y318" s="47"/>
      <c r="Z318" s="47"/>
      <c r="AA318" s="47">
        <f>Z318</f>
        <v>0</v>
      </c>
      <c r="AB318" s="47"/>
      <c r="AC318" s="47"/>
      <c r="AD318" s="47">
        <f>V318+Z318</f>
        <v>867418</v>
      </c>
      <c r="AE318" s="47">
        <f>W318+AA318</f>
        <v>867418</v>
      </c>
      <c r="AF318" s="47">
        <f>X318+AB318</f>
        <v>0</v>
      </c>
      <c r="AG318" s="47">
        <f>Y318+AC318</f>
        <v>0</v>
      </c>
      <c r="AH318" s="47">
        <v>867418</v>
      </c>
      <c r="AI318" s="47">
        <f>AH318</f>
        <v>867418</v>
      </c>
      <c r="AJ318" s="47"/>
      <c r="AK318" s="47"/>
      <c r="AL318" s="47"/>
      <c r="AM318" s="47">
        <f>AL318</f>
        <v>0</v>
      </c>
      <c r="AN318" s="47"/>
      <c r="AO318" s="47"/>
      <c r="AP318" s="47">
        <f>AH318+AL318</f>
        <v>867418</v>
      </c>
      <c r="AQ318" s="47">
        <f>AI318+AM318</f>
        <v>867418</v>
      </c>
      <c r="AR318" s="47">
        <f>AJ318+AN318</f>
        <v>0</v>
      </c>
      <c r="AS318" s="47">
        <f>AK318+AO318</f>
        <v>0</v>
      </c>
    </row>
    <row r="319" spans="1:45" ht="75" x14ac:dyDescent="0.25">
      <c r="A319" s="46" t="s">
        <v>249</v>
      </c>
      <c r="B319" s="41"/>
      <c r="C319" s="41"/>
      <c r="D319" s="41"/>
      <c r="E319" s="19">
        <v>852</v>
      </c>
      <c r="F319" s="24" t="s">
        <v>89</v>
      </c>
      <c r="G319" s="24" t="s">
        <v>27</v>
      </c>
      <c r="H319" s="37" t="s">
        <v>250</v>
      </c>
      <c r="I319" s="42"/>
      <c r="J319" s="47">
        <f t="shared" ref="J319:U320" si="321">J320</f>
        <v>187600</v>
      </c>
      <c r="K319" s="48">
        <f t="shared" si="321"/>
        <v>187600</v>
      </c>
      <c r="L319" s="48">
        <f t="shared" si="321"/>
        <v>0</v>
      </c>
      <c r="M319" s="48">
        <f t="shared" si="321"/>
        <v>0</v>
      </c>
      <c r="N319" s="47">
        <f t="shared" si="321"/>
        <v>187600</v>
      </c>
      <c r="O319" s="48">
        <f t="shared" si="321"/>
        <v>187600</v>
      </c>
      <c r="P319" s="48">
        <f t="shared" si="321"/>
        <v>0</v>
      </c>
      <c r="Q319" s="48">
        <f t="shared" si="321"/>
        <v>0</v>
      </c>
      <c r="R319" s="47">
        <f t="shared" si="321"/>
        <v>187600</v>
      </c>
      <c r="S319" s="48">
        <f t="shared" si="321"/>
        <v>187600</v>
      </c>
      <c r="T319" s="48">
        <f t="shared" si="321"/>
        <v>0</v>
      </c>
      <c r="U319" s="48">
        <f t="shared" si="321"/>
        <v>0</v>
      </c>
      <c r="V319" s="47">
        <f t="shared" ref="V319:AG320" si="322">V320</f>
        <v>267600</v>
      </c>
      <c r="W319" s="47">
        <f t="shared" si="322"/>
        <v>267600</v>
      </c>
      <c r="X319" s="47">
        <f t="shared" si="322"/>
        <v>0</v>
      </c>
      <c r="Y319" s="47">
        <f t="shared" si="322"/>
        <v>0</v>
      </c>
      <c r="Z319" s="47">
        <f t="shared" si="322"/>
        <v>0</v>
      </c>
      <c r="AA319" s="47">
        <f t="shared" si="322"/>
        <v>0</v>
      </c>
      <c r="AB319" s="47">
        <f t="shared" si="322"/>
        <v>0</v>
      </c>
      <c r="AC319" s="47">
        <f t="shared" si="322"/>
        <v>0</v>
      </c>
      <c r="AD319" s="47">
        <f t="shared" si="322"/>
        <v>267600</v>
      </c>
      <c r="AE319" s="47">
        <f t="shared" si="322"/>
        <v>267600</v>
      </c>
      <c r="AF319" s="47">
        <f t="shared" si="322"/>
        <v>0</v>
      </c>
      <c r="AG319" s="47">
        <f t="shared" si="322"/>
        <v>0</v>
      </c>
      <c r="AH319" s="47">
        <f t="shared" ref="AF319:AS320" si="323">AH320</f>
        <v>267600</v>
      </c>
      <c r="AI319" s="47">
        <f t="shared" si="323"/>
        <v>267600</v>
      </c>
      <c r="AJ319" s="47">
        <f t="shared" si="323"/>
        <v>0</v>
      </c>
      <c r="AK319" s="47">
        <f t="shared" si="323"/>
        <v>0</v>
      </c>
      <c r="AL319" s="47">
        <f t="shared" si="323"/>
        <v>0</v>
      </c>
      <c r="AM319" s="47">
        <f t="shared" si="323"/>
        <v>0</v>
      </c>
      <c r="AN319" s="47">
        <f t="shared" si="323"/>
        <v>0</v>
      </c>
      <c r="AO319" s="47">
        <f t="shared" si="323"/>
        <v>0</v>
      </c>
      <c r="AP319" s="47">
        <f t="shared" si="323"/>
        <v>267600</v>
      </c>
      <c r="AQ319" s="47">
        <f t="shared" si="323"/>
        <v>267600</v>
      </c>
      <c r="AR319" s="47">
        <f t="shared" si="323"/>
        <v>0</v>
      </c>
      <c r="AS319" s="47">
        <f t="shared" si="323"/>
        <v>0</v>
      </c>
    </row>
    <row r="320" spans="1:45" ht="30" x14ac:dyDescent="0.25">
      <c r="A320" s="46" t="s">
        <v>183</v>
      </c>
      <c r="B320" s="49"/>
      <c r="C320" s="49"/>
      <c r="D320" s="49"/>
      <c r="E320" s="19">
        <v>852</v>
      </c>
      <c r="F320" s="24" t="s">
        <v>89</v>
      </c>
      <c r="G320" s="24" t="s">
        <v>27</v>
      </c>
      <c r="H320" s="37" t="s">
        <v>250</v>
      </c>
      <c r="I320" s="24" t="s">
        <v>184</v>
      </c>
      <c r="J320" s="47">
        <f t="shared" si="321"/>
        <v>187600</v>
      </c>
      <c r="K320" s="48">
        <f t="shared" si="321"/>
        <v>187600</v>
      </c>
      <c r="L320" s="48">
        <f t="shared" si="321"/>
        <v>0</v>
      </c>
      <c r="M320" s="48">
        <f t="shared" si="321"/>
        <v>0</v>
      </c>
      <c r="N320" s="47">
        <f t="shared" si="321"/>
        <v>187600</v>
      </c>
      <c r="O320" s="48">
        <f t="shared" si="321"/>
        <v>187600</v>
      </c>
      <c r="P320" s="48">
        <f t="shared" si="321"/>
        <v>0</v>
      </c>
      <c r="Q320" s="48">
        <f t="shared" si="321"/>
        <v>0</v>
      </c>
      <c r="R320" s="47">
        <f t="shared" si="321"/>
        <v>187600</v>
      </c>
      <c r="S320" s="48">
        <f t="shared" si="321"/>
        <v>187600</v>
      </c>
      <c r="T320" s="48">
        <f t="shared" si="321"/>
        <v>0</v>
      </c>
      <c r="U320" s="48">
        <f t="shared" si="321"/>
        <v>0</v>
      </c>
      <c r="V320" s="47">
        <f t="shared" si="322"/>
        <v>267600</v>
      </c>
      <c r="W320" s="47">
        <f t="shared" si="322"/>
        <v>267600</v>
      </c>
      <c r="X320" s="47">
        <f t="shared" si="322"/>
        <v>0</v>
      </c>
      <c r="Y320" s="47">
        <f t="shared" si="322"/>
        <v>0</v>
      </c>
      <c r="Z320" s="47">
        <f t="shared" si="322"/>
        <v>0</v>
      </c>
      <c r="AA320" s="47">
        <f t="shared" si="322"/>
        <v>0</v>
      </c>
      <c r="AB320" s="47">
        <f t="shared" si="322"/>
        <v>0</v>
      </c>
      <c r="AC320" s="47">
        <f t="shared" si="322"/>
        <v>0</v>
      </c>
      <c r="AD320" s="47">
        <f t="shared" si="322"/>
        <v>267600</v>
      </c>
      <c r="AE320" s="47">
        <f t="shared" si="322"/>
        <v>267600</v>
      </c>
      <c r="AF320" s="47">
        <f t="shared" si="323"/>
        <v>0</v>
      </c>
      <c r="AG320" s="47">
        <f t="shared" si="323"/>
        <v>0</v>
      </c>
      <c r="AH320" s="47">
        <f t="shared" si="323"/>
        <v>267600</v>
      </c>
      <c r="AI320" s="47">
        <f t="shared" si="323"/>
        <v>267600</v>
      </c>
      <c r="AJ320" s="47">
        <f t="shared" si="323"/>
        <v>0</v>
      </c>
      <c r="AK320" s="47">
        <f t="shared" si="323"/>
        <v>0</v>
      </c>
      <c r="AL320" s="47">
        <f t="shared" si="323"/>
        <v>0</v>
      </c>
      <c r="AM320" s="47">
        <f t="shared" si="323"/>
        <v>0</v>
      </c>
      <c r="AN320" s="47">
        <f t="shared" si="323"/>
        <v>0</v>
      </c>
      <c r="AO320" s="47">
        <f t="shared" si="323"/>
        <v>0</v>
      </c>
      <c r="AP320" s="47">
        <f t="shared" si="323"/>
        <v>267600</v>
      </c>
      <c r="AQ320" s="47">
        <f t="shared" si="323"/>
        <v>267600</v>
      </c>
      <c r="AR320" s="47">
        <f t="shared" si="323"/>
        <v>0</v>
      </c>
      <c r="AS320" s="47">
        <f t="shared" si="323"/>
        <v>0</v>
      </c>
    </row>
    <row r="321" spans="1:45" ht="45" x14ac:dyDescent="0.25">
      <c r="A321" s="46" t="s">
        <v>192</v>
      </c>
      <c r="B321" s="49"/>
      <c r="C321" s="49"/>
      <c r="D321" s="49"/>
      <c r="E321" s="19">
        <v>852</v>
      </c>
      <c r="F321" s="24" t="s">
        <v>89</v>
      </c>
      <c r="G321" s="24" t="s">
        <v>27</v>
      </c>
      <c r="H321" s="37" t="s">
        <v>250</v>
      </c>
      <c r="I321" s="24" t="s">
        <v>193</v>
      </c>
      <c r="J321" s="47">
        <v>187600</v>
      </c>
      <c r="K321" s="48">
        <f>J321</f>
        <v>187600</v>
      </c>
      <c r="L321" s="48"/>
      <c r="M321" s="48"/>
      <c r="N321" s="47">
        <v>187600</v>
      </c>
      <c r="O321" s="48">
        <f>N321</f>
        <v>187600</v>
      </c>
      <c r="P321" s="48"/>
      <c r="Q321" s="48"/>
      <c r="R321" s="47">
        <v>187600</v>
      </c>
      <c r="S321" s="48">
        <f>R321</f>
        <v>187600</v>
      </c>
      <c r="T321" s="48"/>
      <c r="U321" s="48"/>
      <c r="V321" s="47">
        <v>267600</v>
      </c>
      <c r="W321" s="47">
        <f>V321</f>
        <v>267600</v>
      </c>
      <c r="X321" s="47"/>
      <c r="Y321" s="47"/>
      <c r="Z321" s="47"/>
      <c r="AA321" s="47">
        <f>Z321</f>
        <v>0</v>
      </c>
      <c r="AB321" s="47"/>
      <c r="AC321" s="47"/>
      <c r="AD321" s="47">
        <f>V321+Z321</f>
        <v>267600</v>
      </c>
      <c r="AE321" s="47">
        <f>W321+AA321</f>
        <v>267600</v>
      </c>
      <c r="AF321" s="47">
        <f>X321+AB321</f>
        <v>0</v>
      </c>
      <c r="AG321" s="47">
        <f>Y321+AC321</f>
        <v>0</v>
      </c>
      <c r="AH321" s="47">
        <v>267600</v>
      </c>
      <c r="AI321" s="47">
        <f>AH321</f>
        <v>267600</v>
      </c>
      <c r="AJ321" s="47"/>
      <c r="AK321" s="47"/>
      <c r="AL321" s="47"/>
      <c r="AM321" s="47">
        <f>AL321</f>
        <v>0</v>
      </c>
      <c r="AN321" s="47"/>
      <c r="AO321" s="47"/>
      <c r="AP321" s="47">
        <f>AH321+AL321</f>
        <v>267600</v>
      </c>
      <c r="AQ321" s="47">
        <f>AI321+AM321</f>
        <v>267600</v>
      </c>
      <c r="AR321" s="47">
        <f>AJ321+AN321</f>
        <v>0</v>
      </c>
      <c r="AS321" s="47">
        <f>AK321+AO321</f>
        <v>0</v>
      </c>
    </row>
    <row r="322" spans="1:45" s="45" customFormat="1" ht="150" x14ac:dyDescent="0.25">
      <c r="A322" s="46" t="s">
        <v>251</v>
      </c>
      <c r="B322" s="49"/>
      <c r="C322" s="49"/>
      <c r="D322" s="49"/>
      <c r="E322" s="19">
        <v>852</v>
      </c>
      <c r="F322" s="24" t="s">
        <v>89</v>
      </c>
      <c r="G322" s="24" t="s">
        <v>27</v>
      </c>
      <c r="H322" s="37" t="s">
        <v>252</v>
      </c>
      <c r="I322" s="24"/>
      <c r="J322" s="47">
        <f t="shared" ref="J322:U322" si="324">J323</f>
        <v>7211794</v>
      </c>
      <c r="K322" s="48">
        <f t="shared" si="324"/>
        <v>7211794</v>
      </c>
      <c r="L322" s="48">
        <f t="shared" si="324"/>
        <v>0</v>
      </c>
      <c r="M322" s="48">
        <f t="shared" si="324"/>
        <v>0</v>
      </c>
      <c r="N322" s="47">
        <f t="shared" si="324"/>
        <v>7176994</v>
      </c>
      <c r="O322" s="48">
        <f t="shared" si="324"/>
        <v>7176994</v>
      </c>
      <c r="P322" s="48">
        <f t="shared" si="324"/>
        <v>0</v>
      </c>
      <c r="Q322" s="48">
        <f t="shared" si="324"/>
        <v>0</v>
      </c>
      <c r="R322" s="47">
        <f t="shared" si="324"/>
        <v>8589794</v>
      </c>
      <c r="S322" s="48">
        <f t="shared" si="324"/>
        <v>8589794</v>
      </c>
      <c r="T322" s="48">
        <f t="shared" si="324"/>
        <v>0</v>
      </c>
      <c r="U322" s="48">
        <f t="shared" si="324"/>
        <v>0</v>
      </c>
      <c r="V322" s="47">
        <f t="shared" ref="V322:AS322" si="325">V323</f>
        <v>8988740</v>
      </c>
      <c r="W322" s="47">
        <f t="shared" si="325"/>
        <v>8988740</v>
      </c>
      <c r="X322" s="47">
        <f t="shared" si="325"/>
        <v>0</v>
      </c>
      <c r="Y322" s="47">
        <f t="shared" si="325"/>
        <v>0</v>
      </c>
      <c r="Z322" s="47">
        <f t="shared" si="325"/>
        <v>0</v>
      </c>
      <c r="AA322" s="47">
        <f t="shared" si="325"/>
        <v>0</v>
      </c>
      <c r="AB322" s="47">
        <f t="shared" si="325"/>
        <v>0</v>
      </c>
      <c r="AC322" s="47">
        <f t="shared" si="325"/>
        <v>0</v>
      </c>
      <c r="AD322" s="47">
        <f t="shared" si="325"/>
        <v>8988740</v>
      </c>
      <c r="AE322" s="47">
        <f t="shared" si="325"/>
        <v>8988740</v>
      </c>
      <c r="AF322" s="47">
        <f t="shared" si="325"/>
        <v>0</v>
      </c>
      <c r="AG322" s="47">
        <f t="shared" si="325"/>
        <v>0</v>
      </c>
      <c r="AH322" s="47">
        <f t="shared" si="325"/>
        <v>10340240</v>
      </c>
      <c r="AI322" s="47">
        <f t="shared" si="325"/>
        <v>10340240</v>
      </c>
      <c r="AJ322" s="47">
        <f t="shared" si="325"/>
        <v>0</v>
      </c>
      <c r="AK322" s="47">
        <f t="shared" si="325"/>
        <v>0</v>
      </c>
      <c r="AL322" s="47">
        <f t="shared" si="325"/>
        <v>0</v>
      </c>
      <c r="AM322" s="47">
        <f t="shared" si="325"/>
        <v>0</v>
      </c>
      <c r="AN322" s="47">
        <f t="shared" si="325"/>
        <v>0</v>
      </c>
      <c r="AO322" s="47">
        <f t="shared" si="325"/>
        <v>0</v>
      </c>
      <c r="AP322" s="47">
        <f t="shared" si="325"/>
        <v>10340240</v>
      </c>
      <c r="AQ322" s="47">
        <f t="shared" si="325"/>
        <v>10340240</v>
      </c>
      <c r="AR322" s="47">
        <f t="shared" si="325"/>
        <v>0</v>
      </c>
      <c r="AS322" s="47">
        <f t="shared" si="325"/>
        <v>0</v>
      </c>
    </row>
    <row r="323" spans="1:45" ht="30" x14ac:dyDescent="0.25">
      <c r="A323" s="46" t="s">
        <v>183</v>
      </c>
      <c r="B323" s="49"/>
      <c r="C323" s="49"/>
      <c r="D323" s="49"/>
      <c r="E323" s="19">
        <v>852</v>
      </c>
      <c r="F323" s="24" t="s">
        <v>89</v>
      </c>
      <c r="G323" s="24" t="s">
        <v>27</v>
      </c>
      <c r="H323" s="37" t="s">
        <v>252</v>
      </c>
      <c r="I323" s="24" t="s">
        <v>184</v>
      </c>
      <c r="J323" s="47">
        <f t="shared" ref="J323:U323" si="326">J324+J325</f>
        <v>7211794</v>
      </c>
      <c r="K323" s="48">
        <f t="shared" si="326"/>
        <v>7211794</v>
      </c>
      <c r="L323" s="48">
        <f t="shared" si="326"/>
        <v>0</v>
      </c>
      <c r="M323" s="48">
        <f t="shared" si="326"/>
        <v>0</v>
      </c>
      <c r="N323" s="47">
        <f t="shared" si="326"/>
        <v>7176994</v>
      </c>
      <c r="O323" s="48">
        <f t="shared" si="326"/>
        <v>7176994</v>
      </c>
      <c r="P323" s="48">
        <f t="shared" si="326"/>
        <v>0</v>
      </c>
      <c r="Q323" s="48">
        <f t="shared" si="326"/>
        <v>0</v>
      </c>
      <c r="R323" s="47">
        <f t="shared" si="326"/>
        <v>8589794</v>
      </c>
      <c r="S323" s="48">
        <f t="shared" si="326"/>
        <v>8589794</v>
      </c>
      <c r="T323" s="48">
        <f t="shared" si="326"/>
        <v>0</v>
      </c>
      <c r="U323" s="48">
        <f t="shared" si="326"/>
        <v>0</v>
      </c>
      <c r="V323" s="47">
        <f t="shared" ref="V323:AS323" si="327">V324+V325</f>
        <v>8988740</v>
      </c>
      <c r="W323" s="47">
        <f t="shared" si="327"/>
        <v>8988740</v>
      </c>
      <c r="X323" s="47">
        <f t="shared" si="327"/>
        <v>0</v>
      </c>
      <c r="Y323" s="47">
        <f t="shared" si="327"/>
        <v>0</v>
      </c>
      <c r="Z323" s="47">
        <f t="shared" si="327"/>
        <v>0</v>
      </c>
      <c r="AA323" s="47">
        <f t="shared" si="327"/>
        <v>0</v>
      </c>
      <c r="AB323" s="47">
        <f t="shared" si="327"/>
        <v>0</v>
      </c>
      <c r="AC323" s="47">
        <f t="shared" si="327"/>
        <v>0</v>
      </c>
      <c r="AD323" s="47">
        <f t="shared" si="327"/>
        <v>8988740</v>
      </c>
      <c r="AE323" s="47">
        <f t="shared" si="327"/>
        <v>8988740</v>
      </c>
      <c r="AF323" s="47">
        <f t="shared" si="327"/>
        <v>0</v>
      </c>
      <c r="AG323" s="47">
        <f t="shared" si="327"/>
        <v>0</v>
      </c>
      <c r="AH323" s="47">
        <f t="shared" si="327"/>
        <v>10340240</v>
      </c>
      <c r="AI323" s="47">
        <f t="shared" si="327"/>
        <v>10340240</v>
      </c>
      <c r="AJ323" s="47">
        <f t="shared" si="327"/>
        <v>0</v>
      </c>
      <c r="AK323" s="47">
        <f t="shared" si="327"/>
        <v>0</v>
      </c>
      <c r="AL323" s="47">
        <f t="shared" si="327"/>
        <v>0</v>
      </c>
      <c r="AM323" s="47">
        <f t="shared" si="327"/>
        <v>0</v>
      </c>
      <c r="AN323" s="47">
        <f t="shared" si="327"/>
        <v>0</v>
      </c>
      <c r="AO323" s="47">
        <f t="shared" si="327"/>
        <v>0</v>
      </c>
      <c r="AP323" s="47">
        <f t="shared" si="327"/>
        <v>10340240</v>
      </c>
      <c r="AQ323" s="47">
        <f t="shared" si="327"/>
        <v>10340240</v>
      </c>
      <c r="AR323" s="47">
        <f t="shared" si="327"/>
        <v>0</v>
      </c>
      <c r="AS323" s="47">
        <f t="shared" si="327"/>
        <v>0</v>
      </c>
    </row>
    <row r="324" spans="1:45" ht="30" x14ac:dyDescent="0.25">
      <c r="A324" s="46" t="s">
        <v>185</v>
      </c>
      <c r="B324" s="49"/>
      <c r="C324" s="49"/>
      <c r="D324" s="49"/>
      <c r="E324" s="19">
        <v>852</v>
      </c>
      <c r="F324" s="24" t="s">
        <v>89</v>
      </c>
      <c r="G324" s="24" t="s">
        <v>27</v>
      </c>
      <c r="H324" s="37" t="s">
        <v>252</v>
      </c>
      <c r="I324" s="24" t="s">
        <v>186</v>
      </c>
      <c r="J324" s="47">
        <v>5193212</v>
      </c>
      <c r="K324" s="48">
        <f>J324</f>
        <v>5193212</v>
      </c>
      <c r="L324" s="48"/>
      <c r="M324" s="48"/>
      <c r="N324" s="47">
        <v>5458740</v>
      </c>
      <c r="O324" s="48">
        <f>N324</f>
        <v>5458740</v>
      </c>
      <c r="P324" s="48"/>
      <c r="Q324" s="48"/>
      <c r="R324" s="47">
        <v>5522786</v>
      </c>
      <c r="S324" s="48">
        <f>R324</f>
        <v>5522786</v>
      </c>
      <c r="T324" s="48"/>
      <c r="U324" s="48"/>
      <c r="V324" s="47">
        <v>6559334</v>
      </c>
      <c r="W324" s="47">
        <f>V324</f>
        <v>6559334</v>
      </c>
      <c r="X324" s="47"/>
      <c r="Y324" s="47"/>
      <c r="Z324" s="47"/>
      <c r="AA324" s="47">
        <f>Z324</f>
        <v>0</v>
      </c>
      <c r="AB324" s="47"/>
      <c r="AC324" s="47"/>
      <c r="AD324" s="47">
        <f t="shared" ref="AD324:AG325" si="328">V324+Z324</f>
        <v>6559334</v>
      </c>
      <c r="AE324" s="47">
        <f t="shared" si="328"/>
        <v>6559334</v>
      </c>
      <c r="AF324" s="47">
        <f t="shared" si="328"/>
        <v>0</v>
      </c>
      <c r="AG324" s="47">
        <f t="shared" si="328"/>
        <v>0</v>
      </c>
      <c r="AH324" s="47">
        <v>7573566</v>
      </c>
      <c r="AI324" s="47">
        <f>AH324</f>
        <v>7573566</v>
      </c>
      <c r="AJ324" s="47"/>
      <c r="AK324" s="47"/>
      <c r="AL324" s="47"/>
      <c r="AM324" s="47">
        <f>AL324</f>
        <v>0</v>
      </c>
      <c r="AN324" s="47"/>
      <c r="AO324" s="47"/>
      <c r="AP324" s="47">
        <f t="shared" ref="AP324:AS325" si="329">AH324+AL324</f>
        <v>7573566</v>
      </c>
      <c r="AQ324" s="47">
        <f t="shared" si="329"/>
        <v>7573566</v>
      </c>
      <c r="AR324" s="47">
        <f t="shared" si="329"/>
        <v>0</v>
      </c>
      <c r="AS324" s="47">
        <f t="shared" si="329"/>
        <v>0</v>
      </c>
    </row>
    <row r="325" spans="1:45" ht="45" x14ac:dyDescent="0.25">
      <c r="A325" s="46" t="s">
        <v>192</v>
      </c>
      <c r="B325" s="49"/>
      <c r="C325" s="49"/>
      <c r="D325" s="49"/>
      <c r="E325" s="19">
        <v>852</v>
      </c>
      <c r="F325" s="24" t="s">
        <v>89</v>
      </c>
      <c r="G325" s="24" t="s">
        <v>27</v>
      </c>
      <c r="H325" s="37" t="s">
        <v>252</v>
      </c>
      <c r="I325" s="24" t="s">
        <v>193</v>
      </c>
      <c r="J325" s="47">
        <v>2018582</v>
      </c>
      <c r="K325" s="48">
        <f>J325</f>
        <v>2018582</v>
      </c>
      <c r="L325" s="48"/>
      <c r="M325" s="48"/>
      <c r="N325" s="47">
        <v>1718254</v>
      </c>
      <c r="O325" s="48">
        <f>N325</f>
        <v>1718254</v>
      </c>
      <c r="P325" s="48"/>
      <c r="Q325" s="48"/>
      <c r="R325" s="47">
        <v>3067008</v>
      </c>
      <c r="S325" s="48">
        <f>R325</f>
        <v>3067008</v>
      </c>
      <c r="T325" s="48"/>
      <c r="U325" s="48"/>
      <c r="V325" s="47">
        <v>2429406</v>
      </c>
      <c r="W325" s="47">
        <f>V325</f>
        <v>2429406</v>
      </c>
      <c r="X325" s="47"/>
      <c r="Y325" s="47"/>
      <c r="Z325" s="47"/>
      <c r="AA325" s="47">
        <f>Z325</f>
        <v>0</v>
      </c>
      <c r="AB325" s="47"/>
      <c r="AC325" s="47"/>
      <c r="AD325" s="47">
        <f t="shared" si="328"/>
        <v>2429406</v>
      </c>
      <c r="AE325" s="47">
        <f t="shared" si="328"/>
        <v>2429406</v>
      </c>
      <c r="AF325" s="47">
        <f t="shared" si="328"/>
        <v>0</v>
      </c>
      <c r="AG325" s="47">
        <f t="shared" si="328"/>
        <v>0</v>
      </c>
      <c r="AH325" s="47">
        <v>2766674</v>
      </c>
      <c r="AI325" s="47">
        <f>AH325</f>
        <v>2766674</v>
      </c>
      <c r="AJ325" s="47"/>
      <c r="AK325" s="47"/>
      <c r="AL325" s="47"/>
      <c r="AM325" s="47">
        <f>AL325</f>
        <v>0</v>
      </c>
      <c r="AN325" s="47"/>
      <c r="AO325" s="47"/>
      <c r="AP325" s="47">
        <f t="shared" si="329"/>
        <v>2766674</v>
      </c>
      <c r="AQ325" s="47">
        <f t="shared" si="329"/>
        <v>2766674</v>
      </c>
      <c r="AR325" s="47">
        <f t="shared" si="329"/>
        <v>0</v>
      </c>
      <c r="AS325" s="47">
        <f t="shared" si="329"/>
        <v>0</v>
      </c>
    </row>
    <row r="326" spans="1:45" ht="28.5" x14ac:dyDescent="0.25">
      <c r="A326" s="34" t="s">
        <v>194</v>
      </c>
      <c r="B326" s="41"/>
      <c r="C326" s="41"/>
      <c r="D326" s="41"/>
      <c r="E326" s="19">
        <v>852</v>
      </c>
      <c r="F326" s="42" t="s">
        <v>89</v>
      </c>
      <c r="G326" s="42" t="s">
        <v>139</v>
      </c>
      <c r="H326" s="37" t="s">
        <v>23</v>
      </c>
      <c r="I326" s="42"/>
      <c r="J326" s="43">
        <f t="shared" ref="J326:U328" si="330">J327</f>
        <v>50000</v>
      </c>
      <c r="K326" s="44">
        <f t="shared" si="330"/>
        <v>50000</v>
      </c>
      <c r="L326" s="44">
        <f t="shared" si="330"/>
        <v>0</v>
      </c>
      <c r="M326" s="44">
        <f t="shared" si="330"/>
        <v>0</v>
      </c>
      <c r="N326" s="43">
        <f t="shared" si="330"/>
        <v>57000</v>
      </c>
      <c r="O326" s="44">
        <f t="shared" si="330"/>
        <v>57000</v>
      </c>
      <c r="P326" s="44">
        <f t="shared" si="330"/>
        <v>0</v>
      </c>
      <c r="Q326" s="44">
        <f t="shared" si="330"/>
        <v>0</v>
      </c>
      <c r="R326" s="43">
        <f t="shared" si="330"/>
        <v>57000</v>
      </c>
      <c r="S326" s="44">
        <f t="shared" si="330"/>
        <v>57000</v>
      </c>
      <c r="T326" s="44">
        <f t="shared" si="330"/>
        <v>0</v>
      </c>
      <c r="U326" s="44">
        <f t="shared" si="330"/>
        <v>0</v>
      </c>
      <c r="V326" s="43">
        <f t="shared" ref="V326:AG328" si="331">V327</f>
        <v>58000</v>
      </c>
      <c r="W326" s="43">
        <f t="shared" si="331"/>
        <v>58000</v>
      </c>
      <c r="X326" s="43">
        <f t="shared" si="331"/>
        <v>0</v>
      </c>
      <c r="Y326" s="43">
        <f t="shared" si="331"/>
        <v>0</v>
      </c>
      <c r="Z326" s="43">
        <f t="shared" si="331"/>
        <v>0</v>
      </c>
      <c r="AA326" s="43">
        <f t="shared" si="331"/>
        <v>0</v>
      </c>
      <c r="AB326" s="43">
        <f t="shared" si="331"/>
        <v>0</v>
      </c>
      <c r="AC326" s="43">
        <f t="shared" si="331"/>
        <v>0</v>
      </c>
      <c r="AD326" s="43">
        <f t="shared" si="331"/>
        <v>58000</v>
      </c>
      <c r="AE326" s="43">
        <f t="shared" si="331"/>
        <v>58000</v>
      </c>
      <c r="AF326" s="43">
        <f t="shared" si="331"/>
        <v>0</v>
      </c>
      <c r="AG326" s="43">
        <f t="shared" si="331"/>
        <v>0</v>
      </c>
      <c r="AH326" s="43">
        <f t="shared" ref="AF326:AS328" si="332">AH327</f>
        <v>58000</v>
      </c>
      <c r="AI326" s="43">
        <f t="shared" si="332"/>
        <v>58000</v>
      </c>
      <c r="AJ326" s="43">
        <f t="shared" si="332"/>
        <v>0</v>
      </c>
      <c r="AK326" s="43">
        <f t="shared" si="332"/>
        <v>0</v>
      </c>
      <c r="AL326" s="43">
        <f t="shared" si="332"/>
        <v>0</v>
      </c>
      <c r="AM326" s="43">
        <f t="shared" si="332"/>
        <v>0</v>
      </c>
      <c r="AN326" s="43">
        <f t="shared" si="332"/>
        <v>0</v>
      </c>
      <c r="AO326" s="43">
        <f t="shared" si="332"/>
        <v>0</v>
      </c>
      <c r="AP326" s="43">
        <f t="shared" si="332"/>
        <v>58000</v>
      </c>
      <c r="AQ326" s="43">
        <f t="shared" si="332"/>
        <v>58000</v>
      </c>
      <c r="AR326" s="43">
        <f t="shared" si="332"/>
        <v>0</v>
      </c>
      <c r="AS326" s="43">
        <f t="shared" si="332"/>
        <v>0</v>
      </c>
    </row>
    <row r="327" spans="1:45" ht="195" x14ac:dyDescent="0.25">
      <c r="A327" s="46" t="s">
        <v>253</v>
      </c>
      <c r="B327" s="50"/>
      <c r="C327" s="50"/>
      <c r="D327" s="50"/>
      <c r="E327" s="19">
        <v>852</v>
      </c>
      <c r="F327" s="20" t="s">
        <v>89</v>
      </c>
      <c r="G327" s="20" t="s">
        <v>139</v>
      </c>
      <c r="H327" s="37" t="s">
        <v>254</v>
      </c>
      <c r="I327" s="24"/>
      <c r="J327" s="47">
        <f t="shared" si="330"/>
        <v>50000</v>
      </c>
      <c r="K327" s="48">
        <f t="shared" si="330"/>
        <v>50000</v>
      </c>
      <c r="L327" s="48">
        <f t="shared" si="330"/>
        <v>0</v>
      </c>
      <c r="M327" s="48">
        <f t="shared" si="330"/>
        <v>0</v>
      </c>
      <c r="N327" s="47">
        <f t="shared" si="330"/>
        <v>57000</v>
      </c>
      <c r="O327" s="48">
        <f t="shared" si="330"/>
        <v>57000</v>
      </c>
      <c r="P327" s="48">
        <f t="shared" si="330"/>
        <v>0</v>
      </c>
      <c r="Q327" s="48">
        <f t="shared" si="330"/>
        <v>0</v>
      </c>
      <c r="R327" s="47">
        <f t="shared" si="330"/>
        <v>57000</v>
      </c>
      <c r="S327" s="48">
        <f t="shared" si="330"/>
        <v>57000</v>
      </c>
      <c r="T327" s="48">
        <f t="shared" si="330"/>
        <v>0</v>
      </c>
      <c r="U327" s="48">
        <f t="shared" si="330"/>
        <v>0</v>
      </c>
      <c r="V327" s="47">
        <f t="shared" si="331"/>
        <v>58000</v>
      </c>
      <c r="W327" s="47">
        <f t="shared" si="331"/>
        <v>58000</v>
      </c>
      <c r="X327" s="47">
        <f t="shared" si="331"/>
        <v>0</v>
      </c>
      <c r="Y327" s="47">
        <f t="shared" si="331"/>
        <v>0</v>
      </c>
      <c r="Z327" s="47">
        <f t="shared" si="331"/>
        <v>0</v>
      </c>
      <c r="AA327" s="47">
        <f t="shared" si="331"/>
        <v>0</v>
      </c>
      <c r="AB327" s="47">
        <f t="shared" si="331"/>
        <v>0</v>
      </c>
      <c r="AC327" s="47">
        <f t="shared" si="331"/>
        <v>0</v>
      </c>
      <c r="AD327" s="47">
        <f t="shared" si="331"/>
        <v>58000</v>
      </c>
      <c r="AE327" s="47">
        <f t="shared" si="331"/>
        <v>58000</v>
      </c>
      <c r="AF327" s="47">
        <f t="shared" si="332"/>
        <v>0</v>
      </c>
      <c r="AG327" s="47">
        <f t="shared" si="332"/>
        <v>0</v>
      </c>
      <c r="AH327" s="47">
        <f t="shared" si="332"/>
        <v>58000</v>
      </c>
      <c r="AI327" s="47">
        <f t="shared" si="332"/>
        <v>58000</v>
      </c>
      <c r="AJ327" s="47">
        <f t="shared" si="332"/>
        <v>0</v>
      </c>
      <c r="AK327" s="47">
        <f t="shared" si="332"/>
        <v>0</v>
      </c>
      <c r="AL327" s="47">
        <f t="shared" si="332"/>
        <v>0</v>
      </c>
      <c r="AM327" s="47">
        <f t="shared" si="332"/>
        <v>0</v>
      </c>
      <c r="AN327" s="47">
        <f t="shared" si="332"/>
        <v>0</v>
      </c>
      <c r="AO327" s="47">
        <f t="shared" si="332"/>
        <v>0</v>
      </c>
      <c r="AP327" s="47">
        <f t="shared" si="332"/>
        <v>58000</v>
      </c>
      <c r="AQ327" s="47">
        <f t="shared" si="332"/>
        <v>58000</v>
      </c>
      <c r="AR327" s="47">
        <f t="shared" si="332"/>
        <v>0</v>
      </c>
      <c r="AS327" s="47">
        <f t="shared" si="332"/>
        <v>0</v>
      </c>
    </row>
    <row r="328" spans="1:45" ht="60" x14ac:dyDescent="0.25">
      <c r="A328" s="46" t="s">
        <v>34</v>
      </c>
      <c r="B328" s="50"/>
      <c r="C328" s="50"/>
      <c r="D328" s="50"/>
      <c r="E328" s="19">
        <v>852</v>
      </c>
      <c r="F328" s="20" t="s">
        <v>89</v>
      </c>
      <c r="G328" s="20" t="s">
        <v>139</v>
      </c>
      <c r="H328" s="37" t="s">
        <v>254</v>
      </c>
      <c r="I328" s="24" t="s">
        <v>35</v>
      </c>
      <c r="J328" s="47">
        <f t="shared" si="330"/>
        <v>50000</v>
      </c>
      <c r="K328" s="48">
        <f t="shared" si="330"/>
        <v>50000</v>
      </c>
      <c r="L328" s="48">
        <f t="shared" si="330"/>
        <v>0</v>
      </c>
      <c r="M328" s="48">
        <f t="shared" si="330"/>
        <v>0</v>
      </c>
      <c r="N328" s="47">
        <f t="shared" si="330"/>
        <v>57000</v>
      </c>
      <c r="O328" s="48">
        <f t="shared" si="330"/>
        <v>57000</v>
      </c>
      <c r="P328" s="48">
        <f t="shared" si="330"/>
        <v>0</v>
      </c>
      <c r="Q328" s="48">
        <f t="shared" si="330"/>
        <v>0</v>
      </c>
      <c r="R328" s="47">
        <f t="shared" si="330"/>
        <v>57000</v>
      </c>
      <c r="S328" s="48">
        <f t="shared" si="330"/>
        <v>57000</v>
      </c>
      <c r="T328" s="48">
        <f t="shared" si="330"/>
        <v>0</v>
      </c>
      <c r="U328" s="48">
        <f t="shared" si="330"/>
        <v>0</v>
      </c>
      <c r="V328" s="47">
        <f t="shared" si="331"/>
        <v>58000</v>
      </c>
      <c r="W328" s="47">
        <f t="shared" si="331"/>
        <v>58000</v>
      </c>
      <c r="X328" s="47">
        <f t="shared" si="331"/>
        <v>0</v>
      </c>
      <c r="Y328" s="47">
        <f t="shared" si="331"/>
        <v>0</v>
      </c>
      <c r="Z328" s="47">
        <f t="shared" si="331"/>
        <v>0</v>
      </c>
      <c r="AA328" s="47">
        <f t="shared" si="331"/>
        <v>0</v>
      </c>
      <c r="AB328" s="47">
        <f t="shared" si="331"/>
        <v>0</v>
      </c>
      <c r="AC328" s="47">
        <f t="shared" si="331"/>
        <v>0</v>
      </c>
      <c r="AD328" s="47">
        <f t="shared" si="331"/>
        <v>58000</v>
      </c>
      <c r="AE328" s="47">
        <f t="shared" si="331"/>
        <v>58000</v>
      </c>
      <c r="AF328" s="47">
        <f t="shared" si="332"/>
        <v>0</v>
      </c>
      <c r="AG328" s="47">
        <f t="shared" si="332"/>
        <v>0</v>
      </c>
      <c r="AH328" s="47">
        <f t="shared" si="332"/>
        <v>58000</v>
      </c>
      <c r="AI328" s="47">
        <f t="shared" si="332"/>
        <v>58000</v>
      </c>
      <c r="AJ328" s="47">
        <f t="shared" si="332"/>
        <v>0</v>
      </c>
      <c r="AK328" s="47">
        <f t="shared" si="332"/>
        <v>0</v>
      </c>
      <c r="AL328" s="47">
        <f t="shared" si="332"/>
        <v>0</v>
      </c>
      <c r="AM328" s="47">
        <f t="shared" si="332"/>
        <v>0</v>
      </c>
      <c r="AN328" s="47">
        <f t="shared" si="332"/>
        <v>0</v>
      </c>
      <c r="AO328" s="47">
        <f t="shared" si="332"/>
        <v>0</v>
      </c>
      <c r="AP328" s="47">
        <f t="shared" si="332"/>
        <v>58000</v>
      </c>
      <c r="AQ328" s="47">
        <f t="shared" si="332"/>
        <v>58000</v>
      </c>
      <c r="AR328" s="47">
        <f t="shared" si="332"/>
        <v>0</v>
      </c>
      <c r="AS328" s="47">
        <f t="shared" si="332"/>
        <v>0</v>
      </c>
    </row>
    <row r="329" spans="1:45" ht="60" x14ac:dyDescent="0.25">
      <c r="A329" s="46" t="s">
        <v>36</v>
      </c>
      <c r="B329" s="50"/>
      <c r="C329" s="50"/>
      <c r="D329" s="50"/>
      <c r="E329" s="19">
        <v>852</v>
      </c>
      <c r="F329" s="20" t="s">
        <v>89</v>
      </c>
      <c r="G329" s="20" t="s">
        <v>139</v>
      </c>
      <c r="H329" s="37" t="s">
        <v>254</v>
      </c>
      <c r="I329" s="24" t="s">
        <v>37</v>
      </c>
      <c r="J329" s="47">
        <v>50000</v>
      </c>
      <c r="K329" s="48">
        <f>J329</f>
        <v>50000</v>
      </c>
      <c r="L329" s="48"/>
      <c r="M329" s="48"/>
      <c r="N329" s="47">
        <v>57000</v>
      </c>
      <c r="O329" s="48">
        <f>N329</f>
        <v>57000</v>
      </c>
      <c r="P329" s="48"/>
      <c r="Q329" s="48"/>
      <c r="R329" s="47">
        <v>57000</v>
      </c>
      <c r="S329" s="48">
        <f>R329</f>
        <v>57000</v>
      </c>
      <c r="T329" s="48"/>
      <c r="U329" s="48"/>
      <c r="V329" s="47">
        <v>58000</v>
      </c>
      <c r="W329" s="47">
        <f>V329</f>
        <v>58000</v>
      </c>
      <c r="X329" s="47"/>
      <c r="Y329" s="47"/>
      <c r="Z329" s="47"/>
      <c r="AA329" s="47">
        <f>Z329</f>
        <v>0</v>
      </c>
      <c r="AB329" s="47"/>
      <c r="AC329" s="47"/>
      <c r="AD329" s="47">
        <f>V329+Z329</f>
        <v>58000</v>
      </c>
      <c r="AE329" s="47">
        <f>W329+AA329</f>
        <v>58000</v>
      </c>
      <c r="AF329" s="47">
        <f>X329+AB329</f>
        <v>0</v>
      </c>
      <c r="AG329" s="47">
        <f>Y329+AC329</f>
        <v>0</v>
      </c>
      <c r="AH329" s="47">
        <v>58000</v>
      </c>
      <c r="AI329" s="47">
        <f>AH329</f>
        <v>58000</v>
      </c>
      <c r="AJ329" s="47"/>
      <c r="AK329" s="47"/>
      <c r="AL329" s="47"/>
      <c r="AM329" s="47">
        <f>AL329</f>
        <v>0</v>
      </c>
      <c r="AN329" s="47"/>
      <c r="AO329" s="47"/>
      <c r="AP329" s="47">
        <f>AH329+AL329</f>
        <v>58000</v>
      </c>
      <c r="AQ329" s="47">
        <f>AI329+AM329</f>
        <v>58000</v>
      </c>
      <c r="AR329" s="47">
        <f>AJ329+AN329</f>
        <v>0</v>
      </c>
      <c r="AS329" s="47">
        <f>AK329+AO329</f>
        <v>0</v>
      </c>
    </row>
    <row r="330" spans="1:45" ht="42.75" x14ac:dyDescent="0.25">
      <c r="A330" s="104" t="s">
        <v>255</v>
      </c>
      <c r="B330" s="99"/>
      <c r="C330" s="99"/>
      <c r="D330" s="99"/>
      <c r="E330" s="79">
        <v>853</v>
      </c>
      <c r="F330" s="24"/>
      <c r="G330" s="24"/>
      <c r="H330" s="31" t="s">
        <v>23</v>
      </c>
      <c r="I330" s="24"/>
      <c r="J330" s="38">
        <f t="shared" ref="J330:AS330" si="333">J331+J349</f>
        <v>11381400</v>
      </c>
      <c r="K330" s="39">
        <f t="shared" si="333"/>
        <v>926300</v>
      </c>
      <c r="L330" s="39">
        <f t="shared" si="333"/>
        <v>10452700</v>
      </c>
      <c r="M330" s="39">
        <f t="shared" si="333"/>
        <v>2400</v>
      </c>
      <c r="N330" s="38">
        <f t="shared" si="333"/>
        <v>11984381.01</v>
      </c>
      <c r="O330" s="39">
        <f t="shared" si="333"/>
        <v>926300</v>
      </c>
      <c r="P330" s="39">
        <f t="shared" si="333"/>
        <v>11055681.01</v>
      </c>
      <c r="Q330" s="39">
        <f t="shared" si="333"/>
        <v>2400</v>
      </c>
      <c r="R330" s="38">
        <f t="shared" si="333"/>
        <v>15769461.91</v>
      </c>
      <c r="S330" s="39">
        <f t="shared" si="333"/>
        <v>926300</v>
      </c>
      <c r="T330" s="39">
        <f t="shared" si="333"/>
        <v>14840761.91</v>
      </c>
      <c r="U330" s="39">
        <f t="shared" si="333"/>
        <v>2400</v>
      </c>
      <c r="V330" s="38">
        <f t="shared" si="333"/>
        <v>10977119</v>
      </c>
      <c r="W330" s="38">
        <f t="shared" si="333"/>
        <v>859000</v>
      </c>
      <c r="X330" s="38">
        <f t="shared" si="333"/>
        <v>10115719</v>
      </c>
      <c r="Y330" s="38">
        <f t="shared" si="333"/>
        <v>2400</v>
      </c>
      <c r="Z330" s="38">
        <f t="shared" si="333"/>
        <v>1740.15</v>
      </c>
      <c r="AA330" s="38">
        <f t="shared" si="333"/>
        <v>0</v>
      </c>
      <c r="AB330" s="38">
        <f t="shared" si="333"/>
        <v>1740.15</v>
      </c>
      <c r="AC330" s="38">
        <f t="shared" si="333"/>
        <v>0</v>
      </c>
      <c r="AD330" s="38">
        <f t="shared" si="333"/>
        <v>10978859.15</v>
      </c>
      <c r="AE330" s="38">
        <f t="shared" si="333"/>
        <v>859000</v>
      </c>
      <c r="AF330" s="38">
        <f t="shared" si="333"/>
        <v>10117459.15</v>
      </c>
      <c r="AG330" s="38">
        <f t="shared" si="333"/>
        <v>2400</v>
      </c>
      <c r="AH330" s="38">
        <f t="shared" si="333"/>
        <v>14025441</v>
      </c>
      <c r="AI330" s="38">
        <f t="shared" si="333"/>
        <v>859000</v>
      </c>
      <c r="AJ330" s="38">
        <f t="shared" si="333"/>
        <v>13164041</v>
      </c>
      <c r="AK330" s="38">
        <f t="shared" si="333"/>
        <v>2400</v>
      </c>
      <c r="AL330" s="38">
        <f t="shared" si="333"/>
        <v>2.1800000000000002</v>
      </c>
      <c r="AM330" s="38">
        <f t="shared" si="333"/>
        <v>0</v>
      </c>
      <c r="AN330" s="38">
        <f t="shared" si="333"/>
        <v>2.1800000000000002</v>
      </c>
      <c r="AO330" s="38">
        <f t="shared" si="333"/>
        <v>0</v>
      </c>
      <c r="AP330" s="38">
        <f t="shared" si="333"/>
        <v>14025443.18</v>
      </c>
      <c r="AQ330" s="38">
        <f t="shared" si="333"/>
        <v>859000</v>
      </c>
      <c r="AR330" s="38">
        <f t="shared" si="333"/>
        <v>13164043.18</v>
      </c>
      <c r="AS330" s="38">
        <f t="shared" si="333"/>
        <v>2400</v>
      </c>
    </row>
    <row r="331" spans="1:45" ht="28.5" x14ac:dyDescent="0.25">
      <c r="A331" s="84" t="s">
        <v>24</v>
      </c>
      <c r="B331" s="35"/>
      <c r="C331" s="35"/>
      <c r="D331" s="35"/>
      <c r="E331" s="54">
        <v>853</v>
      </c>
      <c r="F331" s="36" t="s">
        <v>25</v>
      </c>
      <c r="G331" s="36"/>
      <c r="H331" s="37" t="s">
        <v>23</v>
      </c>
      <c r="I331" s="36"/>
      <c r="J331" s="38">
        <f t="shared" ref="J331:AS331" si="334">J332+J341+J345</f>
        <v>7455100</v>
      </c>
      <c r="K331" s="39">
        <f t="shared" si="334"/>
        <v>0</v>
      </c>
      <c r="L331" s="39">
        <f t="shared" si="334"/>
        <v>7452700</v>
      </c>
      <c r="M331" s="39">
        <f t="shared" si="334"/>
        <v>2400</v>
      </c>
      <c r="N331" s="38">
        <f t="shared" si="334"/>
        <v>9558081.0099999998</v>
      </c>
      <c r="O331" s="39">
        <f t="shared" si="334"/>
        <v>0</v>
      </c>
      <c r="P331" s="39">
        <f t="shared" si="334"/>
        <v>9555681.0099999998</v>
      </c>
      <c r="Q331" s="39">
        <f t="shared" si="334"/>
        <v>2400</v>
      </c>
      <c r="R331" s="38">
        <f t="shared" si="334"/>
        <v>13343161.91</v>
      </c>
      <c r="S331" s="39">
        <f t="shared" si="334"/>
        <v>0</v>
      </c>
      <c r="T331" s="39">
        <f t="shared" si="334"/>
        <v>13340761.91</v>
      </c>
      <c r="U331" s="39">
        <f t="shared" si="334"/>
        <v>2400</v>
      </c>
      <c r="V331" s="38">
        <f t="shared" si="334"/>
        <v>8618119</v>
      </c>
      <c r="W331" s="38">
        <f t="shared" si="334"/>
        <v>0</v>
      </c>
      <c r="X331" s="38">
        <f t="shared" si="334"/>
        <v>8615719</v>
      </c>
      <c r="Y331" s="38">
        <f t="shared" si="334"/>
        <v>2400</v>
      </c>
      <c r="Z331" s="38">
        <f t="shared" si="334"/>
        <v>1740.15</v>
      </c>
      <c r="AA331" s="38">
        <f t="shared" si="334"/>
        <v>0</v>
      </c>
      <c r="AB331" s="38">
        <f t="shared" si="334"/>
        <v>1740.15</v>
      </c>
      <c r="AC331" s="38">
        <f t="shared" si="334"/>
        <v>0</v>
      </c>
      <c r="AD331" s="38">
        <f t="shared" si="334"/>
        <v>8619859.1500000004</v>
      </c>
      <c r="AE331" s="38">
        <f t="shared" si="334"/>
        <v>0</v>
      </c>
      <c r="AF331" s="38">
        <f t="shared" si="334"/>
        <v>8617459.1500000004</v>
      </c>
      <c r="AG331" s="38">
        <f t="shared" si="334"/>
        <v>2400</v>
      </c>
      <c r="AH331" s="38">
        <f t="shared" si="334"/>
        <v>11666441</v>
      </c>
      <c r="AI331" s="38">
        <f t="shared" si="334"/>
        <v>0</v>
      </c>
      <c r="AJ331" s="38">
        <f t="shared" si="334"/>
        <v>11664041</v>
      </c>
      <c r="AK331" s="38">
        <f t="shared" si="334"/>
        <v>2400</v>
      </c>
      <c r="AL331" s="38">
        <f t="shared" si="334"/>
        <v>2.1800000000000002</v>
      </c>
      <c r="AM331" s="38">
        <f t="shared" si="334"/>
        <v>0</v>
      </c>
      <c r="AN331" s="38">
        <f t="shared" si="334"/>
        <v>2.1800000000000002</v>
      </c>
      <c r="AO331" s="38">
        <f t="shared" si="334"/>
        <v>0</v>
      </c>
      <c r="AP331" s="38">
        <f t="shared" si="334"/>
        <v>11666443.18</v>
      </c>
      <c r="AQ331" s="38">
        <f t="shared" si="334"/>
        <v>0</v>
      </c>
      <c r="AR331" s="38">
        <f t="shared" si="334"/>
        <v>11664043.18</v>
      </c>
      <c r="AS331" s="38">
        <f t="shared" si="334"/>
        <v>2400</v>
      </c>
    </row>
    <row r="332" spans="1:45" ht="85.5" x14ac:dyDescent="0.25">
      <c r="A332" s="34" t="s">
        <v>256</v>
      </c>
      <c r="B332" s="41"/>
      <c r="C332" s="41"/>
      <c r="D332" s="41"/>
      <c r="E332" s="54">
        <v>853</v>
      </c>
      <c r="F332" s="42" t="s">
        <v>25</v>
      </c>
      <c r="G332" s="42" t="s">
        <v>139</v>
      </c>
      <c r="H332" s="37" t="s">
        <v>23</v>
      </c>
      <c r="I332" s="42"/>
      <c r="J332" s="43">
        <f t="shared" ref="J332:U332" si="335">J333+J338</f>
        <v>6455100</v>
      </c>
      <c r="K332" s="44">
        <f t="shared" si="335"/>
        <v>0</v>
      </c>
      <c r="L332" s="44">
        <f t="shared" si="335"/>
        <v>6452700</v>
      </c>
      <c r="M332" s="44">
        <f t="shared" si="335"/>
        <v>2400</v>
      </c>
      <c r="N332" s="43">
        <f t="shared" si="335"/>
        <v>6328900</v>
      </c>
      <c r="O332" s="44">
        <f t="shared" si="335"/>
        <v>0</v>
      </c>
      <c r="P332" s="44">
        <f t="shared" si="335"/>
        <v>6326500</v>
      </c>
      <c r="Q332" s="44">
        <f t="shared" si="335"/>
        <v>2400</v>
      </c>
      <c r="R332" s="43">
        <f t="shared" si="335"/>
        <v>6328900</v>
      </c>
      <c r="S332" s="44">
        <f t="shared" si="335"/>
        <v>0</v>
      </c>
      <c r="T332" s="44">
        <f t="shared" si="335"/>
        <v>6326500</v>
      </c>
      <c r="U332" s="44">
        <f t="shared" si="335"/>
        <v>2400</v>
      </c>
      <c r="V332" s="43">
        <f t="shared" ref="V332:AS332" si="336">V333+V338</f>
        <v>5550100</v>
      </c>
      <c r="W332" s="43">
        <f t="shared" si="336"/>
        <v>0</v>
      </c>
      <c r="X332" s="43">
        <f t="shared" si="336"/>
        <v>5547700</v>
      </c>
      <c r="Y332" s="43">
        <f t="shared" si="336"/>
        <v>2400</v>
      </c>
      <c r="Z332" s="43">
        <f t="shared" si="336"/>
        <v>0</v>
      </c>
      <c r="AA332" s="43">
        <f t="shared" si="336"/>
        <v>0</v>
      </c>
      <c r="AB332" s="43">
        <f t="shared" si="336"/>
        <v>0</v>
      </c>
      <c r="AC332" s="43">
        <f t="shared" si="336"/>
        <v>0</v>
      </c>
      <c r="AD332" s="43">
        <f t="shared" si="336"/>
        <v>5550100</v>
      </c>
      <c r="AE332" s="43">
        <f t="shared" si="336"/>
        <v>0</v>
      </c>
      <c r="AF332" s="43">
        <f t="shared" si="336"/>
        <v>5547700</v>
      </c>
      <c r="AG332" s="43">
        <f t="shared" si="336"/>
        <v>2400</v>
      </c>
      <c r="AH332" s="43">
        <f t="shared" si="336"/>
        <v>5550100</v>
      </c>
      <c r="AI332" s="43">
        <f t="shared" si="336"/>
        <v>0</v>
      </c>
      <c r="AJ332" s="43">
        <f t="shared" si="336"/>
        <v>5547700</v>
      </c>
      <c r="AK332" s="43">
        <f t="shared" si="336"/>
        <v>2400</v>
      </c>
      <c r="AL332" s="43">
        <f t="shared" si="336"/>
        <v>0</v>
      </c>
      <c r="AM332" s="43">
        <f t="shared" si="336"/>
        <v>0</v>
      </c>
      <c r="AN332" s="43">
        <f t="shared" si="336"/>
        <v>0</v>
      </c>
      <c r="AO332" s="43">
        <f t="shared" si="336"/>
        <v>0</v>
      </c>
      <c r="AP332" s="43">
        <f t="shared" si="336"/>
        <v>5550100</v>
      </c>
      <c r="AQ332" s="43">
        <f t="shared" si="336"/>
        <v>0</v>
      </c>
      <c r="AR332" s="43">
        <f t="shared" si="336"/>
        <v>5547700</v>
      </c>
      <c r="AS332" s="43">
        <f t="shared" si="336"/>
        <v>2400</v>
      </c>
    </row>
    <row r="333" spans="1:45" ht="60" x14ac:dyDescent="0.25">
      <c r="A333" s="46" t="s">
        <v>53</v>
      </c>
      <c r="B333" s="18"/>
      <c r="C333" s="18"/>
      <c r="D333" s="18"/>
      <c r="E333" s="54">
        <v>853</v>
      </c>
      <c r="F333" s="24" t="s">
        <v>52</v>
      </c>
      <c r="G333" s="24" t="s">
        <v>139</v>
      </c>
      <c r="H333" s="37" t="s">
        <v>257</v>
      </c>
      <c r="I333" s="24"/>
      <c r="J333" s="47">
        <f t="shared" ref="J333:U333" si="337">J334+J336</f>
        <v>6452700</v>
      </c>
      <c r="K333" s="48">
        <f t="shared" si="337"/>
        <v>0</v>
      </c>
      <c r="L333" s="48">
        <f t="shared" si="337"/>
        <v>6452700</v>
      </c>
      <c r="M333" s="48">
        <f t="shared" si="337"/>
        <v>0</v>
      </c>
      <c r="N333" s="47">
        <f t="shared" si="337"/>
        <v>6326500</v>
      </c>
      <c r="O333" s="48">
        <f t="shared" si="337"/>
        <v>0</v>
      </c>
      <c r="P333" s="48">
        <f t="shared" si="337"/>
        <v>6326500</v>
      </c>
      <c r="Q333" s="48">
        <f t="shared" si="337"/>
        <v>0</v>
      </c>
      <c r="R333" s="47">
        <f t="shared" si="337"/>
        <v>6326500</v>
      </c>
      <c r="S333" s="48">
        <f t="shared" si="337"/>
        <v>0</v>
      </c>
      <c r="T333" s="48">
        <f t="shared" si="337"/>
        <v>6326500</v>
      </c>
      <c r="U333" s="48">
        <f t="shared" si="337"/>
        <v>0</v>
      </c>
      <c r="V333" s="47">
        <f t="shared" ref="V333:AS333" si="338">V334+V336</f>
        <v>5547700</v>
      </c>
      <c r="W333" s="47">
        <f t="shared" si="338"/>
        <v>0</v>
      </c>
      <c r="X333" s="47">
        <f t="shared" si="338"/>
        <v>5547700</v>
      </c>
      <c r="Y333" s="47">
        <f t="shared" si="338"/>
        <v>0</v>
      </c>
      <c r="Z333" s="47">
        <f t="shared" si="338"/>
        <v>0</v>
      </c>
      <c r="AA333" s="47">
        <f t="shared" si="338"/>
        <v>0</v>
      </c>
      <c r="AB333" s="47">
        <f t="shared" si="338"/>
        <v>0</v>
      </c>
      <c r="AC333" s="47">
        <f t="shared" si="338"/>
        <v>0</v>
      </c>
      <c r="AD333" s="47">
        <f t="shared" si="338"/>
        <v>5547700</v>
      </c>
      <c r="AE333" s="47">
        <f t="shared" si="338"/>
        <v>0</v>
      </c>
      <c r="AF333" s="47">
        <f t="shared" si="338"/>
        <v>5547700</v>
      </c>
      <c r="AG333" s="47">
        <f t="shared" si="338"/>
        <v>0</v>
      </c>
      <c r="AH333" s="47">
        <f t="shared" si="338"/>
        <v>5547700</v>
      </c>
      <c r="AI333" s="47">
        <f t="shared" si="338"/>
        <v>0</v>
      </c>
      <c r="AJ333" s="47">
        <f t="shared" si="338"/>
        <v>5547700</v>
      </c>
      <c r="AK333" s="47">
        <f t="shared" si="338"/>
        <v>0</v>
      </c>
      <c r="AL333" s="47">
        <f t="shared" si="338"/>
        <v>0</v>
      </c>
      <c r="AM333" s="47">
        <f t="shared" si="338"/>
        <v>0</v>
      </c>
      <c r="AN333" s="47">
        <f t="shared" si="338"/>
        <v>0</v>
      </c>
      <c r="AO333" s="47">
        <f t="shared" si="338"/>
        <v>0</v>
      </c>
      <c r="AP333" s="47">
        <f t="shared" si="338"/>
        <v>5547700</v>
      </c>
      <c r="AQ333" s="47">
        <f t="shared" si="338"/>
        <v>0</v>
      </c>
      <c r="AR333" s="47">
        <f t="shared" si="338"/>
        <v>5547700</v>
      </c>
      <c r="AS333" s="47">
        <f t="shared" si="338"/>
        <v>0</v>
      </c>
    </row>
    <row r="334" spans="1:45" ht="120" x14ac:dyDescent="0.25">
      <c r="A334" s="46" t="s">
        <v>30</v>
      </c>
      <c r="B334" s="18"/>
      <c r="C334" s="18"/>
      <c r="D334" s="18"/>
      <c r="E334" s="54">
        <v>853</v>
      </c>
      <c r="F334" s="24" t="s">
        <v>25</v>
      </c>
      <c r="G334" s="24" t="s">
        <v>139</v>
      </c>
      <c r="H334" s="37" t="s">
        <v>257</v>
      </c>
      <c r="I334" s="24" t="s">
        <v>31</v>
      </c>
      <c r="J334" s="47">
        <f t="shared" ref="J334:U334" si="339">J335</f>
        <v>6182600</v>
      </c>
      <c r="K334" s="48">
        <f t="shared" si="339"/>
        <v>0</v>
      </c>
      <c r="L334" s="48">
        <f t="shared" si="339"/>
        <v>6182600</v>
      </c>
      <c r="M334" s="48">
        <f t="shared" si="339"/>
        <v>0</v>
      </c>
      <c r="N334" s="47">
        <f t="shared" si="339"/>
        <v>6168600</v>
      </c>
      <c r="O334" s="48">
        <f t="shared" si="339"/>
        <v>0</v>
      </c>
      <c r="P334" s="48">
        <f t="shared" si="339"/>
        <v>6168600</v>
      </c>
      <c r="Q334" s="48">
        <f t="shared" si="339"/>
        <v>0</v>
      </c>
      <c r="R334" s="47">
        <f t="shared" si="339"/>
        <v>6168600</v>
      </c>
      <c r="S334" s="48">
        <f t="shared" si="339"/>
        <v>0</v>
      </c>
      <c r="T334" s="48">
        <f t="shared" si="339"/>
        <v>6168600</v>
      </c>
      <c r="U334" s="48">
        <f t="shared" si="339"/>
        <v>0</v>
      </c>
      <c r="V334" s="47">
        <f t="shared" ref="V334:AS334" si="340">V335</f>
        <v>5510100</v>
      </c>
      <c r="W334" s="47">
        <f t="shared" si="340"/>
        <v>0</v>
      </c>
      <c r="X334" s="47">
        <f t="shared" si="340"/>
        <v>5510100</v>
      </c>
      <c r="Y334" s="47">
        <f t="shared" si="340"/>
        <v>0</v>
      </c>
      <c r="Z334" s="47">
        <f t="shared" si="340"/>
        <v>0</v>
      </c>
      <c r="AA334" s="47">
        <f t="shared" si="340"/>
        <v>0</v>
      </c>
      <c r="AB334" s="47">
        <f t="shared" si="340"/>
        <v>0</v>
      </c>
      <c r="AC334" s="47">
        <f t="shared" si="340"/>
        <v>0</v>
      </c>
      <c r="AD334" s="47">
        <f t="shared" si="340"/>
        <v>5510100</v>
      </c>
      <c r="AE334" s="47">
        <f t="shared" si="340"/>
        <v>0</v>
      </c>
      <c r="AF334" s="47">
        <f t="shared" si="340"/>
        <v>5510100</v>
      </c>
      <c r="AG334" s="47">
        <f t="shared" si="340"/>
        <v>0</v>
      </c>
      <c r="AH334" s="47">
        <f t="shared" si="340"/>
        <v>5510100</v>
      </c>
      <c r="AI334" s="47">
        <f t="shared" si="340"/>
        <v>0</v>
      </c>
      <c r="AJ334" s="47">
        <f t="shared" si="340"/>
        <v>5510100</v>
      </c>
      <c r="AK334" s="47">
        <f t="shared" si="340"/>
        <v>0</v>
      </c>
      <c r="AL334" s="47">
        <f t="shared" si="340"/>
        <v>0</v>
      </c>
      <c r="AM334" s="47">
        <f t="shared" si="340"/>
        <v>0</v>
      </c>
      <c r="AN334" s="47">
        <f t="shared" si="340"/>
        <v>0</v>
      </c>
      <c r="AO334" s="47">
        <f t="shared" si="340"/>
        <v>0</v>
      </c>
      <c r="AP334" s="47">
        <f t="shared" si="340"/>
        <v>5510100</v>
      </c>
      <c r="AQ334" s="47">
        <f t="shared" si="340"/>
        <v>0</v>
      </c>
      <c r="AR334" s="47">
        <f t="shared" si="340"/>
        <v>5510100</v>
      </c>
      <c r="AS334" s="47">
        <f t="shared" si="340"/>
        <v>0</v>
      </c>
    </row>
    <row r="335" spans="1:45" ht="45" x14ac:dyDescent="0.25">
      <c r="A335" s="46" t="s">
        <v>32</v>
      </c>
      <c r="B335" s="18"/>
      <c r="C335" s="18"/>
      <c r="D335" s="18"/>
      <c r="E335" s="54">
        <v>853</v>
      </c>
      <c r="F335" s="24" t="s">
        <v>25</v>
      </c>
      <c r="G335" s="24" t="s">
        <v>139</v>
      </c>
      <c r="H335" s="37" t="s">
        <v>257</v>
      </c>
      <c r="I335" s="24" t="s">
        <v>33</v>
      </c>
      <c r="J335" s="47">
        <v>6182600</v>
      </c>
      <c r="K335" s="48"/>
      <c r="L335" s="48">
        <f>J335</f>
        <v>6182600</v>
      </c>
      <c r="M335" s="48"/>
      <c r="N335" s="47">
        <v>6168600</v>
      </c>
      <c r="O335" s="48"/>
      <c r="P335" s="48">
        <f>N335</f>
        <v>6168600</v>
      </c>
      <c r="Q335" s="48"/>
      <c r="R335" s="47">
        <v>6168600</v>
      </c>
      <c r="S335" s="48"/>
      <c r="T335" s="48">
        <f>R335</f>
        <v>6168600</v>
      </c>
      <c r="U335" s="48"/>
      <c r="V335" s="47">
        <v>5510100</v>
      </c>
      <c r="W335" s="47"/>
      <c r="X335" s="47">
        <f>V335</f>
        <v>5510100</v>
      </c>
      <c r="Y335" s="47"/>
      <c r="Z335" s="47"/>
      <c r="AA335" s="47"/>
      <c r="AB335" s="47">
        <f>Z335</f>
        <v>0</v>
      </c>
      <c r="AC335" s="47"/>
      <c r="AD335" s="47">
        <f>V335+Z335</f>
        <v>5510100</v>
      </c>
      <c r="AE335" s="47">
        <f>W335+AA335</f>
        <v>0</v>
      </c>
      <c r="AF335" s="47">
        <f>X335+AB335</f>
        <v>5510100</v>
      </c>
      <c r="AG335" s="47">
        <f>Y335+AC335</f>
        <v>0</v>
      </c>
      <c r="AH335" s="47">
        <v>5510100</v>
      </c>
      <c r="AI335" s="47"/>
      <c r="AJ335" s="47">
        <f>AH335</f>
        <v>5510100</v>
      </c>
      <c r="AK335" s="47"/>
      <c r="AL335" s="47"/>
      <c r="AM335" s="47"/>
      <c r="AN335" s="47">
        <f>AL335</f>
        <v>0</v>
      </c>
      <c r="AO335" s="47"/>
      <c r="AP335" s="47">
        <f>AH335+AL335</f>
        <v>5510100</v>
      </c>
      <c r="AQ335" s="47">
        <f>AI335+AM335</f>
        <v>0</v>
      </c>
      <c r="AR335" s="47">
        <f>AJ335+AN335</f>
        <v>5510100</v>
      </c>
      <c r="AS335" s="47">
        <f>AK335+AO335</f>
        <v>0</v>
      </c>
    </row>
    <row r="336" spans="1:45" ht="60" x14ac:dyDescent="0.25">
      <c r="A336" s="46" t="s">
        <v>34</v>
      </c>
      <c r="B336" s="18"/>
      <c r="C336" s="18"/>
      <c r="D336" s="18"/>
      <c r="E336" s="54">
        <v>853</v>
      </c>
      <c r="F336" s="24" t="s">
        <v>25</v>
      </c>
      <c r="G336" s="24" t="s">
        <v>139</v>
      </c>
      <c r="H336" s="37" t="s">
        <v>257</v>
      </c>
      <c r="I336" s="24" t="s">
        <v>35</v>
      </c>
      <c r="J336" s="47">
        <f t="shared" ref="J336:U336" si="341">J337</f>
        <v>270100</v>
      </c>
      <c r="K336" s="48">
        <f t="shared" si="341"/>
        <v>0</v>
      </c>
      <c r="L336" s="48">
        <f t="shared" si="341"/>
        <v>270100</v>
      </c>
      <c r="M336" s="48">
        <f t="shared" si="341"/>
        <v>0</v>
      </c>
      <c r="N336" s="47">
        <f t="shared" si="341"/>
        <v>157900</v>
      </c>
      <c r="O336" s="48">
        <f t="shared" si="341"/>
        <v>0</v>
      </c>
      <c r="P336" s="48">
        <f t="shared" si="341"/>
        <v>157900</v>
      </c>
      <c r="Q336" s="48">
        <f t="shared" si="341"/>
        <v>0</v>
      </c>
      <c r="R336" s="47">
        <f t="shared" si="341"/>
        <v>157900</v>
      </c>
      <c r="S336" s="48">
        <f t="shared" si="341"/>
        <v>0</v>
      </c>
      <c r="T336" s="48">
        <f t="shared" si="341"/>
        <v>157900</v>
      </c>
      <c r="U336" s="48">
        <f t="shared" si="341"/>
        <v>0</v>
      </c>
      <c r="V336" s="47">
        <f t="shared" ref="V336:AS336" si="342">V337</f>
        <v>37600</v>
      </c>
      <c r="W336" s="47">
        <f t="shared" si="342"/>
        <v>0</v>
      </c>
      <c r="X336" s="47">
        <f t="shared" si="342"/>
        <v>37600</v>
      </c>
      <c r="Y336" s="47">
        <f t="shared" si="342"/>
        <v>0</v>
      </c>
      <c r="Z336" s="47">
        <f t="shared" si="342"/>
        <v>0</v>
      </c>
      <c r="AA336" s="47">
        <f t="shared" si="342"/>
        <v>0</v>
      </c>
      <c r="AB336" s="47">
        <f t="shared" si="342"/>
        <v>0</v>
      </c>
      <c r="AC336" s="47">
        <f t="shared" si="342"/>
        <v>0</v>
      </c>
      <c r="AD336" s="47">
        <f t="shared" si="342"/>
        <v>37600</v>
      </c>
      <c r="AE336" s="47">
        <f t="shared" si="342"/>
        <v>0</v>
      </c>
      <c r="AF336" s="47">
        <f t="shared" si="342"/>
        <v>37600</v>
      </c>
      <c r="AG336" s="47">
        <f t="shared" si="342"/>
        <v>0</v>
      </c>
      <c r="AH336" s="47">
        <f t="shared" si="342"/>
        <v>37600</v>
      </c>
      <c r="AI336" s="47">
        <f t="shared" si="342"/>
        <v>0</v>
      </c>
      <c r="AJ336" s="47">
        <f t="shared" si="342"/>
        <v>37600</v>
      </c>
      <c r="AK336" s="47">
        <f t="shared" si="342"/>
        <v>0</v>
      </c>
      <c r="AL336" s="47">
        <f t="shared" si="342"/>
        <v>0</v>
      </c>
      <c r="AM336" s="47">
        <f t="shared" si="342"/>
        <v>0</v>
      </c>
      <c r="AN336" s="47">
        <f t="shared" si="342"/>
        <v>0</v>
      </c>
      <c r="AO336" s="47">
        <f t="shared" si="342"/>
        <v>0</v>
      </c>
      <c r="AP336" s="47">
        <f t="shared" si="342"/>
        <v>37600</v>
      </c>
      <c r="AQ336" s="47">
        <f t="shared" si="342"/>
        <v>0</v>
      </c>
      <c r="AR336" s="47">
        <f t="shared" si="342"/>
        <v>37600</v>
      </c>
      <c r="AS336" s="47">
        <f t="shared" si="342"/>
        <v>0</v>
      </c>
    </row>
    <row r="337" spans="1:45" ht="60" x14ac:dyDescent="0.25">
      <c r="A337" s="46" t="s">
        <v>36</v>
      </c>
      <c r="B337" s="18"/>
      <c r="C337" s="18"/>
      <c r="D337" s="18"/>
      <c r="E337" s="54">
        <v>853</v>
      </c>
      <c r="F337" s="24" t="s">
        <v>25</v>
      </c>
      <c r="G337" s="24" t="s">
        <v>139</v>
      </c>
      <c r="H337" s="37" t="s">
        <v>257</v>
      </c>
      <c r="I337" s="24" t="s">
        <v>37</v>
      </c>
      <c r="J337" s="47">
        <v>270100</v>
      </c>
      <c r="K337" s="48"/>
      <c r="L337" s="48">
        <f>J337</f>
        <v>270100</v>
      </c>
      <c r="M337" s="48"/>
      <c r="N337" s="47">
        <v>157900</v>
      </c>
      <c r="O337" s="48"/>
      <c r="P337" s="48">
        <f>N337</f>
        <v>157900</v>
      </c>
      <c r="Q337" s="48"/>
      <c r="R337" s="47">
        <v>157900</v>
      </c>
      <c r="S337" s="48"/>
      <c r="T337" s="48">
        <f>R337</f>
        <v>157900</v>
      </c>
      <c r="U337" s="48"/>
      <c r="V337" s="47">
        <v>37600</v>
      </c>
      <c r="W337" s="47"/>
      <c r="X337" s="47">
        <f>V337</f>
        <v>37600</v>
      </c>
      <c r="Y337" s="47"/>
      <c r="Z337" s="47"/>
      <c r="AA337" s="47"/>
      <c r="AB337" s="47">
        <f>Z337</f>
        <v>0</v>
      </c>
      <c r="AC337" s="47"/>
      <c r="AD337" s="47">
        <f>V337+Z337</f>
        <v>37600</v>
      </c>
      <c r="AE337" s="47">
        <f>W337+AA337</f>
        <v>0</v>
      </c>
      <c r="AF337" s="47">
        <f>X337+AB337</f>
        <v>37600</v>
      </c>
      <c r="AG337" s="47">
        <f>Y337+AC337</f>
        <v>0</v>
      </c>
      <c r="AH337" s="47">
        <v>37600</v>
      </c>
      <c r="AI337" s="47"/>
      <c r="AJ337" s="47">
        <f>AH337</f>
        <v>37600</v>
      </c>
      <c r="AK337" s="47"/>
      <c r="AL337" s="47"/>
      <c r="AM337" s="47"/>
      <c r="AN337" s="47">
        <f>AL337</f>
        <v>0</v>
      </c>
      <c r="AO337" s="47"/>
      <c r="AP337" s="47">
        <f>AH337+AL337</f>
        <v>37600</v>
      </c>
      <c r="AQ337" s="47">
        <f>AI337+AM337</f>
        <v>0</v>
      </c>
      <c r="AR337" s="47">
        <f>AJ337+AN337</f>
        <v>37600</v>
      </c>
      <c r="AS337" s="47">
        <f>AK337+AO337</f>
        <v>0</v>
      </c>
    </row>
    <row r="338" spans="1:45" ht="135" x14ac:dyDescent="0.25">
      <c r="A338" s="46" t="s">
        <v>258</v>
      </c>
      <c r="B338" s="18"/>
      <c r="C338" s="18"/>
      <c r="D338" s="18"/>
      <c r="E338" s="54">
        <v>853</v>
      </c>
      <c r="F338" s="24" t="s">
        <v>25</v>
      </c>
      <c r="G338" s="24" t="s">
        <v>139</v>
      </c>
      <c r="H338" s="37" t="s">
        <v>259</v>
      </c>
      <c r="I338" s="24"/>
      <c r="J338" s="47">
        <f t="shared" ref="J338:U339" si="343">J339</f>
        <v>2400</v>
      </c>
      <c r="K338" s="48">
        <f t="shared" si="343"/>
        <v>0</v>
      </c>
      <c r="L338" s="48">
        <f t="shared" si="343"/>
        <v>0</v>
      </c>
      <c r="M338" s="48">
        <f t="shared" si="343"/>
        <v>2400</v>
      </c>
      <c r="N338" s="47">
        <f t="shared" si="343"/>
        <v>2400</v>
      </c>
      <c r="O338" s="48">
        <f t="shared" si="343"/>
        <v>0</v>
      </c>
      <c r="P338" s="48">
        <f t="shared" si="343"/>
        <v>0</v>
      </c>
      <c r="Q338" s="48">
        <f t="shared" si="343"/>
        <v>2400</v>
      </c>
      <c r="R338" s="47">
        <f t="shared" si="343"/>
        <v>2400</v>
      </c>
      <c r="S338" s="48">
        <f t="shared" si="343"/>
        <v>0</v>
      </c>
      <c r="T338" s="48">
        <f t="shared" si="343"/>
        <v>0</v>
      </c>
      <c r="U338" s="48">
        <f t="shared" si="343"/>
        <v>2400</v>
      </c>
      <c r="V338" s="47">
        <f t="shared" ref="V338:AG339" si="344">V339</f>
        <v>2400</v>
      </c>
      <c r="W338" s="47">
        <f t="shared" si="344"/>
        <v>0</v>
      </c>
      <c r="X338" s="47">
        <f t="shared" si="344"/>
        <v>0</v>
      </c>
      <c r="Y338" s="47">
        <f t="shared" si="344"/>
        <v>2400</v>
      </c>
      <c r="Z338" s="47">
        <f t="shared" si="344"/>
        <v>0</v>
      </c>
      <c r="AA338" s="47">
        <f t="shared" si="344"/>
        <v>0</v>
      </c>
      <c r="AB338" s="47">
        <f t="shared" si="344"/>
        <v>0</v>
      </c>
      <c r="AC338" s="47">
        <f t="shared" si="344"/>
        <v>0</v>
      </c>
      <c r="AD338" s="47">
        <f t="shared" si="344"/>
        <v>2400</v>
      </c>
      <c r="AE338" s="47">
        <f t="shared" si="344"/>
        <v>0</v>
      </c>
      <c r="AF338" s="47">
        <f t="shared" si="344"/>
        <v>0</v>
      </c>
      <c r="AG338" s="47">
        <f t="shared" si="344"/>
        <v>2400</v>
      </c>
      <c r="AH338" s="47">
        <f t="shared" ref="AF338:AS339" si="345">AH339</f>
        <v>2400</v>
      </c>
      <c r="AI338" s="47">
        <f t="shared" si="345"/>
        <v>0</v>
      </c>
      <c r="AJ338" s="47">
        <f t="shared" si="345"/>
        <v>0</v>
      </c>
      <c r="AK338" s="47">
        <f t="shared" si="345"/>
        <v>2400</v>
      </c>
      <c r="AL338" s="47">
        <f t="shared" si="345"/>
        <v>0</v>
      </c>
      <c r="AM338" s="47">
        <f t="shared" si="345"/>
        <v>0</v>
      </c>
      <c r="AN338" s="47">
        <f t="shared" si="345"/>
        <v>0</v>
      </c>
      <c r="AO338" s="47">
        <f t="shared" si="345"/>
        <v>0</v>
      </c>
      <c r="AP338" s="47">
        <f t="shared" si="345"/>
        <v>2400</v>
      </c>
      <c r="AQ338" s="47">
        <f t="shared" si="345"/>
        <v>0</v>
      </c>
      <c r="AR338" s="47">
        <f t="shared" si="345"/>
        <v>0</v>
      </c>
      <c r="AS338" s="47">
        <f t="shared" si="345"/>
        <v>2400</v>
      </c>
    </row>
    <row r="339" spans="1:45" ht="60" x14ac:dyDescent="0.25">
      <c r="A339" s="46" t="s">
        <v>34</v>
      </c>
      <c r="B339" s="18"/>
      <c r="C339" s="18"/>
      <c r="D339" s="18"/>
      <c r="E339" s="54">
        <v>853</v>
      </c>
      <c r="F339" s="24" t="s">
        <v>25</v>
      </c>
      <c r="G339" s="24" t="s">
        <v>139</v>
      </c>
      <c r="H339" s="37" t="s">
        <v>259</v>
      </c>
      <c r="I339" s="24" t="s">
        <v>35</v>
      </c>
      <c r="J339" s="47">
        <f t="shared" si="343"/>
        <v>2400</v>
      </c>
      <c r="K339" s="48">
        <f t="shared" si="343"/>
        <v>0</v>
      </c>
      <c r="L339" s="48">
        <f t="shared" si="343"/>
        <v>0</v>
      </c>
      <c r="M339" s="48">
        <f t="shared" si="343"/>
        <v>2400</v>
      </c>
      <c r="N339" s="47">
        <f t="shared" si="343"/>
        <v>2400</v>
      </c>
      <c r="O339" s="48">
        <f t="shared" si="343"/>
        <v>0</v>
      </c>
      <c r="P339" s="48">
        <f t="shared" si="343"/>
        <v>0</v>
      </c>
      <c r="Q339" s="48">
        <f t="shared" si="343"/>
        <v>2400</v>
      </c>
      <c r="R339" s="47">
        <f t="shared" si="343"/>
        <v>2400</v>
      </c>
      <c r="S339" s="48">
        <f t="shared" si="343"/>
        <v>0</v>
      </c>
      <c r="T339" s="48">
        <f t="shared" si="343"/>
        <v>0</v>
      </c>
      <c r="U339" s="48">
        <f t="shared" si="343"/>
        <v>2400</v>
      </c>
      <c r="V339" s="47">
        <f t="shared" si="344"/>
        <v>2400</v>
      </c>
      <c r="W339" s="47">
        <f t="shared" si="344"/>
        <v>0</v>
      </c>
      <c r="X339" s="47">
        <f t="shared" si="344"/>
        <v>0</v>
      </c>
      <c r="Y339" s="47">
        <f t="shared" si="344"/>
        <v>2400</v>
      </c>
      <c r="Z339" s="47">
        <f t="shared" si="344"/>
        <v>0</v>
      </c>
      <c r="AA339" s="47">
        <f t="shared" si="344"/>
        <v>0</v>
      </c>
      <c r="AB339" s="47">
        <f t="shared" si="344"/>
        <v>0</v>
      </c>
      <c r="AC339" s="47">
        <f t="shared" si="344"/>
        <v>0</v>
      </c>
      <c r="AD339" s="47">
        <f t="shared" si="344"/>
        <v>2400</v>
      </c>
      <c r="AE339" s="47">
        <f t="shared" si="344"/>
        <v>0</v>
      </c>
      <c r="AF339" s="47">
        <f t="shared" si="345"/>
        <v>0</v>
      </c>
      <c r="AG339" s="47">
        <f t="shared" si="345"/>
        <v>2400</v>
      </c>
      <c r="AH339" s="47">
        <f t="shared" si="345"/>
        <v>2400</v>
      </c>
      <c r="AI339" s="47">
        <f t="shared" si="345"/>
        <v>0</v>
      </c>
      <c r="AJ339" s="47">
        <f t="shared" si="345"/>
        <v>0</v>
      </c>
      <c r="AK339" s="47">
        <f t="shared" si="345"/>
        <v>2400</v>
      </c>
      <c r="AL339" s="47">
        <f t="shared" si="345"/>
        <v>0</v>
      </c>
      <c r="AM339" s="47">
        <f t="shared" si="345"/>
        <v>0</v>
      </c>
      <c r="AN339" s="47">
        <f t="shared" si="345"/>
        <v>0</v>
      </c>
      <c r="AO339" s="47">
        <f t="shared" si="345"/>
        <v>0</v>
      </c>
      <c r="AP339" s="47">
        <f t="shared" si="345"/>
        <v>2400</v>
      </c>
      <c r="AQ339" s="47">
        <f t="shared" si="345"/>
        <v>0</v>
      </c>
      <c r="AR339" s="47">
        <f t="shared" si="345"/>
        <v>0</v>
      </c>
      <c r="AS339" s="47">
        <f t="shared" si="345"/>
        <v>2400</v>
      </c>
    </row>
    <row r="340" spans="1:45" ht="60" x14ac:dyDescent="0.25">
      <c r="A340" s="46" t="s">
        <v>36</v>
      </c>
      <c r="B340" s="18"/>
      <c r="C340" s="18"/>
      <c r="D340" s="18"/>
      <c r="E340" s="54">
        <v>853</v>
      </c>
      <c r="F340" s="24" t="s">
        <v>25</v>
      </c>
      <c r="G340" s="24" t="s">
        <v>139</v>
      </c>
      <c r="H340" s="37" t="s">
        <v>259</v>
      </c>
      <c r="I340" s="24" t="s">
        <v>37</v>
      </c>
      <c r="J340" s="47">
        <v>2400</v>
      </c>
      <c r="K340" s="48"/>
      <c r="L340" s="48"/>
      <c r="M340" s="48">
        <f>J340</f>
        <v>2400</v>
      </c>
      <c r="N340" s="47">
        <v>2400</v>
      </c>
      <c r="O340" s="48"/>
      <c r="P340" s="48"/>
      <c r="Q340" s="48">
        <f>N340</f>
        <v>2400</v>
      </c>
      <c r="R340" s="47">
        <v>2400</v>
      </c>
      <c r="S340" s="48"/>
      <c r="T340" s="48"/>
      <c r="U340" s="48">
        <f>R340</f>
        <v>2400</v>
      </c>
      <c r="V340" s="47">
        <v>2400</v>
      </c>
      <c r="W340" s="47"/>
      <c r="X340" s="47"/>
      <c r="Y340" s="47">
        <f>V340</f>
        <v>2400</v>
      </c>
      <c r="Z340" s="47"/>
      <c r="AA340" s="47"/>
      <c r="AB340" s="47"/>
      <c r="AC340" s="47">
        <f>Z340</f>
        <v>0</v>
      </c>
      <c r="AD340" s="47">
        <f>V340+Z340</f>
        <v>2400</v>
      </c>
      <c r="AE340" s="47">
        <f>W340+AA340</f>
        <v>0</v>
      </c>
      <c r="AF340" s="47">
        <f>X340+AB340</f>
        <v>0</v>
      </c>
      <c r="AG340" s="47">
        <f>Y340+AC340</f>
        <v>2400</v>
      </c>
      <c r="AH340" s="47">
        <v>2400</v>
      </c>
      <c r="AI340" s="47"/>
      <c r="AJ340" s="47"/>
      <c r="AK340" s="47">
        <f>AH340</f>
        <v>2400</v>
      </c>
      <c r="AL340" s="47"/>
      <c r="AM340" s="47"/>
      <c r="AN340" s="47"/>
      <c r="AO340" s="47">
        <f>AL340</f>
        <v>0</v>
      </c>
      <c r="AP340" s="47">
        <f>AH340+AL340</f>
        <v>2400</v>
      </c>
      <c r="AQ340" s="47">
        <f>AI340+AM340</f>
        <v>0</v>
      </c>
      <c r="AR340" s="47">
        <f>AJ340+AN340</f>
        <v>0</v>
      </c>
      <c r="AS340" s="47">
        <f>AK340+AO340</f>
        <v>2400</v>
      </c>
    </row>
    <row r="341" spans="1:45" x14ac:dyDescent="0.25">
      <c r="A341" s="34" t="s">
        <v>260</v>
      </c>
      <c r="B341" s="41"/>
      <c r="C341" s="41"/>
      <c r="D341" s="41"/>
      <c r="E341" s="54">
        <v>853</v>
      </c>
      <c r="F341" s="42" t="s">
        <v>25</v>
      </c>
      <c r="G341" s="42" t="s">
        <v>197</v>
      </c>
      <c r="H341" s="37" t="s">
        <v>23</v>
      </c>
      <c r="I341" s="42"/>
      <c r="J341" s="43">
        <f t="shared" ref="J341:U343" si="346">J342</f>
        <v>1000000</v>
      </c>
      <c r="K341" s="44">
        <f t="shared" si="346"/>
        <v>0</v>
      </c>
      <c r="L341" s="44">
        <f t="shared" si="346"/>
        <v>1000000</v>
      </c>
      <c r="M341" s="44">
        <f t="shared" si="346"/>
        <v>0</v>
      </c>
      <c r="N341" s="43">
        <f t="shared" si="346"/>
        <v>0</v>
      </c>
      <c r="O341" s="44">
        <f t="shared" si="346"/>
        <v>0</v>
      </c>
      <c r="P341" s="44">
        <f t="shared" si="346"/>
        <v>0</v>
      </c>
      <c r="Q341" s="44">
        <f t="shared" si="346"/>
        <v>0</v>
      </c>
      <c r="R341" s="43">
        <f t="shared" si="346"/>
        <v>0</v>
      </c>
      <c r="S341" s="44">
        <f t="shared" si="346"/>
        <v>0</v>
      </c>
      <c r="T341" s="44">
        <f t="shared" si="346"/>
        <v>0</v>
      </c>
      <c r="U341" s="44">
        <f t="shared" si="346"/>
        <v>0</v>
      </c>
      <c r="V341" s="43">
        <f t="shared" ref="V341:AG343" si="347">V342</f>
        <v>0</v>
      </c>
      <c r="W341" s="43">
        <f t="shared" si="347"/>
        <v>0</v>
      </c>
      <c r="X341" s="43">
        <f t="shared" si="347"/>
        <v>0</v>
      </c>
      <c r="Y341" s="43">
        <f t="shared" si="347"/>
        <v>0</v>
      </c>
      <c r="Z341" s="43">
        <f t="shared" si="347"/>
        <v>0</v>
      </c>
      <c r="AA341" s="43">
        <f t="shared" si="347"/>
        <v>0</v>
      </c>
      <c r="AB341" s="43">
        <f t="shared" si="347"/>
        <v>0</v>
      </c>
      <c r="AC341" s="43">
        <f t="shared" si="347"/>
        <v>0</v>
      </c>
      <c r="AD341" s="43">
        <f t="shared" si="347"/>
        <v>0</v>
      </c>
      <c r="AE341" s="43">
        <f t="shared" si="347"/>
        <v>0</v>
      </c>
      <c r="AF341" s="43">
        <f t="shared" si="347"/>
        <v>0</v>
      </c>
      <c r="AG341" s="43">
        <f t="shared" si="347"/>
        <v>0</v>
      </c>
      <c r="AH341" s="43">
        <f t="shared" ref="AF341:AS343" si="348">AH342</f>
        <v>0</v>
      </c>
      <c r="AI341" s="43">
        <f t="shared" si="348"/>
        <v>0</v>
      </c>
      <c r="AJ341" s="43">
        <f t="shared" si="348"/>
        <v>0</v>
      </c>
      <c r="AK341" s="43">
        <f t="shared" si="348"/>
        <v>0</v>
      </c>
      <c r="AL341" s="43">
        <f t="shared" si="348"/>
        <v>0</v>
      </c>
      <c r="AM341" s="43">
        <f t="shared" si="348"/>
        <v>0</v>
      </c>
      <c r="AN341" s="43">
        <f t="shared" si="348"/>
        <v>0</v>
      </c>
      <c r="AO341" s="43">
        <f t="shared" si="348"/>
        <v>0</v>
      </c>
      <c r="AP341" s="43">
        <f t="shared" si="348"/>
        <v>0</v>
      </c>
      <c r="AQ341" s="43">
        <f t="shared" si="348"/>
        <v>0</v>
      </c>
      <c r="AR341" s="43">
        <f t="shared" si="348"/>
        <v>0</v>
      </c>
      <c r="AS341" s="43">
        <f t="shared" si="348"/>
        <v>0</v>
      </c>
    </row>
    <row r="342" spans="1:45" ht="30" x14ac:dyDescent="0.25">
      <c r="A342" s="46" t="s">
        <v>261</v>
      </c>
      <c r="B342" s="50"/>
      <c r="C342" s="50"/>
      <c r="D342" s="50"/>
      <c r="E342" s="54">
        <v>853</v>
      </c>
      <c r="F342" s="24" t="s">
        <v>25</v>
      </c>
      <c r="G342" s="24" t="s">
        <v>197</v>
      </c>
      <c r="H342" s="37" t="s">
        <v>195</v>
      </c>
      <c r="I342" s="24"/>
      <c r="J342" s="47">
        <f t="shared" si="346"/>
        <v>1000000</v>
      </c>
      <c r="K342" s="48">
        <f t="shared" si="346"/>
        <v>0</v>
      </c>
      <c r="L342" s="48">
        <f t="shared" si="346"/>
        <v>1000000</v>
      </c>
      <c r="M342" s="48">
        <f t="shared" si="346"/>
        <v>0</v>
      </c>
      <c r="N342" s="47">
        <f t="shared" si="346"/>
        <v>0</v>
      </c>
      <c r="O342" s="48">
        <f t="shared" si="346"/>
        <v>0</v>
      </c>
      <c r="P342" s="48">
        <f t="shared" si="346"/>
        <v>0</v>
      </c>
      <c r="Q342" s="48">
        <f t="shared" si="346"/>
        <v>0</v>
      </c>
      <c r="R342" s="47">
        <f t="shared" si="346"/>
        <v>0</v>
      </c>
      <c r="S342" s="48">
        <f t="shared" si="346"/>
        <v>0</v>
      </c>
      <c r="T342" s="48">
        <f t="shared" si="346"/>
        <v>0</v>
      </c>
      <c r="U342" s="48">
        <f t="shared" si="346"/>
        <v>0</v>
      </c>
      <c r="V342" s="47">
        <f t="shared" si="347"/>
        <v>0</v>
      </c>
      <c r="W342" s="47">
        <f t="shared" si="347"/>
        <v>0</v>
      </c>
      <c r="X342" s="47">
        <f t="shared" si="347"/>
        <v>0</v>
      </c>
      <c r="Y342" s="47">
        <f t="shared" si="347"/>
        <v>0</v>
      </c>
      <c r="Z342" s="47">
        <f t="shared" si="347"/>
        <v>0</v>
      </c>
      <c r="AA342" s="47">
        <f t="shared" si="347"/>
        <v>0</v>
      </c>
      <c r="AB342" s="47">
        <f t="shared" si="347"/>
        <v>0</v>
      </c>
      <c r="AC342" s="47">
        <f t="shared" si="347"/>
        <v>0</v>
      </c>
      <c r="AD342" s="47">
        <f t="shared" si="347"/>
        <v>0</v>
      </c>
      <c r="AE342" s="47">
        <f t="shared" si="347"/>
        <v>0</v>
      </c>
      <c r="AF342" s="47">
        <f t="shared" si="348"/>
        <v>0</v>
      </c>
      <c r="AG342" s="47">
        <f t="shared" si="348"/>
        <v>0</v>
      </c>
      <c r="AH342" s="47">
        <f t="shared" si="348"/>
        <v>0</v>
      </c>
      <c r="AI342" s="47">
        <f t="shared" si="348"/>
        <v>0</v>
      </c>
      <c r="AJ342" s="47">
        <f t="shared" si="348"/>
        <v>0</v>
      </c>
      <c r="AK342" s="47">
        <f t="shared" si="348"/>
        <v>0</v>
      </c>
      <c r="AL342" s="47">
        <f t="shared" si="348"/>
        <v>0</v>
      </c>
      <c r="AM342" s="47">
        <f t="shared" si="348"/>
        <v>0</v>
      </c>
      <c r="AN342" s="47">
        <f t="shared" si="348"/>
        <v>0</v>
      </c>
      <c r="AO342" s="47">
        <f t="shared" si="348"/>
        <v>0</v>
      </c>
      <c r="AP342" s="47">
        <f t="shared" si="348"/>
        <v>0</v>
      </c>
      <c r="AQ342" s="47">
        <f t="shared" si="348"/>
        <v>0</v>
      </c>
      <c r="AR342" s="47">
        <f t="shared" si="348"/>
        <v>0</v>
      </c>
      <c r="AS342" s="47">
        <f t="shared" si="348"/>
        <v>0</v>
      </c>
    </row>
    <row r="343" spans="1:45" x14ac:dyDescent="0.25">
      <c r="A343" s="46" t="s">
        <v>55</v>
      </c>
      <c r="B343" s="50"/>
      <c r="C343" s="50"/>
      <c r="D343" s="50"/>
      <c r="E343" s="54">
        <v>853</v>
      </c>
      <c r="F343" s="24" t="s">
        <v>25</v>
      </c>
      <c r="G343" s="24" t="s">
        <v>197</v>
      </c>
      <c r="H343" s="37" t="s">
        <v>195</v>
      </c>
      <c r="I343" s="24" t="s">
        <v>56</v>
      </c>
      <c r="J343" s="47">
        <f t="shared" si="346"/>
        <v>1000000</v>
      </c>
      <c r="K343" s="48">
        <f t="shared" si="346"/>
        <v>0</v>
      </c>
      <c r="L343" s="48">
        <f t="shared" si="346"/>
        <v>1000000</v>
      </c>
      <c r="M343" s="48">
        <f t="shared" si="346"/>
        <v>0</v>
      </c>
      <c r="N343" s="47">
        <f t="shared" si="346"/>
        <v>0</v>
      </c>
      <c r="O343" s="48">
        <f t="shared" si="346"/>
        <v>0</v>
      </c>
      <c r="P343" s="48">
        <f t="shared" si="346"/>
        <v>0</v>
      </c>
      <c r="Q343" s="48">
        <f t="shared" si="346"/>
        <v>0</v>
      </c>
      <c r="R343" s="47">
        <f t="shared" si="346"/>
        <v>0</v>
      </c>
      <c r="S343" s="48">
        <f t="shared" si="346"/>
        <v>0</v>
      </c>
      <c r="T343" s="48">
        <f t="shared" si="346"/>
        <v>0</v>
      </c>
      <c r="U343" s="48">
        <f t="shared" si="346"/>
        <v>0</v>
      </c>
      <c r="V343" s="47">
        <f t="shared" si="347"/>
        <v>0</v>
      </c>
      <c r="W343" s="47">
        <f t="shared" si="347"/>
        <v>0</v>
      </c>
      <c r="X343" s="47">
        <f t="shared" si="347"/>
        <v>0</v>
      </c>
      <c r="Y343" s="47">
        <f t="shared" si="347"/>
        <v>0</v>
      </c>
      <c r="Z343" s="47">
        <f t="shared" si="347"/>
        <v>0</v>
      </c>
      <c r="AA343" s="47">
        <f t="shared" si="347"/>
        <v>0</v>
      </c>
      <c r="AB343" s="47">
        <f t="shared" si="347"/>
        <v>0</v>
      </c>
      <c r="AC343" s="47">
        <f t="shared" si="347"/>
        <v>0</v>
      </c>
      <c r="AD343" s="47">
        <f t="shared" si="347"/>
        <v>0</v>
      </c>
      <c r="AE343" s="47">
        <f t="shared" si="347"/>
        <v>0</v>
      </c>
      <c r="AF343" s="47">
        <f t="shared" si="348"/>
        <v>0</v>
      </c>
      <c r="AG343" s="47">
        <f t="shared" si="348"/>
        <v>0</v>
      </c>
      <c r="AH343" s="47">
        <f t="shared" si="348"/>
        <v>0</v>
      </c>
      <c r="AI343" s="47">
        <f t="shared" si="348"/>
        <v>0</v>
      </c>
      <c r="AJ343" s="47">
        <f t="shared" si="348"/>
        <v>0</v>
      </c>
      <c r="AK343" s="47">
        <f t="shared" si="348"/>
        <v>0</v>
      </c>
      <c r="AL343" s="47">
        <f t="shared" si="348"/>
        <v>0</v>
      </c>
      <c r="AM343" s="47">
        <f t="shared" si="348"/>
        <v>0</v>
      </c>
      <c r="AN343" s="47">
        <f t="shared" si="348"/>
        <v>0</v>
      </c>
      <c r="AO343" s="47">
        <f t="shared" si="348"/>
        <v>0</v>
      </c>
      <c r="AP343" s="47">
        <f t="shared" si="348"/>
        <v>0</v>
      </c>
      <c r="AQ343" s="47">
        <f t="shared" si="348"/>
        <v>0</v>
      </c>
      <c r="AR343" s="47">
        <f t="shared" si="348"/>
        <v>0</v>
      </c>
      <c r="AS343" s="47">
        <f t="shared" si="348"/>
        <v>0</v>
      </c>
    </row>
    <row r="344" spans="1:45" s="45" customFormat="1" x14ac:dyDescent="0.25">
      <c r="A344" s="46" t="s">
        <v>262</v>
      </c>
      <c r="B344" s="49"/>
      <c r="C344" s="49"/>
      <c r="D344" s="49"/>
      <c r="E344" s="54">
        <v>853</v>
      </c>
      <c r="F344" s="24" t="s">
        <v>25</v>
      </c>
      <c r="G344" s="24" t="s">
        <v>197</v>
      </c>
      <c r="H344" s="37" t="s">
        <v>195</v>
      </c>
      <c r="I344" s="24" t="s">
        <v>263</v>
      </c>
      <c r="J344" s="47">
        <v>1000000</v>
      </c>
      <c r="K344" s="48"/>
      <c r="L344" s="48">
        <f>J344</f>
        <v>1000000</v>
      </c>
      <c r="M344" s="48"/>
      <c r="N344" s="47"/>
      <c r="O344" s="48"/>
      <c r="P344" s="48">
        <f>N344</f>
        <v>0</v>
      </c>
      <c r="Q344" s="48"/>
      <c r="R344" s="47"/>
      <c r="S344" s="48"/>
      <c r="T344" s="48">
        <f>R344</f>
        <v>0</v>
      </c>
      <c r="U344" s="48"/>
      <c r="V344" s="47"/>
      <c r="W344" s="47"/>
      <c r="X344" s="47">
        <f>V344</f>
        <v>0</v>
      </c>
      <c r="Y344" s="47"/>
      <c r="Z344" s="47"/>
      <c r="AA344" s="47"/>
      <c r="AB344" s="47">
        <f>Z344</f>
        <v>0</v>
      </c>
      <c r="AC344" s="47"/>
      <c r="AD344" s="47">
        <f>V344+Z344</f>
        <v>0</v>
      </c>
      <c r="AE344" s="47">
        <f>W344+AA344</f>
        <v>0</v>
      </c>
      <c r="AF344" s="47">
        <f>X344+AB344</f>
        <v>0</v>
      </c>
      <c r="AG344" s="47">
        <f>Y344+AC344</f>
        <v>0</v>
      </c>
      <c r="AH344" s="47"/>
      <c r="AI344" s="47"/>
      <c r="AJ344" s="47">
        <f>AH344</f>
        <v>0</v>
      </c>
      <c r="AK344" s="47"/>
      <c r="AL344" s="47"/>
      <c r="AM344" s="47"/>
      <c r="AN344" s="47">
        <f>AL344</f>
        <v>0</v>
      </c>
      <c r="AO344" s="47"/>
      <c r="AP344" s="47">
        <f>AH344+AL344</f>
        <v>0</v>
      </c>
      <c r="AQ344" s="47">
        <f>AI344+AM344</f>
        <v>0</v>
      </c>
      <c r="AR344" s="47">
        <f>AJ344+AN344</f>
        <v>0</v>
      </c>
      <c r="AS344" s="47">
        <f>AK344+AO344</f>
        <v>0</v>
      </c>
    </row>
    <row r="345" spans="1:45" ht="28.5" x14ac:dyDescent="0.25">
      <c r="A345" s="34" t="s">
        <v>71</v>
      </c>
      <c r="B345" s="41"/>
      <c r="C345" s="41"/>
      <c r="D345" s="41"/>
      <c r="E345" s="105">
        <v>853</v>
      </c>
      <c r="F345" s="42" t="s">
        <v>25</v>
      </c>
      <c r="G345" s="42" t="s">
        <v>72</v>
      </c>
      <c r="H345" s="37" t="s">
        <v>23</v>
      </c>
      <c r="I345" s="42"/>
      <c r="J345" s="43">
        <f t="shared" ref="J345:U345" si="349">J346</f>
        <v>0</v>
      </c>
      <c r="K345" s="44">
        <f t="shared" si="349"/>
        <v>0</v>
      </c>
      <c r="L345" s="44">
        <f t="shared" si="349"/>
        <v>0</v>
      </c>
      <c r="M345" s="44">
        <f t="shared" si="349"/>
        <v>0</v>
      </c>
      <c r="N345" s="43">
        <f t="shared" si="349"/>
        <v>3229181.01</v>
      </c>
      <c r="O345" s="44">
        <f t="shared" si="349"/>
        <v>0</v>
      </c>
      <c r="P345" s="44">
        <f t="shared" si="349"/>
        <v>3229181.01</v>
      </c>
      <c r="Q345" s="44">
        <f t="shared" si="349"/>
        <v>0</v>
      </c>
      <c r="R345" s="43">
        <f t="shared" si="349"/>
        <v>7014261.9100000001</v>
      </c>
      <c r="S345" s="44">
        <f t="shared" si="349"/>
        <v>0</v>
      </c>
      <c r="T345" s="44">
        <f t="shared" si="349"/>
        <v>7014261.9100000001</v>
      </c>
      <c r="U345" s="44">
        <f t="shared" si="349"/>
        <v>0</v>
      </c>
      <c r="V345" s="43">
        <f t="shared" ref="V345:AS345" si="350">V346</f>
        <v>3068019</v>
      </c>
      <c r="W345" s="43">
        <f t="shared" si="350"/>
        <v>0</v>
      </c>
      <c r="X345" s="43">
        <f t="shared" si="350"/>
        <v>3068019</v>
      </c>
      <c r="Y345" s="43">
        <f t="shared" si="350"/>
        <v>0</v>
      </c>
      <c r="Z345" s="43">
        <f t="shared" si="350"/>
        <v>1740.15</v>
      </c>
      <c r="AA345" s="43">
        <f t="shared" si="350"/>
        <v>0</v>
      </c>
      <c r="AB345" s="43">
        <f t="shared" si="350"/>
        <v>1740.15</v>
      </c>
      <c r="AC345" s="43">
        <f t="shared" si="350"/>
        <v>0</v>
      </c>
      <c r="AD345" s="43">
        <f t="shared" si="350"/>
        <v>3069759.15</v>
      </c>
      <c r="AE345" s="43">
        <f t="shared" si="350"/>
        <v>0</v>
      </c>
      <c r="AF345" s="43">
        <f t="shared" si="350"/>
        <v>3069759.15</v>
      </c>
      <c r="AG345" s="43">
        <f t="shared" si="350"/>
        <v>0</v>
      </c>
      <c r="AH345" s="43">
        <f t="shared" si="350"/>
        <v>6116341</v>
      </c>
      <c r="AI345" s="43">
        <f t="shared" si="350"/>
        <v>0</v>
      </c>
      <c r="AJ345" s="43">
        <f t="shared" si="350"/>
        <v>6116341</v>
      </c>
      <c r="AK345" s="43">
        <f t="shared" si="350"/>
        <v>0</v>
      </c>
      <c r="AL345" s="43">
        <f t="shared" si="350"/>
        <v>2.1800000000000002</v>
      </c>
      <c r="AM345" s="43">
        <f t="shared" si="350"/>
        <v>0</v>
      </c>
      <c r="AN345" s="43">
        <f t="shared" si="350"/>
        <v>2.1800000000000002</v>
      </c>
      <c r="AO345" s="43">
        <f t="shared" si="350"/>
        <v>0</v>
      </c>
      <c r="AP345" s="43">
        <f t="shared" si="350"/>
        <v>6116343.1799999997</v>
      </c>
      <c r="AQ345" s="43">
        <f t="shared" si="350"/>
        <v>0</v>
      </c>
      <c r="AR345" s="43">
        <f t="shared" si="350"/>
        <v>6116343.1799999997</v>
      </c>
      <c r="AS345" s="43">
        <f t="shared" si="350"/>
        <v>0</v>
      </c>
    </row>
    <row r="346" spans="1:45" x14ac:dyDescent="0.25">
      <c r="A346" s="46" t="s">
        <v>264</v>
      </c>
      <c r="B346" s="50"/>
      <c r="C346" s="50"/>
      <c r="D346" s="50"/>
      <c r="E346" s="54">
        <v>853</v>
      </c>
      <c r="F346" s="24" t="s">
        <v>25</v>
      </c>
      <c r="G346" s="24" t="s">
        <v>72</v>
      </c>
      <c r="H346" s="37" t="s">
        <v>265</v>
      </c>
      <c r="I346" s="106"/>
      <c r="J346" s="47">
        <f t="shared" ref="J346:U346" si="351">J348</f>
        <v>0</v>
      </c>
      <c r="K346" s="48">
        <f t="shared" si="351"/>
        <v>0</v>
      </c>
      <c r="L346" s="48">
        <f t="shared" si="351"/>
        <v>0</v>
      </c>
      <c r="M346" s="48">
        <f t="shared" si="351"/>
        <v>0</v>
      </c>
      <c r="N346" s="47">
        <f t="shared" si="351"/>
        <v>3229181.01</v>
      </c>
      <c r="O346" s="48">
        <f t="shared" si="351"/>
        <v>0</v>
      </c>
      <c r="P346" s="48">
        <f t="shared" si="351"/>
        <v>3229181.01</v>
      </c>
      <c r="Q346" s="48">
        <f t="shared" si="351"/>
        <v>0</v>
      </c>
      <c r="R346" s="47">
        <f t="shared" si="351"/>
        <v>7014261.9100000001</v>
      </c>
      <c r="S346" s="48">
        <f t="shared" si="351"/>
        <v>0</v>
      </c>
      <c r="T346" s="48">
        <f t="shared" si="351"/>
        <v>7014261.9100000001</v>
      </c>
      <c r="U346" s="48">
        <f t="shared" si="351"/>
        <v>0</v>
      </c>
      <c r="V346" s="47">
        <f t="shared" ref="V346:AS346" si="352">V348</f>
        <v>3068019</v>
      </c>
      <c r="W346" s="47">
        <f t="shared" si="352"/>
        <v>0</v>
      </c>
      <c r="X346" s="47">
        <f t="shared" si="352"/>
        <v>3068019</v>
      </c>
      <c r="Y346" s="47">
        <f t="shared" si="352"/>
        <v>0</v>
      </c>
      <c r="Z346" s="47">
        <f t="shared" si="352"/>
        <v>1740.15</v>
      </c>
      <c r="AA346" s="47">
        <f t="shared" si="352"/>
        <v>0</v>
      </c>
      <c r="AB346" s="47">
        <f t="shared" si="352"/>
        <v>1740.15</v>
      </c>
      <c r="AC346" s="47">
        <f t="shared" si="352"/>
        <v>0</v>
      </c>
      <c r="AD346" s="47">
        <f t="shared" si="352"/>
        <v>3069759.15</v>
      </c>
      <c r="AE346" s="47">
        <f t="shared" si="352"/>
        <v>0</v>
      </c>
      <c r="AF346" s="47">
        <f t="shared" si="352"/>
        <v>3069759.15</v>
      </c>
      <c r="AG346" s="47">
        <f t="shared" si="352"/>
        <v>0</v>
      </c>
      <c r="AH346" s="47">
        <f t="shared" si="352"/>
        <v>6116341</v>
      </c>
      <c r="AI346" s="47">
        <f t="shared" si="352"/>
        <v>0</v>
      </c>
      <c r="AJ346" s="47">
        <f t="shared" si="352"/>
        <v>6116341</v>
      </c>
      <c r="AK346" s="47">
        <f t="shared" si="352"/>
        <v>0</v>
      </c>
      <c r="AL346" s="47">
        <f t="shared" si="352"/>
        <v>2.1800000000000002</v>
      </c>
      <c r="AM346" s="47">
        <f t="shared" si="352"/>
        <v>0</v>
      </c>
      <c r="AN346" s="47">
        <f t="shared" si="352"/>
        <v>2.1800000000000002</v>
      </c>
      <c r="AO346" s="47">
        <f t="shared" si="352"/>
        <v>0</v>
      </c>
      <c r="AP346" s="47">
        <f t="shared" si="352"/>
        <v>6116343.1799999997</v>
      </c>
      <c r="AQ346" s="47">
        <f t="shared" si="352"/>
        <v>0</v>
      </c>
      <c r="AR346" s="47">
        <f t="shared" si="352"/>
        <v>6116343.1799999997</v>
      </c>
      <c r="AS346" s="47">
        <f t="shared" si="352"/>
        <v>0</v>
      </c>
    </row>
    <row r="347" spans="1:45" x14ac:dyDescent="0.25">
      <c r="A347" s="46" t="s">
        <v>55</v>
      </c>
      <c r="E347" s="54">
        <v>853</v>
      </c>
      <c r="F347" s="24" t="s">
        <v>25</v>
      </c>
      <c r="G347" s="24" t="s">
        <v>72</v>
      </c>
      <c r="H347" s="37" t="s">
        <v>265</v>
      </c>
      <c r="I347" s="107">
        <v>800</v>
      </c>
      <c r="J347" s="47">
        <f t="shared" ref="J347:U347" si="353">J348</f>
        <v>0</v>
      </c>
      <c r="K347" s="48">
        <f t="shared" si="353"/>
        <v>0</v>
      </c>
      <c r="L347" s="48">
        <f t="shared" si="353"/>
        <v>0</v>
      </c>
      <c r="M347" s="48">
        <f t="shared" si="353"/>
        <v>0</v>
      </c>
      <c r="N347" s="47">
        <f t="shared" si="353"/>
        <v>3229181.01</v>
      </c>
      <c r="O347" s="48">
        <f t="shared" si="353"/>
        <v>0</v>
      </c>
      <c r="P347" s="48">
        <f t="shared" si="353"/>
        <v>3229181.01</v>
      </c>
      <c r="Q347" s="48">
        <f t="shared" si="353"/>
        <v>0</v>
      </c>
      <c r="R347" s="47">
        <f t="shared" si="353"/>
        <v>7014261.9100000001</v>
      </c>
      <c r="S347" s="48">
        <f t="shared" si="353"/>
        <v>0</v>
      </c>
      <c r="T347" s="48">
        <f t="shared" si="353"/>
        <v>7014261.9100000001</v>
      </c>
      <c r="U347" s="48">
        <f t="shared" si="353"/>
        <v>0</v>
      </c>
      <c r="V347" s="47">
        <f t="shared" ref="V347:AS347" si="354">V348</f>
        <v>3068019</v>
      </c>
      <c r="W347" s="47">
        <f t="shared" si="354"/>
        <v>0</v>
      </c>
      <c r="X347" s="47">
        <f t="shared" si="354"/>
        <v>3068019</v>
      </c>
      <c r="Y347" s="47">
        <f t="shared" si="354"/>
        <v>0</v>
      </c>
      <c r="Z347" s="47">
        <f t="shared" si="354"/>
        <v>1740.15</v>
      </c>
      <c r="AA347" s="47">
        <f t="shared" si="354"/>
        <v>0</v>
      </c>
      <c r="AB347" s="47">
        <f t="shared" si="354"/>
        <v>1740.15</v>
      </c>
      <c r="AC347" s="47">
        <f t="shared" si="354"/>
        <v>0</v>
      </c>
      <c r="AD347" s="47">
        <f t="shared" si="354"/>
        <v>3069759.15</v>
      </c>
      <c r="AE347" s="47">
        <f t="shared" si="354"/>
        <v>0</v>
      </c>
      <c r="AF347" s="47">
        <f t="shared" si="354"/>
        <v>3069759.15</v>
      </c>
      <c r="AG347" s="47">
        <f t="shared" si="354"/>
        <v>0</v>
      </c>
      <c r="AH347" s="47">
        <f t="shared" si="354"/>
        <v>6116341</v>
      </c>
      <c r="AI347" s="47">
        <f t="shared" si="354"/>
        <v>0</v>
      </c>
      <c r="AJ347" s="47">
        <f t="shared" si="354"/>
        <v>6116341</v>
      </c>
      <c r="AK347" s="47">
        <f t="shared" si="354"/>
        <v>0</v>
      </c>
      <c r="AL347" s="47">
        <f t="shared" si="354"/>
        <v>2.1800000000000002</v>
      </c>
      <c r="AM347" s="47">
        <f t="shared" si="354"/>
        <v>0</v>
      </c>
      <c r="AN347" s="47">
        <f t="shared" si="354"/>
        <v>2.1800000000000002</v>
      </c>
      <c r="AO347" s="47">
        <f t="shared" si="354"/>
        <v>0</v>
      </c>
      <c r="AP347" s="47">
        <f t="shared" si="354"/>
        <v>6116343.1799999997</v>
      </c>
      <c r="AQ347" s="47">
        <f t="shared" si="354"/>
        <v>0</v>
      </c>
      <c r="AR347" s="47">
        <f t="shared" si="354"/>
        <v>6116343.1799999997</v>
      </c>
      <c r="AS347" s="47">
        <f t="shared" si="354"/>
        <v>0</v>
      </c>
    </row>
    <row r="348" spans="1:45" x14ac:dyDescent="0.25">
      <c r="A348" s="46" t="s">
        <v>262</v>
      </c>
      <c r="B348" s="50"/>
      <c r="C348" s="50"/>
      <c r="D348" s="50"/>
      <c r="E348" s="54">
        <v>853</v>
      </c>
      <c r="F348" s="24" t="s">
        <v>25</v>
      </c>
      <c r="G348" s="24" t="s">
        <v>72</v>
      </c>
      <c r="H348" s="37" t="s">
        <v>265</v>
      </c>
      <c r="I348" s="106" t="s">
        <v>263</v>
      </c>
      <c r="J348" s="47"/>
      <c r="K348" s="48"/>
      <c r="L348" s="48"/>
      <c r="M348" s="48"/>
      <c r="N348" s="47">
        <f>3358370.67-129189.66</f>
        <v>3229181.01</v>
      </c>
      <c r="O348" s="48"/>
      <c r="P348" s="48">
        <f>N348</f>
        <v>3229181.01</v>
      </c>
      <c r="Q348" s="48"/>
      <c r="R348" s="47">
        <f>6935083.71+79178.2</f>
        <v>7014261.9100000001</v>
      </c>
      <c r="S348" s="48"/>
      <c r="T348" s="48">
        <f>R348</f>
        <v>7014261.9100000001</v>
      </c>
      <c r="U348" s="48"/>
      <c r="V348" s="47">
        <f>3200000-131981</f>
        <v>3068019</v>
      </c>
      <c r="W348" s="47"/>
      <c r="X348" s="47">
        <f>V348</f>
        <v>3068019</v>
      </c>
      <c r="Y348" s="47"/>
      <c r="Z348" s="47">
        <v>1740.15</v>
      </c>
      <c r="AA348" s="47"/>
      <c r="AB348" s="47">
        <f>Z348</f>
        <v>1740.15</v>
      </c>
      <c r="AC348" s="47"/>
      <c r="AD348" s="47">
        <f>V348+Z348</f>
        <v>3069759.15</v>
      </c>
      <c r="AE348" s="47">
        <f>W348+AA348</f>
        <v>0</v>
      </c>
      <c r="AF348" s="47">
        <f>X348+AB348</f>
        <v>3069759.15</v>
      </c>
      <c r="AG348" s="47">
        <f>Y348+AC348</f>
        <v>0</v>
      </c>
      <c r="AH348" s="47">
        <f>6115000+1341</f>
        <v>6116341</v>
      </c>
      <c r="AI348" s="47"/>
      <c r="AJ348" s="47">
        <f>AH348</f>
        <v>6116341</v>
      </c>
      <c r="AK348" s="47"/>
      <c r="AL348" s="47">
        <v>2.1800000000000002</v>
      </c>
      <c r="AM348" s="47"/>
      <c r="AN348" s="47">
        <f>AL348</f>
        <v>2.1800000000000002</v>
      </c>
      <c r="AO348" s="47"/>
      <c r="AP348" s="47">
        <f>AH348+AL348</f>
        <v>6116343.1799999997</v>
      </c>
      <c r="AQ348" s="47">
        <f>AI348+AM348</f>
        <v>0</v>
      </c>
      <c r="AR348" s="47">
        <f>AJ348+AN348</f>
        <v>6116343.1799999997</v>
      </c>
      <c r="AS348" s="47">
        <f>AK348+AO348</f>
        <v>0</v>
      </c>
    </row>
    <row r="349" spans="1:45" ht="57" x14ac:dyDescent="0.25">
      <c r="A349" s="34" t="s">
        <v>266</v>
      </c>
      <c r="B349" s="35"/>
      <c r="C349" s="35"/>
      <c r="D349" s="35"/>
      <c r="E349" s="54">
        <v>853</v>
      </c>
      <c r="F349" s="62" t="s">
        <v>267</v>
      </c>
      <c r="G349" s="62"/>
      <c r="H349" s="37" t="s">
        <v>23</v>
      </c>
      <c r="I349" s="108"/>
      <c r="J349" s="109">
        <f t="shared" ref="J349:U349" si="355">J350+J354</f>
        <v>3926300</v>
      </c>
      <c r="K349" s="110">
        <f t="shared" si="355"/>
        <v>926300</v>
      </c>
      <c r="L349" s="110">
        <f t="shared" si="355"/>
        <v>3000000</v>
      </c>
      <c r="M349" s="110">
        <f t="shared" si="355"/>
        <v>0</v>
      </c>
      <c r="N349" s="109">
        <f t="shared" si="355"/>
        <v>2426300</v>
      </c>
      <c r="O349" s="110">
        <f t="shared" si="355"/>
        <v>926300</v>
      </c>
      <c r="P349" s="110">
        <f t="shared" si="355"/>
        <v>1500000</v>
      </c>
      <c r="Q349" s="110">
        <f t="shared" si="355"/>
        <v>0</v>
      </c>
      <c r="R349" s="109">
        <f t="shared" si="355"/>
        <v>2426300</v>
      </c>
      <c r="S349" s="110">
        <f t="shared" si="355"/>
        <v>926300</v>
      </c>
      <c r="T349" s="110">
        <f t="shared" si="355"/>
        <v>1500000</v>
      </c>
      <c r="U349" s="110">
        <f t="shared" si="355"/>
        <v>0</v>
      </c>
      <c r="V349" s="109">
        <f t="shared" ref="V349:AS349" si="356">V350+V354</f>
        <v>2359000</v>
      </c>
      <c r="W349" s="109">
        <f t="shared" si="356"/>
        <v>859000</v>
      </c>
      <c r="X349" s="109">
        <f t="shared" si="356"/>
        <v>1500000</v>
      </c>
      <c r="Y349" s="109">
        <f t="shared" si="356"/>
        <v>0</v>
      </c>
      <c r="Z349" s="109">
        <f t="shared" si="356"/>
        <v>0</v>
      </c>
      <c r="AA349" s="109">
        <f t="shared" si="356"/>
        <v>0</v>
      </c>
      <c r="AB349" s="109">
        <f t="shared" si="356"/>
        <v>0</v>
      </c>
      <c r="AC349" s="109">
        <f t="shared" si="356"/>
        <v>0</v>
      </c>
      <c r="AD349" s="109">
        <f t="shared" si="356"/>
        <v>2359000</v>
      </c>
      <c r="AE349" s="109">
        <f t="shared" si="356"/>
        <v>859000</v>
      </c>
      <c r="AF349" s="109">
        <f t="shared" si="356"/>
        <v>1500000</v>
      </c>
      <c r="AG349" s="109">
        <f t="shared" si="356"/>
        <v>0</v>
      </c>
      <c r="AH349" s="109">
        <f t="shared" si="356"/>
        <v>2359000</v>
      </c>
      <c r="AI349" s="109">
        <f t="shared" si="356"/>
        <v>859000</v>
      </c>
      <c r="AJ349" s="109">
        <f t="shared" si="356"/>
        <v>1500000</v>
      </c>
      <c r="AK349" s="109">
        <f t="shared" si="356"/>
        <v>0</v>
      </c>
      <c r="AL349" s="109">
        <f t="shared" si="356"/>
        <v>0</v>
      </c>
      <c r="AM349" s="109">
        <f t="shared" si="356"/>
        <v>0</v>
      </c>
      <c r="AN349" s="109">
        <f t="shared" si="356"/>
        <v>0</v>
      </c>
      <c r="AO349" s="109">
        <f t="shared" si="356"/>
        <v>0</v>
      </c>
      <c r="AP349" s="109">
        <f t="shared" si="356"/>
        <v>2359000</v>
      </c>
      <c r="AQ349" s="109">
        <f t="shared" si="356"/>
        <v>859000</v>
      </c>
      <c r="AR349" s="109">
        <f t="shared" si="356"/>
        <v>1500000</v>
      </c>
      <c r="AS349" s="109">
        <f t="shared" si="356"/>
        <v>0</v>
      </c>
    </row>
    <row r="350" spans="1:45" ht="71.25" x14ac:dyDescent="0.25">
      <c r="A350" s="34" t="s">
        <v>268</v>
      </c>
      <c r="B350" s="41"/>
      <c r="C350" s="41"/>
      <c r="D350" s="41"/>
      <c r="E350" s="54">
        <v>853</v>
      </c>
      <c r="F350" s="22" t="s">
        <v>267</v>
      </c>
      <c r="G350" s="22" t="s">
        <v>25</v>
      </c>
      <c r="H350" s="37" t="s">
        <v>23</v>
      </c>
      <c r="I350" s="22"/>
      <c r="J350" s="85">
        <f t="shared" ref="J350:U352" si="357">J351</f>
        <v>926300</v>
      </c>
      <c r="K350" s="86">
        <f t="shared" si="357"/>
        <v>926300</v>
      </c>
      <c r="L350" s="86">
        <f t="shared" si="357"/>
        <v>0</v>
      </c>
      <c r="M350" s="86">
        <f t="shared" si="357"/>
        <v>0</v>
      </c>
      <c r="N350" s="85">
        <f t="shared" si="357"/>
        <v>926300</v>
      </c>
      <c r="O350" s="86">
        <f t="shared" si="357"/>
        <v>926300</v>
      </c>
      <c r="P350" s="86">
        <f t="shared" si="357"/>
        <v>0</v>
      </c>
      <c r="Q350" s="86">
        <f t="shared" si="357"/>
        <v>0</v>
      </c>
      <c r="R350" s="85">
        <f t="shared" si="357"/>
        <v>926300</v>
      </c>
      <c r="S350" s="86">
        <f t="shared" si="357"/>
        <v>926300</v>
      </c>
      <c r="T350" s="86">
        <f t="shared" si="357"/>
        <v>0</v>
      </c>
      <c r="U350" s="86">
        <f t="shared" si="357"/>
        <v>0</v>
      </c>
      <c r="V350" s="85">
        <f t="shared" ref="V350:AG352" si="358">V351</f>
        <v>859000</v>
      </c>
      <c r="W350" s="85">
        <f t="shared" si="358"/>
        <v>859000</v>
      </c>
      <c r="X350" s="85">
        <f t="shared" si="358"/>
        <v>0</v>
      </c>
      <c r="Y350" s="85">
        <f t="shared" si="358"/>
        <v>0</v>
      </c>
      <c r="Z350" s="85">
        <f t="shared" si="358"/>
        <v>0</v>
      </c>
      <c r="AA350" s="85">
        <f t="shared" si="358"/>
        <v>0</v>
      </c>
      <c r="AB350" s="85">
        <f t="shared" si="358"/>
        <v>0</v>
      </c>
      <c r="AC350" s="85">
        <f t="shared" si="358"/>
        <v>0</v>
      </c>
      <c r="AD350" s="85">
        <f t="shared" si="358"/>
        <v>859000</v>
      </c>
      <c r="AE350" s="85">
        <f t="shared" si="358"/>
        <v>859000</v>
      </c>
      <c r="AF350" s="85">
        <f t="shared" si="358"/>
        <v>0</v>
      </c>
      <c r="AG350" s="85">
        <f t="shared" si="358"/>
        <v>0</v>
      </c>
      <c r="AH350" s="85">
        <f t="shared" ref="AF350:AS352" si="359">AH351</f>
        <v>859000</v>
      </c>
      <c r="AI350" s="85">
        <f t="shared" si="359"/>
        <v>859000</v>
      </c>
      <c r="AJ350" s="85">
        <f t="shared" si="359"/>
        <v>0</v>
      </c>
      <c r="AK350" s="85">
        <f t="shared" si="359"/>
        <v>0</v>
      </c>
      <c r="AL350" s="85">
        <f t="shared" si="359"/>
        <v>0</v>
      </c>
      <c r="AM350" s="85">
        <f t="shared" si="359"/>
        <v>0</v>
      </c>
      <c r="AN350" s="85">
        <f t="shared" si="359"/>
        <v>0</v>
      </c>
      <c r="AO350" s="85">
        <f t="shared" si="359"/>
        <v>0</v>
      </c>
      <c r="AP350" s="85">
        <f t="shared" si="359"/>
        <v>859000</v>
      </c>
      <c r="AQ350" s="85">
        <f t="shared" si="359"/>
        <v>859000</v>
      </c>
      <c r="AR350" s="85">
        <f t="shared" si="359"/>
        <v>0</v>
      </c>
      <c r="AS350" s="85">
        <f t="shared" si="359"/>
        <v>0</v>
      </c>
    </row>
    <row r="351" spans="1:45" ht="28.5" x14ac:dyDescent="0.25">
      <c r="A351" s="28" t="s">
        <v>269</v>
      </c>
      <c r="B351" s="41"/>
      <c r="C351" s="41"/>
      <c r="D351" s="41"/>
      <c r="E351" s="54">
        <v>853</v>
      </c>
      <c r="F351" s="22" t="s">
        <v>267</v>
      </c>
      <c r="G351" s="22" t="s">
        <v>25</v>
      </c>
      <c r="H351" s="37" t="s">
        <v>270</v>
      </c>
      <c r="I351" s="22"/>
      <c r="J351" s="47">
        <f t="shared" si="357"/>
        <v>926300</v>
      </c>
      <c r="K351" s="48">
        <f t="shared" si="357"/>
        <v>926300</v>
      </c>
      <c r="L351" s="48">
        <f t="shared" si="357"/>
        <v>0</v>
      </c>
      <c r="M351" s="48">
        <f t="shared" si="357"/>
        <v>0</v>
      </c>
      <c r="N351" s="47">
        <f t="shared" si="357"/>
        <v>926300</v>
      </c>
      <c r="O351" s="48">
        <f t="shared" si="357"/>
        <v>926300</v>
      </c>
      <c r="P351" s="48">
        <f t="shared" si="357"/>
        <v>0</v>
      </c>
      <c r="Q351" s="48">
        <f t="shared" si="357"/>
        <v>0</v>
      </c>
      <c r="R351" s="47">
        <f t="shared" si="357"/>
        <v>926300</v>
      </c>
      <c r="S351" s="48">
        <f t="shared" si="357"/>
        <v>926300</v>
      </c>
      <c r="T351" s="48">
        <f t="shared" si="357"/>
        <v>0</v>
      </c>
      <c r="U351" s="48">
        <f t="shared" si="357"/>
        <v>0</v>
      </c>
      <c r="V351" s="47">
        <f t="shared" si="358"/>
        <v>859000</v>
      </c>
      <c r="W351" s="47">
        <f t="shared" si="358"/>
        <v>859000</v>
      </c>
      <c r="X351" s="47">
        <f t="shared" si="358"/>
        <v>0</v>
      </c>
      <c r="Y351" s="47">
        <f t="shared" si="358"/>
        <v>0</v>
      </c>
      <c r="Z351" s="47">
        <f t="shared" si="358"/>
        <v>0</v>
      </c>
      <c r="AA351" s="47">
        <f t="shared" si="358"/>
        <v>0</v>
      </c>
      <c r="AB351" s="47">
        <f t="shared" si="358"/>
        <v>0</v>
      </c>
      <c r="AC351" s="47">
        <f t="shared" si="358"/>
        <v>0</v>
      </c>
      <c r="AD351" s="47">
        <f t="shared" si="358"/>
        <v>859000</v>
      </c>
      <c r="AE351" s="47">
        <f t="shared" si="358"/>
        <v>859000</v>
      </c>
      <c r="AF351" s="47">
        <f t="shared" si="359"/>
        <v>0</v>
      </c>
      <c r="AG351" s="47">
        <f t="shared" si="359"/>
        <v>0</v>
      </c>
      <c r="AH351" s="47">
        <f t="shared" si="359"/>
        <v>859000</v>
      </c>
      <c r="AI351" s="47">
        <f t="shared" si="359"/>
        <v>859000</v>
      </c>
      <c r="AJ351" s="47">
        <f t="shared" si="359"/>
        <v>0</v>
      </c>
      <c r="AK351" s="47">
        <f t="shared" si="359"/>
        <v>0</v>
      </c>
      <c r="AL351" s="47">
        <f t="shared" si="359"/>
        <v>0</v>
      </c>
      <c r="AM351" s="47">
        <f t="shared" si="359"/>
        <v>0</v>
      </c>
      <c r="AN351" s="47">
        <f t="shared" si="359"/>
        <v>0</v>
      </c>
      <c r="AO351" s="47">
        <f t="shared" si="359"/>
        <v>0</v>
      </c>
      <c r="AP351" s="47">
        <f t="shared" si="359"/>
        <v>859000</v>
      </c>
      <c r="AQ351" s="47">
        <f t="shared" si="359"/>
        <v>859000</v>
      </c>
      <c r="AR351" s="47">
        <f t="shared" si="359"/>
        <v>0</v>
      </c>
      <c r="AS351" s="47">
        <f t="shared" si="359"/>
        <v>0</v>
      </c>
    </row>
    <row r="352" spans="1:45" x14ac:dyDescent="0.25">
      <c r="A352" s="46" t="s">
        <v>42</v>
      </c>
      <c r="B352" s="49"/>
      <c r="C352" s="49"/>
      <c r="D352" s="49"/>
      <c r="E352" s="54">
        <v>853</v>
      </c>
      <c r="F352" s="24" t="s">
        <v>267</v>
      </c>
      <c r="G352" s="24" t="s">
        <v>25</v>
      </c>
      <c r="H352" s="37" t="s">
        <v>270</v>
      </c>
      <c r="I352" s="24" t="s">
        <v>43</v>
      </c>
      <c r="J352" s="47">
        <f t="shared" si="357"/>
        <v>926300</v>
      </c>
      <c r="K352" s="48">
        <f t="shared" si="357"/>
        <v>926300</v>
      </c>
      <c r="L352" s="48">
        <f t="shared" si="357"/>
        <v>0</v>
      </c>
      <c r="M352" s="48">
        <f t="shared" si="357"/>
        <v>0</v>
      </c>
      <c r="N352" s="47">
        <f t="shared" si="357"/>
        <v>926300</v>
      </c>
      <c r="O352" s="48">
        <f t="shared" si="357"/>
        <v>926300</v>
      </c>
      <c r="P352" s="48">
        <f t="shared" si="357"/>
        <v>0</v>
      </c>
      <c r="Q352" s="48">
        <f t="shared" si="357"/>
        <v>0</v>
      </c>
      <c r="R352" s="47">
        <f t="shared" si="357"/>
        <v>926300</v>
      </c>
      <c r="S352" s="48">
        <f t="shared" si="357"/>
        <v>926300</v>
      </c>
      <c r="T352" s="48">
        <f t="shared" si="357"/>
        <v>0</v>
      </c>
      <c r="U352" s="48">
        <f t="shared" si="357"/>
        <v>0</v>
      </c>
      <c r="V352" s="47">
        <f t="shared" si="358"/>
        <v>859000</v>
      </c>
      <c r="W352" s="47">
        <f t="shared" si="358"/>
        <v>859000</v>
      </c>
      <c r="X352" s="47">
        <f t="shared" si="358"/>
        <v>0</v>
      </c>
      <c r="Y352" s="47">
        <f t="shared" si="358"/>
        <v>0</v>
      </c>
      <c r="Z352" s="47">
        <f t="shared" si="358"/>
        <v>0</v>
      </c>
      <c r="AA352" s="47">
        <f t="shared" si="358"/>
        <v>0</v>
      </c>
      <c r="AB352" s="47">
        <f t="shared" si="358"/>
        <v>0</v>
      </c>
      <c r="AC352" s="47">
        <f t="shared" si="358"/>
        <v>0</v>
      </c>
      <c r="AD352" s="47">
        <f t="shared" si="358"/>
        <v>859000</v>
      </c>
      <c r="AE352" s="47">
        <f t="shared" si="358"/>
        <v>859000</v>
      </c>
      <c r="AF352" s="47">
        <f t="shared" si="359"/>
        <v>0</v>
      </c>
      <c r="AG352" s="47">
        <f t="shared" si="359"/>
        <v>0</v>
      </c>
      <c r="AH352" s="47">
        <f t="shared" si="359"/>
        <v>859000</v>
      </c>
      <c r="AI352" s="47">
        <f t="shared" si="359"/>
        <v>859000</v>
      </c>
      <c r="AJ352" s="47">
        <f t="shared" si="359"/>
        <v>0</v>
      </c>
      <c r="AK352" s="47">
        <f t="shared" si="359"/>
        <v>0</v>
      </c>
      <c r="AL352" s="47">
        <f t="shared" si="359"/>
        <v>0</v>
      </c>
      <c r="AM352" s="47">
        <f t="shared" si="359"/>
        <v>0</v>
      </c>
      <c r="AN352" s="47">
        <f t="shared" si="359"/>
        <v>0</v>
      </c>
      <c r="AO352" s="47">
        <f t="shared" si="359"/>
        <v>0</v>
      </c>
      <c r="AP352" s="47">
        <f t="shared" si="359"/>
        <v>859000</v>
      </c>
      <c r="AQ352" s="47">
        <f t="shared" si="359"/>
        <v>859000</v>
      </c>
      <c r="AR352" s="47">
        <f t="shared" si="359"/>
        <v>0</v>
      </c>
      <c r="AS352" s="47">
        <f t="shared" si="359"/>
        <v>0</v>
      </c>
    </row>
    <row r="353" spans="1:45" x14ac:dyDescent="0.25">
      <c r="A353" s="46" t="s">
        <v>271</v>
      </c>
      <c r="B353" s="49"/>
      <c r="C353" s="49"/>
      <c r="D353" s="49"/>
      <c r="E353" s="54">
        <v>853</v>
      </c>
      <c r="F353" s="24" t="s">
        <v>267</v>
      </c>
      <c r="G353" s="24" t="s">
        <v>25</v>
      </c>
      <c r="H353" s="37" t="s">
        <v>270</v>
      </c>
      <c r="I353" s="24" t="s">
        <v>272</v>
      </c>
      <c r="J353" s="47">
        <v>926300</v>
      </c>
      <c r="K353" s="48">
        <f>J353</f>
        <v>926300</v>
      </c>
      <c r="L353" s="48"/>
      <c r="M353" s="48"/>
      <c r="N353" s="47">
        <v>926300</v>
      </c>
      <c r="O353" s="48">
        <f>N353</f>
        <v>926300</v>
      </c>
      <c r="P353" s="48"/>
      <c r="Q353" s="48"/>
      <c r="R353" s="47">
        <v>926300</v>
      </c>
      <c r="S353" s="48">
        <f>R353</f>
        <v>926300</v>
      </c>
      <c r="T353" s="48"/>
      <c r="U353" s="48"/>
      <c r="V353" s="47">
        <v>859000</v>
      </c>
      <c r="W353" s="47">
        <f>V353</f>
        <v>859000</v>
      </c>
      <c r="X353" s="47"/>
      <c r="Y353" s="47"/>
      <c r="Z353" s="47"/>
      <c r="AA353" s="47">
        <f>Z353</f>
        <v>0</v>
      </c>
      <c r="AB353" s="47"/>
      <c r="AC353" s="47"/>
      <c r="AD353" s="47">
        <f>V353+Z353</f>
        <v>859000</v>
      </c>
      <c r="AE353" s="47">
        <f>W353+AA353</f>
        <v>859000</v>
      </c>
      <c r="AF353" s="47">
        <f>X353+AB353</f>
        <v>0</v>
      </c>
      <c r="AG353" s="47">
        <f>Y353+AC353</f>
        <v>0</v>
      </c>
      <c r="AH353" s="47">
        <v>859000</v>
      </c>
      <c r="AI353" s="47">
        <f>AH353</f>
        <v>859000</v>
      </c>
      <c r="AJ353" s="47"/>
      <c r="AK353" s="47"/>
      <c r="AL353" s="47"/>
      <c r="AM353" s="47">
        <f>AL353</f>
        <v>0</v>
      </c>
      <c r="AN353" s="47"/>
      <c r="AO353" s="47"/>
      <c r="AP353" s="47">
        <f>AH353+AL353</f>
        <v>859000</v>
      </c>
      <c r="AQ353" s="47">
        <f>AI353+AM353</f>
        <v>859000</v>
      </c>
      <c r="AR353" s="47">
        <f>AJ353+AN353</f>
        <v>0</v>
      </c>
      <c r="AS353" s="47">
        <f>AK353+AO353</f>
        <v>0</v>
      </c>
    </row>
    <row r="354" spans="1:45" x14ac:dyDescent="0.25">
      <c r="A354" s="57" t="s">
        <v>273</v>
      </c>
      <c r="B354" s="111"/>
      <c r="C354" s="111"/>
      <c r="D354" s="111"/>
      <c r="E354" s="54">
        <v>853</v>
      </c>
      <c r="F354" s="42" t="s">
        <v>267</v>
      </c>
      <c r="G354" s="42" t="s">
        <v>82</v>
      </c>
      <c r="H354" s="37" t="s">
        <v>23</v>
      </c>
      <c r="I354" s="42"/>
      <c r="J354" s="43">
        <f t="shared" ref="J354:U356" si="360">J355</f>
        <v>3000000</v>
      </c>
      <c r="K354" s="44">
        <f t="shared" si="360"/>
        <v>0</v>
      </c>
      <c r="L354" s="44">
        <f t="shared" si="360"/>
        <v>3000000</v>
      </c>
      <c r="M354" s="44">
        <f t="shared" si="360"/>
        <v>0</v>
      </c>
      <c r="N354" s="43">
        <f t="shared" si="360"/>
        <v>1500000</v>
      </c>
      <c r="O354" s="44">
        <f t="shared" si="360"/>
        <v>0</v>
      </c>
      <c r="P354" s="44">
        <f t="shared" si="360"/>
        <v>1500000</v>
      </c>
      <c r="Q354" s="44">
        <f t="shared" si="360"/>
        <v>0</v>
      </c>
      <c r="R354" s="43">
        <f t="shared" si="360"/>
        <v>1500000</v>
      </c>
      <c r="S354" s="44">
        <f t="shared" si="360"/>
        <v>0</v>
      </c>
      <c r="T354" s="44">
        <f t="shared" si="360"/>
        <v>1500000</v>
      </c>
      <c r="U354" s="44">
        <f t="shared" si="360"/>
        <v>0</v>
      </c>
      <c r="V354" s="43">
        <f t="shared" ref="V354:AG356" si="361">V355</f>
        <v>1500000</v>
      </c>
      <c r="W354" s="43">
        <f t="shared" si="361"/>
        <v>0</v>
      </c>
      <c r="X354" s="43">
        <f t="shared" si="361"/>
        <v>1500000</v>
      </c>
      <c r="Y354" s="43">
        <f t="shared" si="361"/>
        <v>0</v>
      </c>
      <c r="Z354" s="43">
        <f t="shared" si="361"/>
        <v>0</v>
      </c>
      <c r="AA354" s="43">
        <f t="shared" si="361"/>
        <v>0</v>
      </c>
      <c r="AB354" s="43">
        <f t="shared" si="361"/>
        <v>0</v>
      </c>
      <c r="AC354" s="43">
        <f t="shared" si="361"/>
        <v>0</v>
      </c>
      <c r="AD354" s="43">
        <f t="shared" si="361"/>
        <v>1500000</v>
      </c>
      <c r="AE354" s="43">
        <f t="shared" si="361"/>
        <v>0</v>
      </c>
      <c r="AF354" s="43">
        <f t="shared" si="361"/>
        <v>1500000</v>
      </c>
      <c r="AG354" s="43">
        <f t="shared" si="361"/>
        <v>0</v>
      </c>
      <c r="AH354" s="43">
        <f t="shared" ref="AF354:AS356" si="362">AH355</f>
        <v>1500000</v>
      </c>
      <c r="AI354" s="43">
        <f t="shared" si="362"/>
        <v>0</v>
      </c>
      <c r="AJ354" s="43">
        <f t="shared" si="362"/>
        <v>1500000</v>
      </c>
      <c r="AK354" s="43">
        <f t="shared" si="362"/>
        <v>0</v>
      </c>
      <c r="AL354" s="43">
        <f t="shared" si="362"/>
        <v>0</v>
      </c>
      <c r="AM354" s="43">
        <f t="shared" si="362"/>
        <v>0</v>
      </c>
      <c r="AN354" s="43">
        <f t="shared" si="362"/>
        <v>0</v>
      </c>
      <c r="AO354" s="43">
        <f t="shared" si="362"/>
        <v>0</v>
      </c>
      <c r="AP354" s="43">
        <f t="shared" si="362"/>
        <v>1500000</v>
      </c>
      <c r="AQ354" s="43">
        <f t="shared" si="362"/>
        <v>0</v>
      </c>
      <c r="AR354" s="43">
        <f t="shared" si="362"/>
        <v>1500000</v>
      </c>
      <c r="AS354" s="43">
        <f t="shared" si="362"/>
        <v>0</v>
      </c>
    </row>
    <row r="355" spans="1:45" ht="45" x14ac:dyDescent="0.25">
      <c r="A355" s="46" t="s">
        <v>274</v>
      </c>
      <c r="B355" s="50"/>
      <c r="C355" s="50"/>
      <c r="D355" s="50"/>
      <c r="E355" s="54">
        <v>853</v>
      </c>
      <c r="F355" s="24" t="s">
        <v>267</v>
      </c>
      <c r="G355" s="24" t="s">
        <v>82</v>
      </c>
      <c r="H355" s="37" t="s">
        <v>275</v>
      </c>
      <c r="I355" s="24"/>
      <c r="J355" s="47">
        <f t="shared" si="360"/>
        <v>3000000</v>
      </c>
      <c r="K355" s="48">
        <f t="shared" si="360"/>
        <v>0</v>
      </c>
      <c r="L355" s="48">
        <f t="shared" si="360"/>
        <v>3000000</v>
      </c>
      <c r="M355" s="48">
        <f t="shared" si="360"/>
        <v>0</v>
      </c>
      <c r="N355" s="47">
        <f t="shared" si="360"/>
        <v>1500000</v>
      </c>
      <c r="O355" s="48">
        <f t="shared" si="360"/>
        <v>0</v>
      </c>
      <c r="P355" s="48">
        <f t="shared" si="360"/>
        <v>1500000</v>
      </c>
      <c r="Q355" s="48">
        <f t="shared" si="360"/>
        <v>0</v>
      </c>
      <c r="R355" s="47">
        <f t="shared" si="360"/>
        <v>1500000</v>
      </c>
      <c r="S355" s="48">
        <f t="shared" si="360"/>
        <v>0</v>
      </c>
      <c r="T355" s="48">
        <f t="shared" si="360"/>
        <v>1500000</v>
      </c>
      <c r="U355" s="48">
        <f t="shared" si="360"/>
        <v>0</v>
      </c>
      <c r="V355" s="47">
        <f t="shared" si="361"/>
        <v>1500000</v>
      </c>
      <c r="W355" s="47">
        <f t="shared" si="361"/>
        <v>0</v>
      </c>
      <c r="X355" s="47">
        <f t="shared" si="361"/>
        <v>1500000</v>
      </c>
      <c r="Y355" s="47">
        <f t="shared" si="361"/>
        <v>0</v>
      </c>
      <c r="Z355" s="47">
        <f t="shared" si="361"/>
        <v>0</v>
      </c>
      <c r="AA355" s="47">
        <f t="shared" si="361"/>
        <v>0</v>
      </c>
      <c r="AB355" s="47">
        <f t="shared" si="361"/>
        <v>0</v>
      </c>
      <c r="AC355" s="47">
        <f t="shared" si="361"/>
        <v>0</v>
      </c>
      <c r="AD355" s="47">
        <f t="shared" si="361"/>
        <v>1500000</v>
      </c>
      <c r="AE355" s="47">
        <f t="shared" si="361"/>
        <v>0</v>
      </c>
      <c r="AF355" s="47">
        <f t="shared" si="362"/>
        <v>1500000</v>
      </c>
      <c r="AG355" s="47">
        <f t="shared" si="362"/>
        <v>0</v>
      </c>
      <c r="AH355" s="47">
        <f t="shared" si="362"/>
        <v>1500000</v>
      </c>
      <c r="AI355" s="47">
        <f t="shared" si="362"/>
        <v>0</v>
      </c>
      <c r="AJ355" s="47">
        <f t="shared" si="362"/>
        <v>1500000</v>
      </c>
      <c r="AK355" s="47">
        <f t="shared" si="362"/>
        <v>0</v>
      </c>
      <c r="AL355" s="47">
        <f t="shared" si="362"/>
        <v>0</v>
      </c>
      <c r="AM355" s="47">
        <f t="shared" si="362"/>
        <v>0</v>
      </c>
      <c r="AN355" s="47">
        <f t="shared" si="362"/>
        <v>0</v>
      </c>
      <c r="AO355" s="47">
        <f t="shared" si="362"/>
        <v>0</v>
      </c>
      <c r="AP355" s="47">
        <f t="shared" si="362"/>
        <v>1500000</v>
      </c>
      <c r="AQ355" s="47">
        <f t="shared" si="362"/>
        <v>0</v>
      </c>
      <c r="AR355" s="47">
        <f t="shared" si="362"/>
        <v>1500000</v>
      </c>
      <c r="AS355" s="47">
        <f t="shared" si="362"/>
        <v>0</v>
      </c>
    </row>
    <row r="356" spans="1:45" s="40" customFormat="1" x14ac:dyDescent="0.25">
      <c r="A356" s="46" t="s">
        <v>42</v>
      </c>
      <c r="B356" s="50"/>
      <c r="C356" s="50"/>
      <c r="D356" s="50"/>
      <c r="E356" s="54">
        <v>853</v>
      </c>
      <c r="F356" s="24" t="s">
        <v>267</v>
      </c>
      <c r="G356" s="24" t="s">
        <v>82</v>
      </c>
      <c r="H356" s="37" t="s">
        <v>275</v>
      </c>
      <c r="I356" s="24" t="s">
        <v>43</v>
      </c>
      <c r="J356" s="47">
        <f t="shared" si="360"/>
        <v>3000000</v>
      </c>
      <c r="K356" s="48">
        <f t="shared" si="360"/>
        <v>0</v>
      </c>
      <c r="L356" s="48">
        <f t="shared" si="360"/>
        <v>3000000</v>
      </c>
      <c r="M356" s="48">
        <f t="shared" si="360"/>
        <v>0</v>
      </c>
      <c r="N356" s="47">
        <f t="shared" si="360"/>
        <v>1500000</v>
      </c>
      <c r="O356" s="48">
        <f t="shared" si="360"/>
        <v>0</v>
      </c>
      <c r="P356" s="48">
        <f t="shared" si="360"/>
        <v>1500000</v>
      </c>
      <c r="Q356" s="48">
        <f t="shared" si="360"/>
        <v>0</v>
      </c>
      <c r="R356" s="47">
        <f t="shared" si="360"/>
        <v>1500000</v>
      </c>
      <c r="S356" s="48">
        <f t="shared" si="360"/>
        <v>0</v>
      </c>
      <c r="T356" s="48">
        <f t="shared" si="360"/>
        <v>1500000</v>
      </c>
      <c r="U356" s="48">
        <f t="shared" si="360"/>
        <v>0</v>
      </c>
      <c r="V356" s="47">
        <f t="shared" si="361"/>
        <v>1500000</v>
      </c>
      <c r="W356" s="47">
        <f t="shared" si="361"/>
        <v>0</v>
      </c>
      <c r="X356" s="47">
        <f t="shared" si="361"/>
        <v>1500000</v>
      </c>
      <c r="Y356" s="47">
        <f t="shared" si="361"/>
        <v>0</v>
      </c>
      <c r="Z356" s="47">
        <f t="shared" si="361"/>
        <v>0</v>
      </c>
      <c r="AA356" s="47">
        <f t="shared" si="361"/>
        <v>0</v>
      </c>
      <c r="AB356" s="47">
        <f t="shared" si="361"/>
        <v>0</v>
      </c>
      <c r="AC356" s="47">
        <f t="shared" si="361"/>
        <v>0</v>
      </c>
      <c r="AD356" s="47">
        <f t="shared" si="361"/>
        <v>1500000</v>
      </c>
      <c r="AE356" s="47">
        <f t="shared" si="361"/>
        <v>0</v>
      </c>
      <c r="AF356" s="47">
        <f t="shared" si="362"/>
        <v>1500000</v>
      </c>
      <c r="AG356" s="47">
        <f t="shared" si="362"/>
        <v>0</v>
      </c>
      <c r="AH356" s="47">
        <f t="shared" si="362"/>
        <v>1500000</v>
      </c>
      <c r="AI356" s="47">
        <f t="shared" si="362"/>
        <v>0</v>
      </c>
      <c r="AJ356" s="47">
        <f t="shared" si="362"/>
        <v>1500000</v>
      </c>
      <c r="AK356" s="47">
        <f t="shared" si="362"/>
        <v>0</v>
      </c>
      <c r="AL356" s="47">
        <f t="shared" si="362"/>
        <v>0</v>
      </c>
      <c r="AM356" s="47">
        <f t="shared" si="362"/>
        <v>0</v>
      </c>
      <c r="AN356" s="47">
        <f t="shared" si="362"/>
        <v>0</v>
      </c>
      <c r="AO356" s="47">
        <f t="shared" si="362"/>
        <v>0</v>
      </c>
      <c r="AP356" s="47">
        <f t="shared" si="362"/>
        <v>1500000</v>
      </c>
      <c r="AQ356" s="47">
        <f t="shared" si="362"/>
        <v>0</v>
      </c>
      <c r="AR356" s="47">
        <f t="shared" si="362"/>
        <v>1500000</v>
      </c>
      <c r="AS356" s="47">
        <f t="shared" si="362"/>
        <v>0</v>
      </c>
    </row>
    <row r="357" spans="1:45" s="40" customFormat="1" x14ac:dyDescent="0.25">
      <c r="A357" s="46" t="s">
        <v>271</v>
      </c>
      <c r="B357" s="50"/>
      <c r="C357" s="50"/>
      <c r="D357" s="50"/>
      <c r="E357" s="54">
        <v>853</v>
      </c>
      <c r="F357" s="24" t="s">
        <v>267</v>
      </c>
      <c r="G357" s="24" t="s">
        <v>82</v>
      </c>
      <c r="H357" s="37" t="s">
        <v>275</v>
      </c>
      <c r="I357" s="24" t="s">
        <v>272</v>
      </c>
      <c r="J357" s="47">
        <v>3000000</v>
      </c>
      <c r="K357" s="48"/>
      <c r="L357" s="48">
        <f>J357</f>
        <v>3000000</v>
      </c>
      <c r="M357" s="48"/>
      <c r="N357" s="47">
        <v>1500000</v>
      </c>
      <c r="O357" s="48"/>
      <c r="P357" s="48">
        <f>N357</f>
        <v>1500000</v>
      </c>
      <c r="Q357" s="48"/>
      <c r="R357" s="47">
        <v>1500000</v>
      </c>
      <c r="S357" s="48"/>
      <c r="T357" s="48">
        <f>R357</f>
        <v>1500000</v>
      </c>
      <c r="U357" s="48"/>
      <c r="V357" s="47">
        <v>1500000</v>
      </c>
      <c r="W357" s="47"/>
      <c r="X357" s="47">
        <f>V357</f>
        <v>1500000</v>
      </c>
      <c r="Y357" s="47"/>
      <c r="Z357" s="47"/>
      <c r="AA357" s="47"/>
      <c r="AB357" s="47">
        <f>Z357</f>
        <v>0</v>
      </c>
      <c r="AC357" s="47"/>
      <c r="AD357" s="47">
        <f>V357+Z357</f>
        <v>1500000</v>
      </c>
      <c r="AE357" s="47">
        <f>W357+AA357</f>
        <v>0</v>
      </c>
      <c r="AF357" s="47">
        <f>X357+AB357</f>
        <v>1500000</v>
      </c>
      <c r="AG357" s="47">
        <f>Y357+AC357</f>
        <v>0</v>
      </c>
      <c r="AH357" s="47">
        <v>1500000</v>
      </c>
      <c r="AI357" s="47"/>
      <c r="AJ357" s="47">
        <f>AH357</f>
        <v>1500000</v>
      </c>
      <c r="AK357" s="47"/>
      <c r="AL357" s="47"/>
      <c r="AM357" s="47"/>
      <c r="AN357" s="47">
        <f>AL357</f>
        <v>0</v>
      </c>
      <c r="AO357" s="47"/>
      <c r="AP357" s="47">
        <f>AH357+AL357</f>
        <v>1500000</v>
      </c>
      <c r="AQ357" s="47">
        <f>AI357+AM357</f>
        <v>0</v>
      </c>
      <c r="AR357" s="47">
        <f>AJ357+AN357</f>
        <v>1500000</v>
      </c>
      <c r="AS357" s="47">
        <f>AK357+AO357</f>
        <v>0</v>
      </c>
    </row>
    <row r="358" spans="1:45" s="45" customFormat="1" ht="28.5" x14ac:dyDescent="0.25">
      <c r="A358" s="28" t="s">
        <v>276</v>
      </c>
      <c r="B358" s="29"/>
      <c r="C358" s="29"/>
      <c r="D358" s="29"/>
      <c r="E358" s="30">
        <v>854</v>
      </c>
      <c r="F358" s="36"/>
      <c r="G358" s="36"/>
      <c r="H358" s="31" t="s">
        <v>23</v>
      </c>
      <c r="I358" s="36"/>
      <c r="J358" s="38">
        <f t="shared" ref="J358:U360" si="363">J359</f>
        <v>392700</v>
      </c>
      <c r="K358" s="39">
        <f t="shared" si="363"/>
        <v>0</v>
      </c>
      <c r="L358" s="39">
        <f t="shared" si="363"/>
        <v>392700</v>
      </c>
      <c r="M358" s="39">
        <f t="shared" si="363"/>
        <v>0</v>
      </c>
      <c r="N358" s="38">
        <f t="shared" si="363"/>
        <v>382400</v>
      </c>
      <c r="O358" s="39">
        <f t="shared" si="363"/>
        <v>0</v>
      </c>
      <c r="P358" s="39">
        <f t="shared" si="363"/>
        <v>382400</v>
      </c>
      <c r="Q358" s="39">
        <f t="shared" si="363"/>
        <v>0</v>
      </c>
      <c r="R358" s="38">
        <f t="shared" si="363"/>
        <v>382900</v>
      </c>
      <c r="S358" s="39">
        <f t="shared" si="363"/>
        <v>0</v>
      </c>
      <c r="T358" s="39">
        <f t="shared" si="363"/>
        <v>382900</v>
      </c>
      <c r="U358" s="39">
        <f t="shared" si="363"/>
        <v>0</v>
      </c>
      <c r="V358" s="38">
        <f t="shared" ref="V358:AG360" si="364">V359</f>
        <v>323900</v>
      </c>
      <c r="W358" s="38">
        <f t="shared" si="364"/>
        <v>0</v>
      </c>
      <c r="X358" s="38">
        <f t="shared" si="364"/>
        <v>323900</v>
      </c>
      <c r="Y358" s="38">
        <f t="shared" si="364"/>
        <v>0</v>
      </c>
      <c r="Z358" s="38">
        <f t="shared" si="364"/>
        <v>0</v>
      </c>
      <c r="AA358" s="38">
        <f t="shared" si="364"/>
        <v>0</v>
      </c>
      <c r="AB358" s="38">
        <f t="shared" si="364"/>
        <v>0</v>
      </c>
      <c r="AC358" s="38">
        <f t="shared" si="364"/>
        <v>0</v>
      </c>
      <c r="AD358" s="38">
        <f t="shared" si="364"/>
        <v>323900</v>
      </c>
      <c r="AE358" s="38">
        <f t="shared" si="364"/>
        <v>0</v>
      </c>
      <c r="AF358" s="38">
        <f t="shared" si="364"/>
        <v>323900</v>
      </c>
      <c r="AG358" s="38">
        <f t="shared" si="364"/>
        <v>0</v>
      </c>
      <c r="AH358" s="38">
        <f t="shared" ref="AF358:AS360" si="365">AH359</f>
        <v>323900</v>
      </c>
      <c r="AI358" s="38">
        <f t="shared" si="365"/>
        <v>0</v>
      </c>
      <c r="AJ358" s="38">
        <f t="shared" si="365"/>
        <v>323900</v>
      </c>
      <c r="AK358" s="38">
        <f t="shared" si="365"/>
        <v>0</v>
      </c>
      <c r="AL358" s="38">
        <f t="shared" si="365"/>
        <v>0</v>
      </c>
      <c r="AM358" s="38">
        <f t="shared" si="365"/>
        <v>0</v>
      </c>
      <c r="AN358" s="38">
        <f t="shared" si="365"/>
        <v>0</v>
      </c>
      <c r="AO358" s="38">
        <f t="shared" si="365"/>
        <v>0</v>
      </c>
      <c r="AP358" s="38">
        <f t="shared" si="365"/>
        <v>323900</v>
      </c>
      <c r="AQ358" s="38">
        <f t="shared" si="365"/>
        <v>0</v>
      </c>
      <c r="AR358" s="38">
        <f t="shared" si="365"/>
        <v>323900</v>
      </c>
      <c r="AS358" s="38">
        <f t="shared" si="365"/>
        <v>0</v>
      </c>
    </row>
    <row r="359" spans="1:45" ht="28.5" x14ac:dyDescent="0.25">
      <c r="A359" s="84" t="s">
        <v>24</v>
      </c>
      <c r="B359" s="35"/>
      <c r="C359" s="35"/>
      <c r="D359" s="35"/>
      <c r="E359" s="61">
        <v>854</v>
      </c>
      <c r="F359" s="36" t="s">
        <v>25</v>
      </c>
      <c r="G359" s="36"/>
      <c r="H359" s="37" t="s">
        <v>23</v>
      </c>
      <c r="I359" s="36"/>
      <c r="J359" s="38">
        <f t="shared" si="363"/>
        <v>392700</v>
      </c>
      <c r="K359" s="39">
        <f t="shared" si="363"/>
        <v>0</v>
      </c>
      <c r="L359" s="39">
        <f t="shared" si="363"/>
        <v>392700</v>
      </c>
      <c r="M359" s="39">
        <f t="shared" si="363"/>
        <v>0</v>
      </c>
      <c r="N359" s="38">
        <f t="shared" si="363"/>
        <v>382400</v>
      </c>
      <c r="O359" s="39">
        <f t="shared" si="363"/>
        <v>0</v>
      </c>
      <c r="P359" s="39">
        <f t="shared" si="363"/>
        <v>382400</v>
      </c>
      <c r="Q359" s="39">
        <f t="shared" si="363"/>
        <v>0</v>
      </c>
      <c r="R359" s="38">
        <f t="shared" si="363"/>
        <v>382900</v>
      </c>
      <c r="S359" s="39">
        <f t="shared" si="363"/>
        <v>0</v>
      </c>
      <c r="T359" s="39">
        <f t="shared" si="363"/>
        <v>382900</v>
      </c>
      <c r="U359" s="39">
        <f t="shared" si="363"/>
        <v>0</v>
      </c>
      <c r="V359" s="38">
        <f t="shared" si="364"/>
        <v>323900</v>
      </c>
      <c r="W359" s="38">
        <f t="shared" si="364"/>
        <v>0</v>
      </c>
      <c r="X359" s="38">
        <f t="shared" si="364"/>
        <v>323900</v>
      </c>
      <c r="Y359" s="38">
        <f t="shared" si="364"/>
        <v>0</v>
      </c>
      <c r="Z359" s="38">
        <f t="shared" si="364"/>
        <v>0</v>
      </c>
      <c r="AA359" s="38">
        <f t="shared" si="364"/>
        <v>0</v>
      </c>
      <c r="AB359" s="38">
        <f t="shared" si="364"/>
        <v>0</v>
      </c>
      <c r="AC359" s="38">
        <f t="shared" si="364"/>
        <v>0</v>
      </c>
      <c r="AD359" s="38">
        <f t="shared" si="364"/>
        <v>323900</v>
      </c>
      <c r="AE359" s="38">
        <f t="shared" si="364"/>
        <v>0</v>
      </c>
      <c r="AF359" s="38">
        <f t="shared" si="365"/>
        <v>323900</v>
      </c>
      <c r="AG359" s="38">
        <f t="shared" si="365"/>
        <v>0</v>
      </c>
      <c r="AH359" s="38">
        <f t="shared" si="365"/>
        <v>323900</v>
      </c>
      <c r="AI359" s="38">
        <f t="shared" si="365"/>
        <v>0</v>
      </c>
      <c r="AJ359" s="38">
        <f t="shared" si="365"/>
        <v>323900</v>
      </c>
      <c r="AK359" s="38">
        <f t="shared" si="365"/>
        <v>0</v>
      </c>
      <c r="AL359" s="38">
        <f t="shared" si="365"/>
        <v>0</v>
      </c>
      <c r="AM359" s="38">
        <f t="shared" si="365"/>
        <v>0</v>
      </c>
      <c r="AN359" s="38">
        <f t="shared" si="365"/>
        <v>0</v>
      </c>
      <c r="AO359" s="38">
        <f t="shared" si="365"/>
        <v>0</v>
      </c>
      <c r="AP359" s="38">
        <f t="shared" si="365"/>
        <v>323900</v>
      </c>
      <c r="AQ359" s="38">
        <f t="shared" si="365"/>
        <v>0</v>
      </c>
      <c r="AR359" s="38">
        <f t="shared" si="365"/>
        <v>323900</v>
      </c>
      <c r="AS359" s="38">
        <f t="shared" si="365"/>
        <v>0</v>
      </c>
    </row>
    <row r="360" spans="1:45" ht="85.5" x14ac:dyDescent="0.25">
      <c r="A360" s="34" t="s">
        <v>277</v>
      </c>
      <c r="B360" s="41"/>
      <c r="C360" s="41"/>
      <c r="D360" s="41"/>
      <c r="E360" s="19">
        <v>854</v>
      </c>
      <c r="F360" s="42" t="s">
        <v>25</v>
      </c>
      <c r="G360" s="42" t="s">
        <v>84</v>
      </c>
      <c r="H360" s="37" t="s">
        <v>23</v>
      </c>
      <c r="I360" s="42"/>
      <c r="J360" s="43">
        <f t="shared" si="363"/>
        <v>392700</v>
      </c>
      <c r="K360" s="44">
        <f t="shared" si="363"/>
        <v>0</v>
      </c>
      <c r="L360" s="44">
        <f t="shared" si="363"/>
        <v>392700</v>
      </c>
      <c r="M360" s="44">
        <f t="shared" si="363"/>
        <v>0</v>
      </c>
      <c r="N360" s="43">
        <f t="shared" si="363"/>
        <v>382400</v>
      </c>
      <c r="O360" s="44">
        <f t="shared" si="363"/>
        <v>0</v>
      </c>
      <c r="P360" s="44">
        <f t="shared" si="363"/>
        <v>382400</v>
      </c>
      <c r="Q360" s="44">
        <f t="shared" si="363"/>
        <v>0</v>
      </c>
      <c r="R360" s="43">
        <f t="shared" si="363"/>
        <v>382900</v>
      </c>
      <c r="S360" s="44">
        <f t="shared" si="363"/>
        <v>0</v>
      </c>
      <c r="T360" s="44">
        <f t="shared" si="363"/>
        <v>382900</v>
      </c>
      <c r="U360" s="44">
        <f t="shared" si="363"/>
        <v>0</v>
      </c>
      <c r="V360" s="43">
        <f t="shared" si="364"/>
        <v>323900</v>
      </c>
      <c r="W360" s="43">
        <f t="shared" si="364"/>
        <v>0</v>
      </c>
      <c r="X360" s="43">
        <f t="shared" si="364"/>
        <v>323900</v>
      </c>
      <c r="Y360" s="43">
        <f t="shared" si="364"/>
        <v>0</v>
      </c>
      <c r="Z360" s="43">
        <f t="shared" si="364"/>
        <v>0</v>
      </c>
      <c r="AA360" s="43">
        <f t="shared" si="364"/>
        <v>0</v>
      </c>
      <c r="AB360" s="43">
        <f t="shared" si="364"/>
        <v>0</v>
      </c>
      <c r="AC360" s="43">
        <f t="shared" si="364"/>
        <v>0</v>
      </c>
      <c r="AD360" s="43">
        <f t="shared" si="364"/>
        <v>323900</v>
      </c>
      <c r="AE360" s="43">
        <f t="shared" si="364"/>
        <v>0</v>
      </c>
      <c r="AF360" s="43">
        <f t="shared" si="365"/>
        <v>323900</v>
      </c>
      <c r="AG360" s="43">
        <f t="shared" si="365"/>
        <v>0</v>
      </c>
      <c r="AH360" s="43">
        <f t="shared" si="365"/>
        <v>323900</v>
      </c>
      <c r="AI360" s="43">
        <f t="shared" si="365"/>
        <v>0</v>
      </c>
      <c r="AJ360" s="43">
        <f t="shared" si="365"/>
        <v>323900</v>
      </c>
      <c r="AK360" s="43">
        <f t="shared" si="365"/>
        <v>0</v>
      </c>
      <c r="AL360" s="43">
        <f t="shared" si="365"/>
        <v>0</v>
      </c>
      <c r="AM360" s="43">
        <f t="shared" si="365"/>
        <v>0</v>
      </c>
      <c r="AN360" s="43">
        <f t="shared" si="365"/>
        <v>0</v>
      </c>
      <c r="AO360" s="43">
        <f t="shared" si="365"/>
        <v>0</v>
      </c>
      <c r="AP360" s="43">
        <f t="shared" si="365"/>
        <v>323900</v>
      </c>
      <c r="AQ360" s="43">
        <f t="shared" si="365"/>
        <v>0</v>
      </c>
      <c r="AR360" s="43">
        <f t="shared" si="365"/>
        <v>323900</v>
      </c>
      <c r="AS360" s="43">
        <f t="shared" si="365"/>
        <v>0</v>
      </c>
    </row>
    <row r="361" spans="1:45" ht="60" x14ac:dyDescent="0.25">
      <c r="A361" s="46" t="s">
        <v>53</v>
      </c>
      <c r="B361" s="18"/>
      <c r="C361" s="18"/>
      <c r="D361" s="18"/>
      <c r="E361" s="19">
        <v>854</v>
      </c>
      <c r="F361" s="24" t="s">
        <v>52</v>
      </c>
      <c r="G361" s="24" t="s">
        <v>84</v>
      </c>
      <c r="H361" s="37" t="s">
        <v>278</v>
      </c>
      <c r="I361" s="24"/>
      <c r="J361" s="47">
        <f t="shared" ref="J361:U361" si="366">J362+J364</f>
        <v>392700</v>
      </c>
      <c r="K361" s="48">
        <f t="shared" si="366"/>
        <v>0</v>
      </c>
      <c r="L361" s="48">
        <f t="shared" si="366"/>
        <v>392700</v>
      </c>
      <c r="M361" s="48">
        <f t="shared" si="366"/>
        <v>0</v>
      </c>
      <c r="N361" s="47">
        <f t="shared" si="366"/>
        <v>382400</v>
      </c>
      <c r="O361" s="48">
        <f t="shared" si="366"/>
        <v>0</v>
      </c>
      <c r="P361" s="48">
        <f t="shared" si="366"/>
        <v>382400</v>
      </c>
      <c r="Q361" s="48">
        <f t="shared" si="366"/>
        <v>0</v>
      </c>
      <c r="R361" s="47">
        <f t="shared" si="366"/>
        <v>382900</v>
      </c>
      <c r="S361" s="48">
        <f t="shared" si="366"/>
        <v>0</v>
      </c>
      <c r="T361" s="48">
        <f t="shared" si="366"/>
        <v>382900</v>
      </c>
      <c r="U361" s="48">
        <f t="shared" si="366"/>
        <v>0</v>
      </c>
      <c r="V361" s="47">
        <f t="shared" ref="V361:AS361" si="367">V362+V364</f>
        <v>323900</v>
      </c>
      <c r="W361" s="47">
        <f t="shared" si="367"/>
        <v>0</v>
      </c>
      <c r="X361" s="47">
        <f t="shared" si="367"/>
        <v>323900</v>
      </c>
      <c r="Y361" s="47">
        <f t="shared" si="367"/>
        <v>0</v>
      </c>
      <c r="Z361" s="47">
        <f t="shared" si="367"/>
        <v>0</v>
      </c>
      <c r="AA361" s="47">
        <f t="shared" si="367"/>
        <v>0</v>
      </c>
      <c r="AB361" s="47">
        <f t="shared" si="367"/>
        <v>0</v>
      </c>
      <c r="AC361" s="47">
        <f t="shared" si="367"/>
        <v>0</v>
      </c>
      <c r="AD361" s="47">
        <f t="shared" si="367"/>
        <v>323900</v>
      </c>
      <c r="AE361" s="47">
        <f t="shared" si="367"/>
        <v>0</v>
      </c>
      <c r="AF361" s="47">
        <f t="shared" si="367"/>
        <v>323900</v>
      </c>
      <c r="AG361" s="47">
        <f t="shared" si="367"/>
        <v>0</v>
      </c>
      <c r="AH361" s="47">
        <f t="shared" si="367"/>
        <v>323900</v>
      </c>
      <c r="AI361" s="47">
        <f t="shared" si="367"/>
        <v>0</v>
      </c>
      <c r="AJ361" s="47">
        <f t="shared" si="367"/>
        <v>323900</v>
      </c>
      <c r="AK361" s="47">
        <f t="shared" si="367"/>
        <v>0</v>
      </c>
      <c r="AL361" s="47">
        <f t="shared" si="367"/>
        <v>0</v>
      </c>
      <c r="AM361" s="47">
        <f t="shared" si="367"/>
        <v>0</v>
      </c>
      <c r="AN361" s="47">
        <f t="shared" si="367"/>
        <v>0</v>
      </c>
      <c r="AO361" s="47">
        <f t="shared" si="367"/>
        <v>0</v>
      </c>
      <c r="AP361" s="47">
        <f t="shared" si="367"/>
        <v>323900</v>
      </c>
      <c r="AQ361" s="47">
        <f t="shared" si="367"/>
        <v>0</v>
      </c>
      <c r="AR361" s="47">
        <f t="shared" si="367"/>
        <v>323900</v>
      </c>
      <c r="AS361" s="47">
        <f t="shared" si="367"/>
        <v>0</v>
      </c>
    </row>
    <row r="362" spans="1:45" ht="120" x14ac:dyDescent="0.25">
      <c r="A362" s="46" t="s">
        <v>30</v>
      </c>
      <c r="B362" s="18"/>
      <c r="C362" s="18"/>
      <c r="D362" s="18"/>
      <c r="E362" s="19">
        <v>854</v>
      </c>
      <c r="F362" s="24" t="s">
        <v>25</v>
      </c>
      <c r="G362" s="24" t="s">
        <v>84</v>
      </c>
      <c r="H362" s="37" t="s">
        <v>278</v>
      </c>
      <c r="I362" s="24" t="s">
        <v>31</v>
      </c>
      <c r="J362" s="47">
        <f t="shared" ref="J362:U362" si="368">J363</f>
        <v>346100</v>
      </c>
      <c r="K362" s="48">
        <f t="shared" si="368"/>
        <v>0</v>
      </c>
      <c r="L362" s="48">
        <f t="shared" si="368"/>
        <v>346100</v>
      </c>
      <c r="M362" s="48">
        <f t="shared" si="368"/>
        <v>0</v>
      </c>
      <c r="N362" s="47">
        <f t="shared" si="368"/>
        <v>346100</v>
      </c>
      <c r="O362" s="48">
        <f t="shared" si="368"/>
        <v>0</v>
      </c>
      <c r="P362" s="48">
        <f t="shared" si="368"/>
        <v>346100</v>
      </c>
      <c r="Q362" s="48">
        <f t="shared" si="368"/>
        <v>0</v>
      </c>
      <c r="R362" s="47">
        <f t="shared" si="368"/>
        <v>346100</v>
      </c>
      <c r="S362" s="48">
        <f t="shared" si="368"/>
        <v>0</v>
      </c>
      <c r="T362" s="48">
        <f t="shared" si="368"/>
        <v>346100</v>
      </c>
      <c r="U362" s="48">
        <f t="shared" si="368"/>
        <v>0</v>
      </c>
      <c r="V362" s="47">
        <f t="shared" ref="V362:AS362" si="369">V363</f>
        <v>301300</v>
      </c>
      <c r="W362" s="47">
        <f t="shared" si="369"/>
        <v>0</v>
      </c>
      <c r="X362" s="47">
        <f t="shared" si="369"/>
        <v>301300</v>
      </c>
      <c r="Y362" s="47">
        <f t="shared" si="369"/>
        <v>0</v>
      </c>
      <c r="Z362" s="47">
        <f t="shared" si="369"/>
        <v>0</v>
      </c>
      <c r="AA362" s="47">
        <f t="shared" si="369"/>
        <v>0</v>
      </c>
      <c r="AB362" s="47">
        <f t="shared" si="369"/>
        <v>0</v>
      </c>
      <c r="AC362" s="47">
        <f t="shared" si="369"/>
        <v>0</v>
      </c>
      <c r="AD362" s="47">
        <f t="shared" si="369"/>
        <v>301300</v>
      </c>
      <c r="AE362" s="47">
        <f t="shared" si="369"/>
        <v>0</v>
      </c>
      <c r="AF362" s="47">
        <f t="shared" si="369"/>
        <v>301300</v>
      </c>
      <c r="AG362" s="47">
        <f t="shared" si="369"/>
        <v>0</v>
      </c>
      <c r="AH362" s="47">
        <f t="shared" si="369"/>
        <v>301300</v>
      </c>
      <c r="AI362" s="47">
        <f t="shared" si="369"/>
        <v>0</v>
      </c>
      <c r="AJ362" s="47">
        <f t="shared" si="369"/>
        <v>301300</v>
      </c>
      <c r="AK362" s="47">
        <f t="shared" si="369"/>
        <v>0</v>
      </c>
      <c r="AL362" s="47">
        <f t="shared" si="369"/>
        <v>0</v>
      </c>
      <c r="AM362" s="47">
        <f t="shared" si="369"/>
        <v>0</v>
      </c>
      <c r="AN362" s="47">
        <f t="shared" si="369"/>
        <v>0</v>
      </c>
      <c r="AO362" s="47">
        <f t="shared" si="369"/>
        <v>0</v>
      </c>
      <c r="AP362" s="47">
        <f t="shared" si="369"/>
        <v>301300</v>
      </c>
      <c r="AQ362" s="47">
        <f t="shared" si="369"/>
        <v>0</v>
      </c>
      <c r="AR362" s="47">
        <f t="shared" si="369"/>
        <v>301300</v>
      </c>
      <c r="AS362" s="47">
        <f t="shared" si="369"/>
        <v>0</v>
      </c>
    </row>
    <row r="363" spans="1:45" ht="45" x14ac:dyDescent="0.25">
      <c r="A363" s="46" t="s">
        <v>32</v>
      </c>
      <c r="B363" s="18"/>
      <c r="C363" s="18"/>
      <c r="D363" s="18"/>
      <c r="E363" s="19">
        <v>854</v>
      </c>
      <c r="F363" s="24" t="s">
        <v>25</v>
      </c>
      <c r="G363" s="24" t="s">
        <v>84</v>
      </c>
      <c r="H363" s="37" t="s">
        <v>278</v>
      </c>
      <c r="I363" s="24" t="s">
        <v>33</v>
      </c>
      <c r="J363" s="47">
        <v>346100</v>
      </c>
      <c r="K363" s="48"/>
      <c r="L363" s="48">
        <f>J363</f>
        <v>346100</v>
      </c>
      <c r="M363" s="48"/>
      <c r="N363" s="47">
        <v>346100</v>
      </c>
      <c r="O363" s="48"/>
      <c r="P363" s="48">
        <f>N363</f>
        <v>346100</v>
      </c>
      <c r="Q363" s="48"/>
      <c r="R363" s="47">
        <v>346100</v>
      </c>
      <c r="S363" s="48"/>
      <c r="T363" s="48">
        <f>R363</f>
        <v>346100</v>
      </c>
      <c r="U363" s="48"/>
      <c r="V363" s="47">
        <v>301300</v>
      </c>
      <c r="W363" s="47"/>
      <c r="X363" s="47">
        <f>V363</f>
        <v>301300</v>
      </c>
      <c r="Y363" s="47"/>
      <c r="Z363" s="47"/>
      <c r="AA363" s="47"/>
      <c r="AB363" s="47">
        <f>Z363</f>
        <v>0</v>
      </c>
      <c r="AC363" s="47"/>
      <c r="AD363" s="47">
        <f>V363+Z363</f>
        <v>301300</v>
      </c>
      <c r="AE363" s="47">
        <f>W363+AA363</f>
        <v>0</v>
      </c>
      <c r="AF363" s="47">
        <f>X363+AB363</f>
        <v>301300</v>
      </c>
      <c r="AG363" s="47">
        <f>Y363+AC363</f>
        <v>0</v>
      </c>
      <c r="AH363" s="47">
        <v>301300</v>
      </c>
      <c r="AI363" s="47"/>
      <c r="AJ363" s="47">
        <f>AH363</f>
        <v>301300</v>
      </c>
      <c r="AK363" s="47"/>
      <c r="AL363" s="47"/>
      <c r="AM363" s="47"/>
      <c r="AN363" s="47">
        <f>AL363</f>
        <v>0</v>
      </c>
      <c r="AO363" s="47"/>
      <c r="AP363" s="47">
        <f>AH363+AL363</f>
        <v>301300</v>
      </c>
      <c r="AQ363" s="47">
        <f>AI363+AM363</f>
        <v>0</v>
      </c>
      <c r="AR363" s="47">
        <f>AJ363+AN363</f>
        <v>301300</v>
      </c>
      <c r="AS363" s="47">
        <f>AK363+AO363</f>
        <v>0</v>
      </c>
    </row>
    <row r="364" spans="1:45" ht="60" x14ac:dyDescent="0.25">
      <c r="A364" s="46" t="s">
        <v>34</v>
      </c>
      <c r="B364" s="18"/>
      <c r="C364" s="18"/>
      <c r="D364" s="18"/>
      <c r="E364" s="19">
        <v>854</v>
      </c>
      <c r="F364" s="24" t="s">
        <v>25</v>
      </c>
      <c r="G364" s="24" t="s">
        <v>84</v>
      </c>
      <c r="H364" s="37" t="s">
        <v>278</v>
      </c>
      <c r="I364" s="24" t="s">
        <v>35</v>
      </c>
      <c r="J364" s="47">
        <f t="shared" ref="J364:U364" si="370">J365</f>
        <v>46600</v>
      </c>
      <c r="K364" s="48">
        <f t="shared" si="370"/>
        <v>0</v>
      </c>
      <c r="L364" s="48">
        <f t="shared" si="370"/>
        <v>46600</v>
      </c>
      <c r="M364" s="48">
        <f t="shared" si="370"/>
        <v>0</v>
      </c>
      <c r="N364" s="47">
        <f t="shared" si="370"/>
        <v>36300</v>
      </c>
      <c r="O364" s="48">
        <f t="shared" si="370"/>
        <v>0</v>
      </c>
      <c r="P364" s="48">
        <f t="shared" si="370"/>
        <v>36300</v>
      </c>
      <c r="Q364" s="48">
        <f t="shared" si="370"/>
        <v>0</v>
      </c>
      <c r="R364" s="47">
        <f t="shared" si="370"/>
        <v>36800</v>
      </c>
      <c r="S364" s="48">
        <f t="shared" si="370"/>
        <v>0</v>
      </c>
      <c r="T364" s="48">
        <f t="shared" si="370"/>
        <v>36800</v>
      </c>
      <c r="U364" s="48">
        <f t="shared" si="370"/>
        <v>0</v>
      </c>
      <c r="V364" s="47">
        <f t="shared" ref="V364:AS364" si="371">V365</f>
        <v>22600</v>
      </c>
      <c r="W364" s="47">
        <f t="shared" si="371"/>
        <v>0</v>
      </c>
      <c r="X364" s="47">
        <f t="shared" si="371"/>
        <v>22600</v>
      </c>
      <c r="Y364" s="47">
        <f t="shared" si="371"/>
        <v>0</v>
      </c>
      <c r="Z364" s="47">
        <f t="shared" si="371"/>
        <v>0</v>
      </c>
      <c r="AA364" s="47">
        <f t="shared" si="371"/>
        <v>0</v>
      </c>
      <c r="AB364" s="47">
        <f t="shared" si="371"/>
        <v>0</v>
      </c>
      <c r="AC364" s="47">
        <f t="shared" si="371"/>
        <v>0</v>
      </c>
      <c r="AD364" s="47">
        <f t="shared" si="371"/>
        <v>22600</v>
      </c>
      <c r="AE364" s="47">
        <f t="shared" si="371"/>
        <v>0</v>
      </c>
      <c r="AF364" s="47">
        <f t="shared" si="371"/>
        <v>22600</v>
      </c>
      <c r="AG364" s="47">
        <f t="shared" si="371"/>
        <v>0</v>
      </c>
      <c r="AH364" s="47">
        <f t="shared" si="371"/>
        <v>22600</v>
      </c>
      <c r="AI364" s="47">
        <f t="shared" si="371"/>
        <v>0</v>
      </c>
      <c r="AJ364" s="47">
        <f t="shared" si="371"/>
        <v>22600</v>
      </c>
      <c r="AK364" s="47">
        <f t="shared" si="371"/>
        <v>0</v>
      </c>
      <c r="AL364" s="47">
        <f t="shared" si="371"/>
        <v>0</v>
      </c>
      <c r="AM364" s="47">
        <f t="shared" si="371"/>
        <v>0</v>
      </c>
      <c r="AN364" s="47">
        <f t="shared" si="371"/>
        <v>0</v>
      </c>
      <c r="AO364" s="47">
        <f t="shared" si="371"/>
        <v>0</v>
      </c>
      <c r="AP364" s="47">
        <f t="shared" si="371"/>
        <v>22600</v>
      </c>
      <c r="AQ364" s="47">
        <f t="shared" si="371"/>
        <v>0</v>
      </c>
      <c r="AR364" s="47">
        <f t="shared" si="371"/>
        <v>22600</v>
      </c>
      <c r="AS364" s="47">
        <f t="shared" si="371"/>
        <v>0</v>
      </c>
    </row>
    <row r="365" spans="1:45" ht="60" x14ac:dyDescent="0.25">
      <c r="A365" s="46" t="s">
        <v>36</v>
      </c>
      <c r="B365" s="18"/>
      <c r="C365" s="18"/>
      <c r="D365" s="18"/>
      <c r="E365" s="19">
        <v>854</v>
      </c>
      <c r="F365" s="24" t="s">
        <v>25</v>
      </c>
      <c r="G365" s="24" t="s">
        <v>84</v>
      </c>
      <c r="H365" s="37" t="s">
        <v>278</v>
      </c>
      <c r="I365" s="24" t="s">
        <v>37</v>
      </c>
      <c r="J365" s="47">
        <v>46600</v>
      </c>
      <c r="K365" s="48"/>
      <c r="L365" s="48">
        <f>J365</f>
        <v>46600</v>
      </c>
      <c r="M365" s="48"/>
      <c r="N365" s="47">
        <v>36300</v>
      </c>
      <c r="O365" s="48"/>
      <c r="P365" s="48">
        <f>N365</f>
        <v>36300</v>
      </c>
      <c r="Q365" s="48"/>
      <c r="R365" s="47">
        <v>36800</v>
      </c>
      <c r="S365" s="48"/>
      <c r="T365" s="48">
        <f>R365</f>
        <v>36800</v>
      </c>
      <c r="U365" s="48"/>
      <c r="V365" s="47">
        <v>22600</v>
      </c>
      <c r="W365" s="47"/>
      <c r="X365" s="47">
        <f>V365</f>
        <v>22600</v>
      </c>
      <c r="Y365" s="47"/>
      <c r="Z365" s="47"/>
      <c r="AA365" s="47"/>
      <c r="AB365" s="47">
        <f>Z365</f>
        <v>0</v>
      </c>
      <c r="AC365" s="47"/>
      <c r="AD365" s="47">
        <f>V365+Z365</f>
        <v>22600</v>
      </c>
      <c r="AE365" s="47">
        <f>W365+AA365</f>
        <v>0</v>
      </c>
      <c r="AF365" s="47">
        <f>X365+AB365</f>
        <v>22600</v>
      </c>
      <c r="AG365" s="47">
        <f>Y365+AC365</f>
        <v>0</v>
      </c>
      <c r="AH365" s="47">
        <v>22600</v>
      </c>
      <c r="AI365" s="47"/>
      <c r="AJ365" s="47">
        <f>AH365</f>
        <v>22600</v>
      </c>
      <c r="AK365" s="47"/>
      <c r="AL365" s="47"/>
      <c r="AM365" s="47"/>
      <c r="AN365" s="47">
        <f>AL365</f>
        <v>0</v>
      </c>
      <c r="AO365" s="47"/>
      <c r="AP365" s="47">
        <f>AH365+AL365</f>
        <v>22600</v>
      </c>
      <c r="AQ365" s="47">
        <f>AI365+AM365</f>
        <v>0</v>
      </c>
      <c r="AR365" s="47">
        <f>AJ365+AN365</f>
        <v>22600</v>
      </c>
      <c r="AS365" s="47">
        <f>AK365+AO365</f>
        <v>0</v>
      </c>
    </row>
    <row r="366" spans="1:45" s="40" customFormat="1" ht="42.75" x14ac:dyDescent="0.25">
      <c r="A366" s="28" t="s">
        <v>279</v>
      </c>
      <c r="B366" s="29"/>
      <c r="C366" s="29"/>
      <c r="D366" s="29"/>
      <c r="E366" s="79">
        <v>857</v>
      </c>
      <c r="F366" s="36"/>
      <c r="G366" s="36"/>
      <c r="H366" s="31" t="s">
        <v>23</v>
      </c>
      <c r="I366" s="36"/>
      <c r="J366" s="38">
        <f t="shared" ref="J366:U367" si="372">J367</f>
        <v>768200</v>
      </c>
      <c r="K366" s="39">
        <f t="shared" si="372"/>
        <v>0</v>
      </c>
      <c r="L366" s="39">
        <f t="shared" si="372"/>
        <v>750200</v>
      </c>
      <c r="M366" s="39">
        <f t="shared" si="372"/>
        <v>18000</v>
      </c>
      <c r="N366" s="38">
        <f t="shared" si="372"/>
        <v>765500</v>
      </c>
      <c r="O366" s="39">
        <f t="shared" si="372"/>
        <v>0</v>
      </c>
      <c r="P366" s="39">
        <f t="shared" si="372"/>
        <v>747500</v>
      </c>
      <c r="Q366" s="39">
        <f t="shared" si="372"/>
        <v>18000</v>
      </c>
      <c r="R366" s="38">
        <f t="shared" si="372"/>
        <v>765500</v>
      </c>
      <c r="S366" s="39">
        <f t="shared" si="372"/>
        <v>0</v>
      </c>
      <c r="T366" s="39">
        <f t="shared" si="372"/>
        <v>747500</v>
      </c>
      <c r="U366" s="39">
        <f t="shared" si="372"/>
        <v>18000</v>
      </c>
      <c r="V366" s="38">
        <f t="shared" ref="V366:AG367" si="373">V367</f>
        <v>686600</v>
      </c>
      <c r="W366" s="38">
        <f t="shared" si="373"/>
        <v>0</v>
      </c>
      <c r="X366" s="38">
        <f t="shared" si="373"/>
        <v>668600</v>
      </c>
      <c r="Y366" s="38">
        <f t="shared" si="373"/>
        <v>18000</v>
      </c>
      <c r="Z366" s="38">
        <f t="shared" si="373"/>
        <v>0</v>
      </c>
      <c r="AA366" s="38">
        <f t="shared" si="373"/>
        <v>0</v>
      </c>
      <c r="AB366" s="38">
        <f t="shared" si="373"/>
        <v>0</v>
      </c>
      <c r="AC366" s="38">
        <f t="shared" si="373"/>
        <v>0</v>
      </c>
      <c r="AD366" s="38">
        <f t="shared" si="373"/>
        <v>686600</v>
      </c>
      <c r="AE366" s="38">
        <f t="shared" si="373"/>
        <v>0</v>
      </c>
      <c r="AF366" s="38">
        <f t="shared" si="373"/>
        <v>668600</v>
      </c>
      <c r="AG366" s="38">
        <f t="shared" si="373"/>
        <v>18000</v>
      </c>
      <c r="AH366" s="38">
        <f t="shared" ref="AF366:AS367" si="374">AH367</f>
        <v>686600</v>
      </c>
      <c r="AI366" s="38">
        <f t="shared" si="374"/>
        <v>0</v>
      </c>
      <c r="AJ366" s="38">
        <f t="shared" si="374"/>
        <v>668600</v>
      </c>
      <c r="AK366" s="38">
        <f t="shared" si="374"/>
        <v>18000</v>
      </c>
      <c r="AL366" s="38">
        <f t="shared" si="374"/>
        <v>0</v>
      </c>
      <c r="AM366" s="38">
        <f t="shared" si="374"/>
        <v>0</v>
      </c>
      <c r="AN366" s="38">
        <f t="shared" si="374"/>
        <v>0</v>
      </c>
      <c r="AO366" s="38">
        <f t="shared" si="374"/>
        <v>0</v>
      </c>
      <c r="AP366" s="38">
        <f t="shared" si="374"/>
        <v>686600</v>
      </c>
      <c r="AQ366" s="38">
        <f t="shared" si="374"/>
        <v>0</v>
      </c>
      <c r="AR366" s="38">
        <f t="shared" si="374"/>
        <v>668600</v>
      </c>
      <c r="AS366" s="38">
        <f t="shared" si="374"/>
        <v>18000</v>
      </c>
    </row>
    <row r="367" spans="1:45" s="40" customFormat="1" ht="20.25" customHeight="1" x14ac:dyDescent="0.25">
      <c r="A367" s="84" t="s">
        <v>24</v>
      </c>
      <c r="B367" s="35"/>
      <c r="C367" s="35"/>
      <c r="D367" s="35"/>
      <c r="E367" s="79">
        <v>857</v>
      </c>
      <c r="F367" s="36" t="s">
        <v>25</v>
      </c>
      <c r="G367" s="36"/>
      <c r="H367" s="37" t="s">
        <v>23</v>
      </c>
      <c r="I367" s="36"/>
      <c r="J367" s="38">
        <f t="shared" si="372"/>
        <v>768200</v>
      </c>
      <c r="K367" s="39">
        <f t="shared" si="372"/>
        <v>0</v>
      </c>
      <c r="L367" s="39">
        <f t="shared" si="372"/>
        <v>750200</v>
      </c>
      <c r="M367" s="39">
        <f t="shared" si="372"/>
        <v>18000</v>
      </c>
      <c r="N367" s="38">
        <f t="shared" si="372"/>
        <v>765500</v>
      </c>
      <c r="O367" s="39">
        <f t="shared" si="372"/>
        <v>0</v>
      </c>
      <c r="P367" s="39">
        <f t="shared" si="372"/>
        <v>747500</v>
      </c>
      <c r="Q367" s="39">
        <f t="shared" si="372"/>
        <v>18000</v>
      </c>
      <c r="R367" s="38">
        <f t="shared" si="372"/>
        <v>765500</v>
      </c>
      <c r="S367" s="39">
        <f t="shared" si="372"/>
        <v>0</v>
      </c>
      <c r="T367" s="39">
        <f t="shared" si="372"/>
        <v>747500</v>
      </c>
      <c r="U367" s="39">
        <f t="shared" si="372"/>
        <v>18000</v>
      </c>
      <c r="V367" s="38">
        <f t="shared" si="373"/>
        <v>686600</v>
      </c>
      <c r="W367" s="38">
        <f t="shared" si="373"/>
        <v>0</v>
      </c>
      <c r="X367" s="38">
        <f t="shared" si="373"/>
        <v>668600</v>
      </c>
      <c r="Y367" s="38">
        <f t="shared" si="373"/>
        <v>18000</v>
      </c>
      <c r="Z367" s="38">
        <f t="shared" si="373"/>
        <v>0</v>
      </c>
      <c r="AA367" s="38">
        <f t="shared" si="373"/>
        <v>0</v>
      </c>
      <c r="AB367" s="38">
        <f t="shared" si="373"/>
        <v>0</v>
      </c>
      <c r="AC367" s="38">
        <f t="shared" si="373"/>
        <v>0</v>
      </c>
      <c r="AD367" s="38">
        <f t="shared" si="373"/>
        <v>686600</v>
      </c>
      <c r="AE367" s="38">
        <f t="shared" si="373"/>
        <v>0</v>
      </c>
      <c r="AF367" s="38">
        <f t="shared" si="374"/>
        <v>668600</v>
      </c>
      <c r="AG367" s="38">
        <f t="shared" si="374"/>
        <v>18000</v>
      </c>
      <c r="AH367" s="38">
        <f t="shared" si="374"/>
        <v>686600</v>
      </c>
      <c r="AI367" s="38">
        <f t="shared" si="374"/>
        <v>0</v>
      </c>
      <c r="AJ367" s="38">
        <f t="shared" si="374"/>
        <v>668600</v>
      </c>
      <c r="AK367" s="38">
        <f t="shared" si="374"/>
        <v>18000</v>
      </c>
      <c r="AL367" s="38">
        <f t="shared" si="374"/>
        <v>0</v>
      </c>
      <c r="AM367" s="38">
        <f t="shared" si="374"/>
        <v>0</v>
      </c>
      <c r="AN367" s="38">
        <f t="shared" si="374"/>
        <v>0</v>
      </c>
      <c r="AO367" s="38">
        <f t="shared" si="374"/>
        <v>0</v>
      </c>
      <c r="AP367" s="38">
        <f t="shared" si="374"/>
        <v>686600</v>
      </c>
      <c r="AQ367" s="38">
        <f t="shared" si="374"/>
        <v>0</v>
      </c>
      <c r="AR367" s="38">
        <f t="shared" si="374"/>
        <v>668600</v>
      </c>
      <c r="AS367" s="38">
        <f t="shared" si="374"/>
        <v>18000</v>
      </c>
    </row>
    <row r="368" spans="1:45" s="45" customFormat="1" ht="85.5" x14ac:dyDescent="0.25">
      <c r="A368" s="34" t="s">
        <v>256</v>
      </c>
      <c r="B368" s="41"/>
      <c r="C368" s="41"/>
      <c r="D368" s="41"/>
      <c r="E368" s="19">
        <v>857</v>
      </c>
      <c r="F368" s="42" t="s">
        <v>25</v>
      </c>
      <c r="G368" s="42" t="s">
        <v>139</v>
      </c>
      <c r="H368" s="37" t="s">
        <v>23</v>
      </c>
      <c r="I368" s="42"/>
      <c r="J368" s="43">
        <f t="shared" ref="J368:U368" si="375">J369+J372+J376</f>
        <v>768200</v>
      </c>
      <c r="K368" s="44">
        <f t="shared" si="375"/>
        <v>0</v>
      </c>
      <c r="L368" s="44">
        <f t="shared" si="375"/>
        <v>750200</v>
      </c>
      <c r="M368" s="44">
        <f t="shared" si="375"/>
        <v>18000</v>
      </c>
      <c r="N368" s="43">
        <f t="shared" si="375"/>
        <v>765500</v>
      </c>
      <c r="O368" s="44">
        <f t="shared" si="375"/>
        <v>0</v>
      </c>
      <c r="P368" s="44">
        <f t="shared" si="375"/>
        <v>747500</v>
      </c>
      <c r="Q368" s="44">
        <f t="shared" si="375"/>
        <v>18000</v>
      </c>
      <c r="R368" s="43">
        <f t="shared" si="375"/>
        <v>765500</v>
      </c>
      <c r="S368" s="44">
        <f t="shared" si="375"/>
        <v>0</v>
      </c>
      <c r="T368" s="44">
        <f t="shared" si="375"/>
        <v>747500</v>
      </c>
      <c r="U368" s="44">
        <f t="shared" si="375"/>
        <v>18000</v>
      </c>
      <c r="V368" s="43">
        <f t="shared" ref="V368:AS368" si="376">V369+V372+V376</f>
        <v>686600</v>
      </c>
      <c r="W368" s="43">
        <f t="shared" si="376"/>
        <v>0</v>
      </c>
      <c r="X368" s="43">
        <f t="shared" si="376"/>
        <v>668600</v>
      </c>
      <c r="Y368" s="43">
        <f t="shared" si="376"/>
        <v>18000</v>
      </c>
      <c r="Z368" s="43">
        <f t="shared" si="376"/>
        <v>0</v>
      </c>
      <c r="AA368" s="43">
        <f t="shared" si="376"/>
        <v>0</v>
      </c>
      <c r="AB368" s="43">
        <f t="shared" si="376"/>
        <v>0</v>
      </c>
      <c r="AC368" s="43">
        <f t="shared" si="376"/>
        <v>0</v>
      </c>
      <c r="AD368" s="43">
        <f t="shared" si="376"/>
        <v>686600</v>
      </c>
      <c r="AE368" s="43">
        <f t="shared" si="376"/>
        <v>0</v>
      </c>
      <c r="AF368" s="43">
        <f t="shared" si="376"/>
        <v>668600</v>
      </c>
      <c r="AG368" s="43">
        <f t="shared" si="376"/>
        <v>18000</v>
      </c>
      <c r="AH368" s="43">
        <f t="shared" si="376"/>
        <v>686600</v>
      </c>
      <c r="AI368" s="43">
        <f t="shared" si="376"/>
        <v>0</v>
      </c>
      <c r="AJ368" s="43">
        <f t="shared" si="376"/>
        <v>668600</v>
      </c>
      <c r="AK368" s="43">
        <f t="shared" si="376"/>
        <v>18000</v>
      </c>
      <c r="AL368" s="43">
        <f t="shared" si="376"/>
        <v>0</v>
      </c>
      <c r="AM368" s="43">
        <f t="shared" si="376"/>
        <v>0</v>
      </c>
      <c r="AN368" s="43">
        <f t="shared" si="376"/>
        <v>0</v>
      </c>
      <c r="AO368" s="43">
        <f t="shared" si="376"/>
        <v>0</v>
      </c>
      <c r="AP368" s="43">
        <f t="shared" si="376"/>
        <v>686600</v>
      </c>
      <c r="AQ368" s="43">
        <f t="shared" si="376"/>
        <v>0</v>
      </c>
      <c r="AR368" s="43">
        <f t="shared" si="376"/>
        <v>668600</v>
      </c>
      <c r="AS368" s="43">
        <f t="shared" si="376"/>
        <v>18000</v>
      </c>
    </row>
    <row r="369" spans="1:45" s="45" customFormat="1" ht="60" x14ac:dyDescent="0.25">
      <c r="A369" s="46" t="s">
        <v>53</v>
      </c>
      <c r="B369" s="41"/>
      <c r="C369" s="41"/>
      <c r="D369" s="41"/>
      <c r="E369" s="19">
        <v>857</v>
      </c>
      <c r="F369" s="24" t="s">
        <v>25</v>
      </c>
      <c r="G369" s="24" t="s">
        <v>139</v>
      </c>
      <c r="H369" s="37" t="s">
        <v>278</v>
      </c>
      <c r="I369" s="24"/>
      <c r="J369" s="47">
        <f t="shared" ref="J369:U370" si="377">J370</f>
        <v>4500</v>
      </c>
      <c r="K369" s="48">
        <f t="shared" si="377"/>
        <v>0</v>
      </c>
      <c r="L369" s="48">
        <f t="shared" si="377"/>
        <v>4500</v>
      </c>
      <c r="M369" s="48">
        <f t="shared" si="377"/>
        <v>0</v>
      </c>
      <c r="N369" s="47">
        <f t="shared" si="377"/>
        <v>3000</v>
      </c>
      <c r="O369" s="48">
        <f t="shared" si="377"/>
        <v>0</v>
      </c>
      <c r="P369" s="48">
        <f t="shared" si="377"/>
        <v>3000</v>
      </c>
      <c r="Q369" s="48">
        <f t="shared" si="377"/>
        <v>0</v>
      </c>
      <c r="R369" s="47">
        <f t="shared" si="377"/>
        <v>3000</v>
      </c>
      <c r="S369" s="48">
        <f t="shared" si="377"/>
        <v>0</v>
      </c>
      <c r="T369" s="48">
        <f t="shared" si="377"/>
        <v>3000</v>
      </c>
      <c r="U369" s="48">
        <f t="shared" si="377"/>
        <v>0</v>
      </c>
      <c r="V369" s="47">
        <f t="shared" ref="V369:AG370" si="378">V370</f>
        <v>0</v>
      </c>
      <c r="W369" s="47">
        <f t="shared" si="378"/>
        <v>0</v>
      </c>
      <c r="X369" s="47">
        <f t="shared" si="378"/>
        <v>0</v>
      </c>
      <c r="Y369" s="47">
        <f t="shared" si="378"/>
        <v>0</v>
      </c>
      <c r="Z369" s="47">
        <f t="shared" si="378"/>
        <v>0</v>
      </c>
      <c r="AA369" s="47">
        <f t="shared" si="378"/>
        <v>0</v>
      </c>
      <c r="AB369" s="47">
        <f t="shared" si="378"/>
        <v>0</v>
      </c>
      <c r="AC369" s="47">
        <f t="shared" si="378"/>
        <v>0</v>
      </c>
      <c r="AD369" s="47">
        <f t="shared" si="378"/>
        <v>0</v>
      </c>
      <c r="AE369" s="47">
        <f t="shared" si="378"/>
        <v>0</v>
      </c>
      <c r="AF369" s="47">
        <f t="shared" si="378"/>
        <v>0</v>
      </c>
      <c r="AG369" s="47">
        <f t="shared" si="378"/>
        <v>0</v>
      </c>
      <c r="AH369" s="47">
        <f t="shared" ref="AF369:AS370" si="379">AH370</f>
        <v>0</v>
      </c>
      <c r="AI369" s="47">
        <f t="shared" si="379"/>
        <v>0</v>
      </c>
      <c r="AJ369" s="47">
        <f t="shared" si="379"/>
        <v>0</v>
      </c>
      <c r="AK369" s="47">
        <f t="shared" si="379"/>
        <v>0</v>
      </c>
      <c r="AL369" s="47">
        <f t="shared" si="379"/>
        <v>0</v>
      </c>
      <c r="AM369" s="47">
        <f t="shared" si="379"/>
        <v>0</v>
      </c>
      <c r="AN369" s="47">
        <f t="shared" si="379"/>
        <v>0</v>
      </c>
      <c r="AO369" s="47">
        <f t="shared" si="379"/>
        <v>0</v>
      </c>
      <c r="AP369" s="47">
        <f t="shared" si="379"/>
        <v>0</v>
      </c>
      <c r="AQ369" s="47">
        <f t="shared" si="379"/>
        <v>0</v>
      </c>
      <c r="AR369" s="47">
        <f t="shared" si="379"/>
        <v>0</v>
      </c>
      <c r="AS369" s="47">
        <f t="shared" si="379"/>
        <v>0</v>
      </c>
    </row>
    <row r="370" spans="1:45" s="45" customFormat="1" ht="60" x14ac:dyDescent="0.25">
      <c r="A370" s="46" t="s">
        <v>34</v>
      </c>
      <c r="B370" s="49"/>
      <c r="C370" s="49"/>
      <c r="D370" s="24" t="s">
        <v>25</v>
      </c>
      <c r="E370" s="19">
        <v>857</v>
      </c>
      <c r="F370" s="24" t="s">
        <v>25</v>
      </c>
      <c r="G370" s="24" t="s">
        <v>139</v>
      </c>
      <c r="H370" s="37" t="s">
        <v>278</v>
      </c>
      <c r="I370" s="24" t="s">
        <v>35</v>
      </c>
      <c r="J370" s="47">
        <f t="shared" si="377"/>
        <v>4500</v>
      </c>
      <c r="K370" s="48">
        <f t="shared" si="377"/>
        <v>0</v>
      </c>
      <c r="L370" s="48">
        <f t="shared" si="377"/>
        <v>4500</v>
      </c>
      <c r="M370" s="48">
        <f t="shared" si="377"/>
        <v>0</v>
      </c>
      <c r="N370" s="47">
        <f t="shared" si="377"/>
        <v>3000</v>
      </c>
      <c r="O370" s="48">
        <f t="shared" si="377"/>
        <v>0</v>
      </c>
      <c r="P370" s="48">
        <f t="shared" si="377"/>
        <v>3000</v>
      </c>
      <c r="Q370" s="48">
        <f t="shared" si="377"/>
        <v>0</v>
      </c>
      <c r="R370" s="47">
        <f t="shared" si="377"/>
        <v>3000</v>
      </c>
      <c r="S370" s="48">
        <f t="shared" si="377"/>
        <v>0</v>
      </c>
      <c r="T370" s="48">
        <f t="shared" si="377"/>
        <v>3000</v>
      </c>
      <c r="U370" s="48">
        <f t="shared" si="377"/>
        <v>0</v>
      </c>
      <c r="V370" s="47">
        <f t="shared" si="378"/>
        <v>0</v>
      </c>
      <c r="W370" s="47">
        <f t="shared" si="378"/>
        <v>0</v>
      </c>
      <c r="X370" s="47">
        <f t="shared" si="378"/>
        <v>0</v>
      </c>
      <c r="Y370" s="47">
        <f t="shared" si="378"/>
        <v>0</v>
      </c>
      <c r="Z370" s="47">
        <f t="shared" si="378"/>
        <v>0</v>
      </c>
      <c r="AA370" s="47">
        <f t="shared" si="378"/>
        <v>0</v>
      </c>
      <c r="AB370" s="47">
        <f t="shared" si="378"/>
        <v>0</v>
      </c>
      <c r="AC370" s="47">
        <f t="shared" si="378"/>
        <v>0</v>
      </c>
      <c r="AD370" s="47">
        <f t="shared" si="378"/>
        <v>0</v>
      </c>
      <c r="AE370" s="47">
        <f t="shared" si="378"/>
        <v>0</v>
      </c>
      <c r="AF370" s="47">
        <f t="shared" si="379"/>
        <v>0</v>
      </c>
      <c r="AG370" s="47">
        <f t="shared" si="379"/>
        <v>0</v>
      </c>
      <c r="AH370" s="47">
        <f t="shared" si="379"/>
        <v>0</v>
      </c>
      <c r="AI370" s="47">
        <f t="shared" si="379"/>
        <v>0</v>
      </c>
      <c r="AJ370" s="47">
        <f t="shared" si="379"/>
        <v>0</v>
      </c>
      <c r="AK370" s="47">
        <f t="shared" si="379"/>
        <v>0</v>
      </c>
      <c r="AL370" s="47">
        <f t="shared" si="379"/>
        <v>0</v>
      </c>
      <c r="AM370" s="47">
        <f t="shared" si="379"/>
        <v>0</v>
      </c>
      <c r="AN370" s="47">
        <f t="shared" si="379"/>
        <v>0</v>
      </c>
      <c r="AO370" s="47">
        <f t="shared" si="379"/>
        <v>0</v>
      </c>
      <c r="AP370" s="47">
        <f t="shared" si="379"/>
        <v>0</v>
      </c>
      <c r="AQ370" s="47">
        <f t="shared" si="379"/>
        <v>0</v>
      </c>
      <c r="AR370" s="47">
        <f t="shared" si="379"/>
        <v>0</v>
      </c>
      <c r="AS370" s="47">
        <f t="shared" si="379"/>
        <v>0</v>
      </c>
    </row>
    <row r="371" spans="1:45" s="45" customFormat="1" ht="60" x14ac:dyDescent="0.25">
      <c r="A371" s="46" t="s">
        <v>36</v>
      </c>
      <c r="B371" s="50"/>
      <c r="C371" s="50"/>
      <c r="D371" s="24" t="s">
        <v>25</v>
      </c>
      <c r="E371" s="19">
        <v>857</v>
      </c>
      <c r="F371" s="24" t="s">
        <v>25</v>
      </c>
      <c r="G371" s="24" t="s">
        <v>139</v>
      </c>
      <c r="H371" s="37" t="s">
        <v>278</v>
      </c>
      <c r="I371" s="24" t="s">
        <v>37</v>
      </c>
      <c r="J371" s="47">
        <v>4500</v>
      </c>
      <c r="K371" s="48"/>
      <c r="L371" s="48">
        <f>J371</f>
        <v>4500</v>
      </c>
      <c r="M371" s="48"/>
      <c r="N371" s="47">
        <v>3000</v>
      </c>
      <c r="O371" s="48"/>
      <c r="P371" s="48">
        <f>N371</f>
        <v>3000</v>
      </c>
      <c r="Q371" s="48"/>
      <c r="R371" s="47">
        <v>3000</v>
      </c>
      <c r="S371" s="48"/>
      <c r="T371" s="48">
        <f>R371</f>
        <v>3000</v>
      </c>
      <c r="U371" s="48"/>
      <c r="V371" s="47"/>
      <c r="W371" s="47"/>
      <c r="X371" s="47">
        <f>V371</f>
        <v>0</v>
      </c>
      <c r="Y371" s="47"/>
      <c r="Z371" s="47"/>
      <c r="AA371" s="47"/>
      <c r="AB371" s="47">
        <f>Z371</f>
        <v>0</v>
      </c>
      <c r="AC371" s="47"/>
      <c r="AD371" s="47">
        <f>V371+Z371</f>
        <v>0</v>
      </c>
      <c r="AE371" s="47">
        <f>W371+AA371</f>
        <v>0</v>
      </c>
      <c r="AF371" s="47">
        <f>X371+AB371</f>
        <v>0</v>
      </c>
      <c r="AG371" s="47">
        <f>Y371+AC371</f>
        <v>0</v>
      </c>
      <c r="AH371" s="47"/>
      <c r="AI371" s="47"/>
      <c r="AJ371" s="47">
        <f>AH371</f>
        <v>0</v>
      </c>
      <c r="AK371" s="47"/>
      <c r="AL371" s="47"/>
      <c r="AM371" s="47"/>
      <c r="AN371" s="47">
        <f>AL371</f>
        <v>0</v>
      </c>
      <c r="AO371" s="47"/>
      <c r="AP371" s="47">
        <f>AH371+AL371</f>
        <v>0</v>
      </c>
      <c r="AQ371" s="47">
        <f>AI371+AM371</f>
        <v>0</v>
      </c>
      <c r="AR371" s="47">
        <f>AJ371+AN371</f>
        <v>0</v>
      </c>
      <c r="AS371" s="47">
        <f>AK371+AO371</f>
        <v>0</v>
      </c>
    </row>
    <row r="372" spans="1:45" ht="60" x14ac:dyDescent="0.25">
      <c r="A372" s="46" t="s">
        <v>280</v>
      </c>
      <c r="B372" s="50"/>
      <c r="C372" s="50"/>
      <c r="D372" s="50"/>
      <c r="E372" s="19">
        <v>857</v>
      </c>
      <c r="F372" s="24" t="s">
        <v>25</v>
      </c>
      <c r="G372" s="24" t="s">
        <v>139</v>
      </c>
      <c r="H372" s="37" t="s">
        <v>281</v>
      </c>
      <c r="I372" s="24"/>
      <c r="J372" s="47">
        <f t="shared" ref="J372:U373" si="380">J373</f>
        <v>745700</v>
      </c>
      <c r="K372" s="48">
        <f t="shared" si="380"/>
        <v>0</v>
      </c>
      <c r="L372" s="48">
        <f t="shared" si="380"/>
        <v>745700</v>
      </c>
      <c r="M372" s="48">
        <f t="shared" si="380"/>
        <v>0</v>
      </c>
      <c r="N372" s="47">
        <f t="shared" si="380"/>
        <v>744500</v>
      </c>
      <c r="O372" s="48">
        <f t="shared" si="380"/>
        <v>0</v>
      </c>
      <c r="P372" s="48">
        <f t="shared" si="380"/>
        <v>744500</v>
      </c>
      <c r="Q372" s="48">
        <f t="shared" si="380"/>
        <v>0</v>
      </c>
      <c r="R372" s="47">
        <f t="shared" si="380"/>
        <v>744500</v>
      </c>
      <c r="S372" s="48">
        <f t="shared" si="380"/>
        <v>0</v>
      </c>
      <c r="T372" s="48">
        <f t="shared" si="380"/>
        <v>744500</v>
      </c>
      <c r="U372" s="48">
        <f t="shared" si="380"/>
        <v>0</v>
      </c>
      <c r="V372" s="47">
        <f t="shared" ref="V372:AG373" si="381">V373</f>
        <v>668600</v>
      </c>
      <c r="W372" s="47">
        <f t="shared" si="381"/>
        <v>0</v>
      </c>
      <c r="X372" s="47">
        <f t="shared" si="381"/>
        <v>668600</v>
      </c>
      <c r="Y372" s="47">
        <f t="shared" si="381"/>
        <v>0</v>
      </c>
      <c r="Z372" s="47">
        <f t="shared" si="381"/>
        <v>0</v>
      </c>
      <c r="AA372" s="47">
        <f t="shared" si="381"/>
        <v>0</v>
      </c>
      <c r="AB372" s="47">
        <f t="shared" si="381"/>
        <v>0</v>
      </c>
      <c r="AC372" s="47">
        <f t="shared" si="381"/>
        <v>0</v>
      </c>
      <c r="AD372" s="47">
        <f t="shared" si="381"/>
        <v>668600</v>
      </c>
      <c r="AE372" s="47">
        <f t="shared" si="381"/>
        <v>0</v>
      </c>
      <c r="AF372" s="47">
        <f t="shared" si="381"/>
        <v>668600</v>
      </c>
      <c r="AG372" s="47">
        <f t="shared" si="381"/>
        <v>0</v>
      </c>
      <c r="AH372" s="47">
        <f t="shared" ref="AF372:AS373" si="382">AH373</f>
        <v>668600</v>
      </c>
      <c r="AI372" s="47">
        <f t="shared" si="382"/>
        <v>0</v>
      </c>
      <c r="AJ372" s="47">
        <f t="shared" si="382"/>
        <v>668600</v>
      </c>
      <c r="AK372" s="47">
        <f t="shared" si="382"/>
        <v>0</v>
      </c>
      <c r="AL372" s="47">
        <f t="shared" si="382"/>
        <v>0</v>
      </c>
      <c r="AM372" s="47">
        <f t="shared" si="382"/>
        <v>0</v>
      </c>
      <c r="AN372" s="47">
        <f t="shared" si="382"/>
        <v>0</v>
      </c>
      <c r="AO372" s="47">
        <f t="shared" si="382"/>
        <v>0</v>
      </c>
      <c r="AP372" s="47">
        <f t="shared" si="382"/>
        <v>668600</v>
      </c>
      <c r="AQ372" s="47">
        <f t="shared" si="382"/>
        <v>0</v>
      </c>
      <c r="AR372" s="47">
        <f t="shared" si="382"/>
        <v>668600</v>
      </c>
      <c r="AS372" s="47">
        <f t="shared" si="382"/>
        <v>0</v>
      </c>
    </row>
    <row r="373" spans="1:45" ht="120" x14ac:dyDescent="0.25">
      <c r="A373" s="46" t="s">
        <v>30</v>
      </c>
      <c r="B373" s="50"/>
      <c r="C373" s="50"/>
      <c r="D373" s="50"/>
      <c r="E373" s="19">
        <v>857</v>
      </c>
      <c r="F373" s="24" t="s">
        <v>52</v>
      </c>
      <c r="G373" s="24" t="s">
        <v>139</v>
      </c>
      <c r="H373" s="37" t="s">
        <v>281</v>
      </c>
      <c r="I373" s="24" t="s">
        <v>31</v>
      </c>
      <c r="J373" s="47">
        <f t="shared" si="380"/>
        <v>745700</v>
      </c>
      <c r="K373" s="48">
        <f t="shared" si="380"/>
        <v>0</v>
      </c>
      <c r="L373" s="48">
        <f t="shared" si="380"/>
        <v>745700</v>
      </c>
      <c r="M373" s="48">
        <f t="shared" si="380"/>
        <v>0</v>
      </c>
      <c r="N373" s="47">
        <f t="shared" si="380"/>
        <v>744500</v>
      </c>
      <c r="O373" s="48">
        <f t="shared" si="380"/>
        <v>0</v>
      </c>
      <c r="P373" s="48">
        <f t="shared" si="380"/>
        <v>744500</v>
      </c>
      <c r="Q373" s="48">
        <f t="shared" si="380"/>
        <v>0</v>
      </c>
      <c r="R373" s="47">
        <f t="shared" si="380"/>
        <v>744500</v>
      </c>
      <c r="S373" s="48">
        <f t="shared" si="380"/>
        <v>0</v>
      </c>
      <c r="T373" s="48">
        <f t="shared" si="380"/>
        <v>744500</v>
      </c>
      <c r="U373" s="48">
        <f t="shared" si="380"/>
        <v>0</v>
      </c>
      <c r="V373" s="47">
        <f t="shared" si="381"/>
        <v>668600</v>
      </c>
      <c r="W373" s="47">
        <f t="shared" si="381"/>
        <v>0</v>
      </c>
      <c r="X373" s="47">
        <f t="shared" si="381"/>
        <v>668600</v>
      </c>
      <c r="Y373" s="47">
        <f t="shared" si="381"/>
        <v>0</v>
      </c>
      <c r="Z373" s="47">
        <f t="shared" si="381"/>
        <v>0</v>
      </c>
      <c r="AA373" s="47">
        <f t="shared" si="381"/>
        <v>0</v>
      </c>
      <c r="AB373" s="47">
        <f t="shared" si="381"/>
        <v>0</v>
      </c>
      <c r="AC373" s="47">
        <f t="shared" si="381"/>
        <v>0</v>
      </c>
      <c r="AD373" s="47">
        <f t="shared" si="381"/>
        <v>668600</v>
      </c>
      <c r="AE373" s="47">
        <f t="shared" si="381"/>
        <v>0</v>
      </c>
      <c r="AF373" s="47">
        <f t="shared" si="382"/>
        <v>668600</v>
      </c>
      <c r="AG373" s="47">
        <f t="shared" si="382"/>
        <v>0</v>
      </c>
      <c r="AH373" s="47">
        <f t="shared" si="382"/>
        <v>668600</v>
      </c>
      <c r="AI373" s="47">
        <f t="shared" si="382"/>
        <v>0</v>
      </c>
      <c r="AJ373" s="47">
        <f t="shared" si="382"/>
        <v>668600</v>
      </c>
      <c r="AK373" s="47">
        <f t="shared" si="382"/>
        <v>0</v>
      </c>
      <c r="AL373" s="47">
        <f t="shared" si="382"/>
        <v>0</v>
      </c>
      <c r="AM373" s="47">
        <f t="shared" si="382"/>
        <v>0</v>
      </c>
      <c r="AN373" s="47">
        <f t="shared" si="382"/>
        <v>0</v>
      </c>
      <c r="AO373" s="47">
        <f t="shared" si="382"/>
        <v>0</v>
      </c>
      <c r="AP373" s="47">
        <f t="shared" si="382"/>
        <v>668600</v>
      </c>
      <c r="AQ373" s="47">
        <f t="shared" si="382"/>
        <v>0</v>
      </c>
      <c r="AR373" s="47">
        <f t="shared" si="382"/>
        <v>668600</v>
      </c>
      <c r="AS373" s="47">
        <f t="shared" si="382"/>
        <v>0</v>
      </c>
    </row>
    <row r="374" spans="1:45" ht="45" x14ac:dyDescent="0.25">
      <c r="A374" s="46" t="s">
        <v>32</v>
      </c>
      <c r="B374" s="49"/>
      <c r="C374" s="49"/>
      <c r="D374" s="49"/>
      <c r="E374" s="19">
        <v>857</v>
      </c>
      <c r="F374" s="24" t="s">
        <v>25</v>
      </c>
      <c r="G374" s="24" t="s">
        <v>139</v>
      </c>
      <c r="H374" s="37" t="s">
        <v>281</v>
      </c>
      <c r="I374" s="24" t="s">
        <v>33</v>
      </c>
      <c r="J374" s="47">
        <v>745700</v>
      </c>
      <c r="K374" s="48"/>
      <c r="L374" s="48">
        <f>J374</f>
        <v>745700</v>
      </c>
      <c r="M374" s="48"/>
      <c r="N374" s="47">
        <v>744500</v>
      </c>
      <c r="O374" s="48"/>
      <c r="P374" s="48">
        <f>N374</f>
        <v>744500</v>
      </c>
      <c r="Q374" s="48"/>
      <c r="R374" s="47">
        <v>744500</v>
      </c>
      <c r="S374" s="48"/>
      <c r="T374" s="48">
        <f>R374</f>
        <v>744500</v>
      </c>
      <c r="U374" s="48"/>
      <c r="V374" s="47">
        <v>668600</v>
      </c>
      <c r="W374" s="47"/>
      <c r="X374" s="47">
        <f>V374</f>
        <v>668600</v>
      </c>
      <c r="Y374" s="47"/>
      <c r="Z374" s="47"/>
      <c r="AA374" s="47"/>
      <c r="AB374" s="47">
        <f>Z374</f>
        <v>0</v>
      </c>
      <c r="AC374" s="47"/>
      <c r="AD374" s="47">
        <f>V374+Z374</f>
        <v>668600</v>
      </c>
      <c r="AE374" s="47">
        <f>W374+AA374</f>
        <v>0</v>
      </c>
      <c r="AF374" s="47">
        <f>X374+AB374</f>
        <v>668600</v>
      </c>
      <c r="AG374" s="47">
        <f>Y374+AC374</f>
        <v>0</v>
      </c>
      <c r="AH374" s="47">
        <v>668600</v>
      </c>
      <c r="AI374" s="47"/>
      <c r="AJ374" s="47">
        <f>AH374</f>
        <v>668600</v>
      </c>
      <c r="AK374" s="47"/>
      <c r="AL374" s="47"/>
      <c r="AM374" s="47"/>
      <c r="AN374" s="47">
        <f>AL374</f>
        <v>0</v>
      </c>
      <c r="AO374" s="47"/>
      <c r="AP374" s="47">
        <f>AH374+AL374</f>
        <v>668600</v>
      </c>
      <c r="AQ374" s="47">
        <f>AI374+AM374</f>
        <v>0</v>
      </c>
      <c r="AR374" s="47">
        <f>AJ374+AN374</f>
        <v>668600</v>
      </c>
      <c r="AS374" s="47">
        <f>AK374+AO374</f>
        <v>0</v>
      </c>
    </row>
    <row r="375" spans="1:45" ht="107.25" customHeight="1" x14ac:dyDescent="0.25">
      <c r="A375" s="46" t="s">
        <v>282</v>
      </c>
      <c r="B375" s="50"/>
      <c r="C375" s="50"/>
      <c r="D375" s="24" t="s">
        <v>25</v>
      </c>
      <c r="E375" s="19">
        <v>857</v>
      </c>
      <c r="F375" s="24" t="s">
        <v>52</v>
      </c>
      <c r="G375" s="24" t="s">
        <v>139</v>
      </c>
      <c r="H375" s="37" t="s">
        <v>283</v>
      </c>
      <c r="I375" s="24"/>
      <c r="J375" s="47">
        <f t="shared" ref="J375:U376" si="383">J376</f>
        <v>18000</v>
      </c>
      <c r="K375" s="48">
        <f t="shared" si="383"/>
        <v>0</v>
      </c>
      <c r="L375" s="48">
        <f t="shared" si="383"/>
        <v>0</v>
      </c>
      <c r="M375" s="48">
        <f t="shared" si="383"/>
        <v>18000</v>
      </c>
      <c r="N375" s="47">
        <f t="shared" si="383"/>
        <v>18000</v>
      </c>
      <c r="O375" s="48">
        <f t="shared" si="383"/>
        <v>0</v>
      </c>
      <c r="P375" s="48">
        <f t="shared" si="383"/>
        <v>0</v>
      </c>
      <c r="Q375" s="48">
        <f t="shared" si="383"/>
        <v>18000</v>
      </c>
      <c r="R375" s="47">
        <f t="shared" si="383"/>
        <v>18000</v>
      </c>
      <c r="S375" s="48">
        <f t="shared" si="383"/>
        <v>0</v>
      </c>
      <c r="T375" s="48">
        <f t="shared" si="383"/>
        <v>0</v>
      </c>
      <c r="U375" s="48">
        <f t="shared" si="383"/>
        <v>18000</v>
      </c>
      <c r="V375" s="47">
        <f t="shared" ref="V375:AG376" si="384">V376</f>
        <v>18000</v>
      </c>
      <c r="W375" s="47">
        <f t="shared" si="384"/>
        <v>0</v>
      </c>
      <c r="X375" s="47">
        <f t="shared" si="384"/>
        <v>0</v>
      </c>
      <c r="Y375" s="47">
        <f t="shared" si="384"/>
        <v>18000</v>
      </c>
      <c r="Z375" s="47">
        <f t="shared" si="384"/>
        <v>0</v>
      </c>
      <c r="AA375" s="47">
        <f t="shared" si="384"/>
        <v>0</v>
      </c>
      <c r="AB375" s="47">
        <f t="shared" si="384"/>
        <v>0</v>
      </c>
      <c r="AC375" s="47">
        <f t="shared" si="384"/>
        <v>0</v>
      </c>
      <c r="AD375" s="47">
        <f t="shared" si="384"/>
        <v>18000</v>
      </c>
      <c r="AE375" s="47">
        <f t="shared" si="384"/>
        <v>0</v>
      </c>
      <c r="AF375" s="47">
        <f t="shared" si="384"/>
        <v>0</v>
      </c>
      <c r="AG375" s="47">
        <f t="shared" si="384"/>
        <v>18000</v>
      </c>
      <c r="AH375" s="47">
        <f t="shared" ref="AF375:AS376" si="385">AH376</f>
        <v>18000</v>
      </c>
      <c r="AI375" s="47">
        <f t="shared" si="385"/>
        <v>0</v>
      </c>
      <c r="AJ375" s="47">
        <f t="shared" si="385"/>
        <v>0</v>
      </c>
      <c r="AK375" s="47">
        <f t="shared" si="385"/>
        <v>18000</v>
      </c>
      <c r="AL375" s="47">
        <f t="shared" si="385"/>
        <v>0</v>
      </c>
      <c r="AM375" s="47">
        <f t="shared" si="385"/>
        <v>0</v>
      </c>
      <c r="AN375" s="47">
        <f t="shared" si="385"/>
        <v>0</v>
      </c>
      <c r="AO375" s="47">
        <f t="shared" si="385"/>
        <v>0</v>
      </c>
      <c r="AP375" s="47">
        <f t="shared" si="385"/>
        <v>18000</v>
      </c>
      <c r="AQ375" s="47">
        <f t="shared" si="385"/>
        <v>0</v>
      </c>
      <c r="AR375" s="47">
        <f t="shared" si="385"/>
        <v>0</v>
      </c>
      <c r="AS375" s="47">
        <f t="shared" si="385"/>
        <v>18000</v>
      </c>
    </row>
    <row r="376" spans="1:45" ht="60" x14ac:dyDescent="0.25">
      <c r="A376" s="46" t="s">
        <v>34</v>
      </c>
      <c r="B376" s="49"/>
      <c r="C376" s="49"/>
      <c r="D376" s="24" t="s">
        <v>25</v>
      </c>
      <c r="E376" s="19">
        <v>857</v>
      </c>
      <c r="F376" s="24" t="s">
        <v>25</v>
      </c>
      <c r="G376" s="24" t="s">
        <v>139</v>
      </c>
      <c r="H376" s="37" t="s">
        <v>283</v>
      </c>
      <c r="I376" s="24" t="s">
        <v>35</v>
      </c>
      <c r="J376" s="47">
        <f t="shared" si="383"/>
        <v>18000</v>
      </c>
      <c r="K376" s="48">
        <f t="shared" si="383"/>
        <v>0</v>
      </c>
      <c r="L376" s="48">
        <f t="shared" si="383"/>
        <v>0</v>
      </c>
      <c r="M376" s="48">
        <f t="shared" si="383"/>
        <v>18000</v>
      </c>
      <c r="N376" s="47">
        <f t="shared" si="383"/>
        <v>18000</v>
      </c>
      <c r="O376" s="48">
        <f t="shared" si="383"/>
        <v>0</v>
      </c>
      <c r="P376" s="48">
        <f t="shared" si="383"/>
        <v>0</v>
      </c>
      <c r="Q376" s="48">
        <f t="shared" si="383"/>
        <v>18000</v>
      </c>
      <c r="R376" s="47">
        <f t="shared" si="383"/>
        <v>18000</v>
      </c>
      <c r="S376" s="48">
        <f t="shared" si="383"/>
        <v>0</v>
      </c>
      <c r="T376" s="48">
        <f t="shared" si="383"/>
        <v>0</v>
      </c>
      <c r="U376" s="48">
        <f t="shared" si="383"/>
        <v>18000</v>
      </c>
      <c r="V376" s="47">
        <f t="shared" si="384"/>
        <v>18000</v>
      </c>
      <c r="W376" s="47">
        <f t="shared" si="384"/>
        <v>0</v>
      </c>
      <c r="X376" s="47">
        <f t="shared" si="384"/>
        <v>0</v>
      </c>
      <c r="Y376" s="47">
        <f t="shared" si="384"/>
        <v>18000</v>
      </c>
      <c r="Z376" s="47">
        <f t="shared" si="384"/>
        <v>0</v>
      </c>
      <c r="AA376" s="47">
        <f t="shared" si="384"/>
        <v>0</v>
      </c>
      <c r="AB376" s="47">
        <f t="shared" si="384"/>
        <v>0</v>
      </c>
      <c r="AC376" s="47">
        <f t="shared" si="384"/>
        <v>0</v>
      </c>
      <c r="AD376" s="47">
        <f t="shared" si="384"/>
        <v>18000</v>
      </c>
      <c r="AE376" s="47">
        <f t="shared" si="384"/>
        <v>0</v>
      </c>
      <c r="AF376" s="47">
        <f t="shared" si="385"/>
        <v>0</v>
      </c>
      <c r="AG376" s="47">
        <f t="shared" si="385"/>
        <v>18000</v>
      </c>
      <c r="AH376" s="47">
        <f t="shared" si="385"/>
        <v>18000</v>
      </c>
      <c r="AI376" s="47">
        <f t="shared" si="385"/>
        <v>0</v>
      </c>
      <c r="AJ376" s="47">
        <f t="shared" si="385"/>
        <v>0</v>
      </c>
      <c r="AK376" s="47">
        <f t="shared" si="385"/>
        <v>18000</v>
      </c>
      <c r="AL376" s="47">
        <f t="shared" si="385"/>
        <v>0</v>
      </c>
      <c r="AM376" s="47">
        <f t="shared" si="385"/>
        <v>0</v>
      </c>
      <c r="AN376" s="47">
        <f t="shared" si="385"/>
        <v>0</v>
      </c>
      <c r="AO376" s="47">
        <f t="shared" si="385"/>
        <v>0</v>
      </c>
      <c r="AP376" s="47">
        <f t="shared" si="385"/>
        <v>18000</v>
      </c>
      <c r="AQ376" s="47">
        <f t="shared" si="385"/>
        <v>0</v>
      </c>
      <c r="AR376" s="47">
        <f t="shared" si="385"/>
        <v>0</v>
      </c>
      <c r="AS376" s="47">
        <f t="shared" si="385"/>
        <v>18000</v>
      </c>
    </row>
    <row r="377" spans="1:45" ht="60" x14ac:dyDescent="0.25">
      <c r="A377" s="46" t="s">
        <v>36</v>
      </c>
      <c r="B377" s="50"/>
      <c r="C377" s="50"/>
      <c r="D377" s="24" t="s">
        <v>25</v>
      </c>
      <c r="E377" s="19">
        <v>857</v>
      </c>
      <c r="F377" s="24" t="s">
        <v>25</v>
      </c>
      <c r="G377" s="24" t="s">
        <v>139</v>
      </c>
      <c r="H377" s="37" t="s">
        <v>283</v>
      </c>
      <c r="I377" s="24" t="s">
        <v>37</v>
      </c>
      <c r="J377" s="47">
        <v>18000</v>
      </c>
      <c r="K377" s="48"/>
      <c r="L377" s="48"/>
      <c r="M377" s="48">
        <f>J377</f>
        <v>18000</v>
      </c>
      <c r="N377" s="47">
        <v>18000</v>
      </c>
      <c r="O377" s="48"/>
      <c r="P377" s="48"/>
      <c r="Q377" s="48">
        <f>N377</f>
        <v>18000</v>
      </c>
      <c r="R377" s="47">
        <v>18000</v>
      </c>
      <c r="S377" s="48"/>
      <c r="T377" s="48"/>
      <c r="U377" s="48">
        <f>R377</f>
        <v>18000</v>
      </c>
      <c r="V377" s="47">
        <v>18000</v>
      </c>
      <c r="W377" s="47"/>
      <c r="X377" s="47"/>
      <c r="Y377" s="47">
        <f>V377</f>
        <v>18000</v>
      </c>
      <c r="Z377" s="47"/>
      <c r="AA377" s="47"/>
      <c r="AB377" s="47"/>
      <c r="AC377" s="47">
        <f>Z377</f>
        <v>0</v>
      </c>
      <c r="AD377" s="47">
        <f>V377+Z377</f>
        <v>18000</v>
      </c>
      <c r="AE377" s="47">
        <f>W377+AA377</f>
        <v>0</v>
      </c>
      <c r="AF377" s="47">
        <f>X377+AB377</f>
        <v>0</v>
      </c>
      <c r="AG377" s="47">
        <f>Y377+AC377</f>
        <v>18000</v>
      </c>
      <c r="AH377" s="47">
        <v>18000</v>
      </c>
      <c r="AI377" s="47"/>
      <c r="AJ377" s="47"/>
      <c r="AK377" s="47">
        <f>AH377</f>
        <v>18000</v>
      </c>
      <c r="AL377" s="47"/>
      <c r="AM377" s="47"/>
      <c r="AN377" s="47"/>
      <c r="AO377" s="47">
        <f>AL377</f>
        <v>0</v>
      </c>
      <c r="AP377" s="47">
        <f>AH377+AL377</f>
        <v>18000</v>
      </c>
      <c r="AQ377" s="47">
        <f>AI377+AM377</f>
        <v>0</v>
      </c>
      <c r="AR377" s="47">
        <f>AJ377+AN377</f>
        <v>0</v>
      </c>
      <c r="AS377" s="47">
        <f>AK377+AO377</f>
        <v>18000</v>
      </c>
    </row>
    <row r="378" spans="1:45" ht="19.5" customHeight="1" x14ac:dyDescent="0.25">
      <c r="A378" s="55" t="s">
        <v>284</v>
      </c>
      <c r="B378" s="55"/>
      <c r="C378" s="55"/>
      <c r="D378" s="55"/>
      <c r="E378" s="53"/>
      <c r="F378" s="42"/>
      <c r="G378" s="42"/>
      <c r="H378" s="22"/>
      <c r="I378" s="42"/>
      <c r="J378" s="43">
        <f t="shared" ref="J378:AS378" si="386">J7+J224+J330+J358+J366</f>
        <v>333317662.55000001</v>
      </c>
      <c r="K378" s="44">
        <f t="shared" si="386"/>
        <v>171160505.34999999</v>
      </c>
      <c r="L378" s="44">
        <f t="shared" si="386"/>
        <v>155403940</v>
      </c>
      <c r="M378" s="44">
        <f t="shared" si="386"/>
        <v>6753217.2000000002</v>
      </c>
      <c r="N378" s="43">
        <f t="shared" si="386"/>
        <v>321296329.19999993</v>
      </c>
      <c r="O378" s="44">
        <f t="shared" si="386"/>
        <v>193316869.79999998</v>
      </c>
      <c r="P378" s="44">
        <f t="shared" si="386"/>
        <v>121187400</v>
      </c>
      <c r="Q378" s="44">
        <f t="shared" si="386"/>
        <v>6792059.4000000004</v>
      </c>
      <c r="R378" s="43">
        <f t="shared" si="386"/>
        <v>303978915.23000002</v>
      </c>
      <c r="S378" s="44" t="e">
        <f t="shared" si="386"/>
        <v>#REF!</v>
      </c>
      <c r="T378" s="44" t="e">
        <f t="shared" si="386"/>
        <v>#REF!</v>
      </c>
      <c r="U378" s="44" t="e">
        <f t="shared" si="386"/>
        <v>#REF!</v>
      </c>
      <c r="V378" s="43" t="e">
        <f t="shared" si="386"/>
        <v>#REF!</v>
      </c>
      <c r="W378" s="43" t="e">
        <f t="shared" si="386"/>
        <v>#REF!</v>
      </c>
      <c r="X378" s="43" t="e">
        <f t="shared" si="386"/>
        <v>#REF!</v>
      </c>
      <c r="Y378" s="43" t="e">
        <f t="shared" si="386"/>
        <v>#REF!</v>
      </c>
      <c r="Z378" s="43" t="e">
        <f t="shared" si="386"/>
        <v>#REF!</v>
      </c>
      <c r="AA378" s="43" t="e">
        <f t="shared" si="386"/>
        <v>#REF!</v>
      </c>
      <c r="AB378" s="43" t="e">
        <f t="shared" si="386"/>
        <v>#REF!</v>
      </c>
      <c r="AC378" s="43" t="e">
        <f t="shared" si="386"/>
        <v>#REF!</v>
      </c>
      <c r="AD378" s="43" t="e">
        <f t="shared" si="386"/>
        <v>#REF!</v>
      </c>
      <c r="AE378" s="43" t="e">
        <f t="shared" si="386"/>
        <v>#REF!</v>
      </c>
      <c r="AF378" s="43" t="e">
        <f t="shared" si="386"/>
        <v>#REF!</v>
      </c>
      <c r="AG378" s="43" t="e">
        <f t="shared" si="386"/>
        <v>#REF!</v>
      </c>
      <c r="AH378" s="43" t="e">
        <f t="shared" si="386"/>
        <v>#REF!</v>
      </c>
      <c r="AI378" s="43" t="e">
        <f t="shared" si="386"/>
        <v>#REF!</v>
      </c>
      <c r="AJ378" s="43" t="e">
        <f t="shared" si="386"/>
        <v>#REF!</v>
      </c>
      <c r="AK378" s="43" t="e">
        <f t="shared" si="386"/>
        <v>#REF!</v>
      </c>
      <c r="AL378" s="43" t="e">
        <f t="shared" si="386"/>
        <v>#REF!</v>
      </c>
      <c r="AM378" s="43" t="e">
        <f t="shared" si="386"/>
        <v>#REF!</v>
      </c>
      <c r="AN378" s="43" t="e">
        <f t="shared" si="386"/>
        <v>#REF!</v>
      </c>
      <c r="AO378" s="43" t="e">
        <f t="shared" si="386"/>
        <v>#REF!</v>
      </c>
      <c r="AP378" s="43" t="e">
        <f t="shared" si="386"/>
        <v>#REF!</v>
      </c>
      <c r="AQ378" s="43" t="e">
        <f t="shared" si="386"/>
        <v>#REF!</v>
      </c>
      <c r="AR378" s="43" t="e">
        <f t="shared" si="386"/>
        <v>#REF!</v>
      </c>
      <c r="AS378" s="43" t="e">
        <f t="shared" si="386"/>
        <v>#REF!</v>
      </c>
    </row>
    <row r="379" spans="1:45" x14ac:dyDescent="0.25">
      <c r="A379" s="112"/>
      <c r="E379" s="3"/>
      <c r="F379" s="3"/>
      <c r="G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row>
    <row r="380" spans="1:45" x14ac:dyDescent="0.25">
      <c r="A380" s="112"/>
      <c r="E380" s="3"/>
      <c r="F380" s="3"/>
      <c r="G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row>
    <row r="381" spans="1:45" x14ac:dyDescent="0.25">
      <c r="A381" s="112"/>
      <c r="E381" s="3"/>
      <c r="F381" s="3"/>
      <c r="G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row>
    <row r="382" spans="1:45" x14ac:dyDescent="0.25">
      <c r="A382" s="112"/>
      <c r="E382" s="3"/>
      <c r="F382" s="3"/>
      <c r="G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row>
    <row r="383" spans="1:45" x14ac:dyDescent="0.25">
      <c r="A383" s="112"/>
      <c r="E383" s="3"/>
      <c r="F383" s="3"/>
      <c r="G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row>
    <row r="384" spans="1:45" x14ac:dyDescent="0.25">
      <c r="A384" s="112"/>
      <c r="E384" s="3"/>
      <c r="F384" s="3"/>
      <c r="G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row>
    <row r="385" spans="1:45" x14ac:dyDescent="0.25">
      <c r="A385" s="112"/>
      <c r="E385" s="3"/>
      <c r="F385" s="3"/>
      <c r="G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row>
    <row r="386" spans="1:45" x14ac:dyDescent="0.25">
      <c r="A386" s="112"/>
      <c r="E386" s="3"/>
      <c r="F386" s="3"/>
      <c r="G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row>
    <row r="387" spans="1:45" x14ac:dyDescent="0.25">
      <c r="A387" s="112"/>
      <c r="E387" s="3"/>
      <c r="F387" s="3"/>
      <c r="G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row>
    <row r="388" spans="1:45" x14ac:dyDescent="0.25">
      <c r="A388" s="112"/>
      <c r="E388" s="3"/>
      <c r="F388" s="3"/>
      <c r="G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row>
    <row r="389" spans="1:45" x14ac:dyDescent="0.25">
      <c r="A389" s="112"/>
      <c r="E389" s="3"/>
      <c r="F389" s="3"/>
      <c r="G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row>
    <row r="390" spans="1:45" x14ac:dyDescent="0.25">
      <c r="A390" s="112"/>
      <c r="E390" s="3"/>
      <c r="F390" s="3"/>
      <c r="G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row>
    <row r="391" spans="1:45" x14ac:dyDescent="0.25">
      <c r="A391" s="112"/>
      <c r="E391" s="3"/>
      <c r="F391" s="3"/>
      <c r="G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row>
    <row r="392" spans="1:45" x14ac:dyDescent="0.25">
      <c r="A392" s="112"/>
      <c r="E392" s="3"/>
      <c r="F392" s="3"/>
      <c r="G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row>
    <row r="393" spans="1:45" x14ac:dyDescent="0.25">
      <c r="A393" s="112"/>
      <c r="E393" s="3"/>
      <c r="F393" s="3"/>
      <c r="G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row>
    <row r="394" spans="1:45" x14ac:dyDescent="0.25">
      <c r="A394" s="112"/>
      <c r="E394" s="3"/>
      <c r="F394" s="3"/>
      <c r="G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row>
    <row r="395" spans="1:45" x14ac:dyDescent="0.25">
      <c r="A395" s="112"/>
      <c r="E395" s="3"/>
      <c r="F395" s="3"/>
      <c r="G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row>
    <row r="396" spans="1:45" x14ac:dyDescent="0.25">
      <c r="A396" s="112"/>
      <c r="E396" s="3"/>
      <c r="F396" s="3"/>
      <c r="G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row>
    <row r="397" spans="1:45" x14ac:dyDescent="0.25">
      <c r="A397" s="112"/>
      <c r="E397" s="3"/>
      <c r="F397" s="3"/>
      <c r="G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row>
    <row r="398" spans="1:45" x14ac:dyDescent="0.25">
      <c r="A398" s="112"/>
      <c r="E398" s="3"/>
      <c r="F398" s="3"/>
      <c r="G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row>
    <row r="399" spans="1:45" x14ac:dyDescent="0.25">
      <c r="A399" s="112"/>
      <c r="E399" s="3"/>
      <c r="F399" s="3"/>
      <c r="G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row>
    <row r="400" spans="1:45" x14ac:dyDescent="0.25">
      <c r="A400" s="112"/>
      <c r="E400" s="3"/>
      <c r="F400" s="3"/>
      <c r="G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row>
    <row r="401" spans="1:45" x14ac:dyDescent="0.25">
      <c r="A401" s="112"/>
      <c r="E401" s="3"/>
      <c r="F401" s="3"/>
      <c r="G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row>
    <row r="402" spans="1:45" x14ac:dyDescent="0.25">
      <c r="A402" s="112"/>
      <c r="E402" s="3"/>
      <c r="F402" s="3"/>
      <c r="G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row>
    <row r="403" spans="1:45" x14ac:dyDescent="0.25">
      <c r="A403" s="112"/>
      <c r="E403" s="3"/>
      <c r="F403" s="3"/>
      <c r="G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row>
    <row r="404" spans="1:45" x14ac:dyDescent="0.25">
      <c r="A404" s="112"/>
      <c r="E404" s="3"/>
      <c r="F404" s="3"/>
      <c r="G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row>
    <row r="405" spans="1:45" x14ac:dyDescent="0.25">
      <c r="A405" s="112"/>
      <c r="E405" s="3"/>
      <c r="F405" s="3"/>
      <c r="G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row>
    <row r="406" spans="1:45" x14ac:dyDescent="0.25">
      <c r="A406" s="112"/>
      <c r="E406" s="3"/>
      <c r="F406" s="3"/>
      <c r="G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row>
    <row r="407" spans="1:45" x14ac:dyDescent="0.25">
      <c r="A407" s="112"/>
      <c r="E407" s="3"/>
      <c r="F407" s="3"/>
      <c r="G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row>
    <row r="408" spans="1:45" x14ac:dyDescent="0.25">
      <c r="A408" s="112"/>
      <c r="E408" s="3"/>
      <c r="F408" s="3"/>
      <c r="G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row>
    <row r="409" spans="1:45" x14ac:dyDescent="0.25">
      <c r="A409" s="112"/>
      <c r="E409" s="3"/>
      <c r="F409" s="3"/>
      <c r="G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row>
    <row r="410" spans="1:45" x14ac:dyDescent="0.25">
      <c r="A410" s="112"/>
      <c r="E410" s="3"/>
      <c r="F410" s="3"/>
      <c r="G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row>
    <row r="411" spans="1:45" x14ac:dyDescent="0.25">
      <c r="A411" s="112"/>
      <c r="E411" s="3"/>
      <c r="F411" s="3"/>
      <c r="G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row>
    <row r="412" spans="1:45" x14ac:dyDescent="0.25">
      <c r="A412" s="112"/>
      <c r="E412" s="3"/>
      <c r="F412" s="3"/>
      <c r="G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row>
    <row r="413" spans="1:45" x14ac:dyDescent="0.25">
      <c r="A413" s="112"/>
      <c r="E413" s="3"/>
      <c r="F413" s="3"/>
      <c r="G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row>
    <row r="414" spans="1:45" x14ac:dyDescent="0.25">
      <c r="A414" s="112"/>
      <c r="E414" s="3"/>
      <c r="F414" s="3"/>
      <c r="G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row>
    <row r="415" spans="1:45" x14ac:dyDescent="0.25">
      <c r="A415" s="112"/>
      <c r="E415" s="3"/>
      <c r="F415" s="3"/>
      <c r="G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row>
    <row r="416" spans="1:45" x14ac:dyDescent="0.25">
      <c r="A416" s="112"/>
      <c r="E416" s="3"/>
      <c r="F416" s="3"/>
      <c r="G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row>
    <row r="417" spans="1:45" x14ac:dyDescent="0.25">
      <c r="A417" s="112"/>
      <c r="E417" s="3"/>
      <c r="F417" s="3"/>
      <c r="G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row>
    <row r="418" spans="1:45" x14ac:dyDescent="0.25">
      <c r="A418" s="112"/>
      <c r="E418" s="3"/>
      <c r="F418" s="3"/>
      <c r="G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row>
    <row r="419" spans="1:45" x14ac:dyDescent="0.25">
      <c r="A419" s="112"/>
      <c r="E419" s="3"/>
      <c r="F419" s="3"/>
      <c r="G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row>
    <row r="420" spans="1:45" x14ac:dyDescent="0.25">
      <c r="A420" s="112"/>
      <c r="E420" s="3"/>
      <c r="F420" s="3"/>
      <c r="G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row>
    <row r="421" spans="1:45" x14ac:dyDescent="0.25">
      <c r="A421" s="112"/>
      <c r="E421" s="3"/>
      <c r="F421" s="3"/>
      <c r="G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row>
    <row r="422" spans="1:45" x14ac:dyDescent="0.25">
      <c r="A422" s="112"/>
      <c r="E422" s="3"/>
      <c r="F422" s="3"/>
      <c r="G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row>
    <row r="423" spans="1:45" x14ac:dyDescent="0.25">
      <c r="A423" s="112"/>
      <c r="E423" s="3"/>
      <c r="F423" s="3"/>
      <c r="G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row>
    <row r="424" spans="1:45" x14ac:dyDescent="0.25">
      <c r="A424" s="112"/>
      <c r="E424" s="3"/>
      <c r="F424" s="3"/>
      <c r="G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row>
    <row r="425" spans="1:45" x14ac:dyDescent="0.25">
      <c r="A425" s="112"/>
      <c r="E425" s="3"/>
      <c r="F425" s="3"/>
      <c r="G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row>
    <row r="426" spans="1:45" x14ac:dyDescent="0.25">
      <c r="A426" s="112"/>
      <c r="E426" s="3"/>
      <c r="F426" s="3"/>
      <c r="G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row>
    <row r="427" spans="1:45" x14ac:dyDescent="0.25">
      <c r="A427" s="112"/>
      <c r="E427" s="3"/>
      <c r="F427" s="3"/>
      <c r="G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row>
    <row r="428" spans="1:45" x14ac:dyDescent="0.25">
      <c r="A428" s="112"/>
      <c r="E428" s="3"/>
      <c r="F428" s="3"/>
      <c r="G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row>
    <row r="429" spans="1:45" x14ac:dyDescent="0.25">
      <c r="A429" s="112"/>
      <c r="E429" s="3"/>
      <c r="F429" s="3"/>
      <c r="G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row>
    <row r="430" spans="1:45" x14ac:dyDescent="0.25">
      <c r="A430" s="112"/>
      <c r="E430" s="3"/>
      <c r="F430" s="3"/>
      <c r="G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row>
    <row r="431" spans="1:45" x14ac:dyDescent="0.25">
      <c r="A431" s="112"/>
      <c r="E431" s="3"/>
      <c r="F431" s="3"/>
      <c r="G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row>
    <row r="432" spans="1:45" x14ac:dyDescent="0.25">
      <c r="A432" s="112"/>
      <c r="E432" s="3"/>
      <c r="F432" s="3"/>
      <c r="G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row>
    <row r="433" spans="1:45" x14ac:dyDescent="0.25">
      <c r="A433" s="112"/>
      <c r="E433" s="3"/>
      <c r="F433" s="3"/>
      <c r="G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row>
    <row r="434" spans="1:45" x14ac:dyDescent="0.25">
      <c r="A434" s="112"/>
      <c r="E434" s="3"/>
      <c r="F434" s="3"/>
      <c r="G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row>
    <row r="435" spans="1:45" x14ac:dyDescent="0.25">
      <c r="A435" s="112"/>
      <c r="E435" s="3"/>
      <c r="F435" s="3"/>
      <c r="G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row>
    <row r="436" spans="1:45" x14ac:dyDescent="0.25">
      <c r="A436" s="112"/>
      <c r="E436" s="3"/>
      <c r="F436" s="3"/>
      <c r="G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row>
    <row r="437" spans="1:45" x14ac:dyDescent="0.25">
      <c r="A437" s="112"/>
      <c r="E437" s="3"/>
      <c r="F437" s="3"/>
      <c r="G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row>
    <row r="438" spans="1:45" x14ac:dyDescent="0.25">
      <c r="A438" s="112"/>
      <c r="E438" s="3"/>
      <c r="F438" s="3"/>
      <c r="G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row>
    <row r="439" spans="1:45" x14ac:dyDescent="0.25">
      <c r="A439" s="112"/>
      <c r="E439" s="3"/>
      <c r="F439" s="3"/>
      <c r="G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row>
    <row r="440" spans="1:45" x14ac:dyDescent="0.25">
      <c r="A440" s="112"/>
      <c r="E440" s="3"/>
      <c r="F440" s="3"/>
      <c r="G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row>
    <row r="441" spans="1:45" x14ac:dyDescent="0.25">
      <c r="A441" s="112"/>
      <c r="E441" s="3"/>
      <c r="F441" s="3"/>
      <c r="G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row>
    <row r="442" spans="1:45" x14ac:dyDescent="0.25">
      <c r="A442" s="112"/>
      <c r="E442" s="3"/>
      <c r="F442" s="3"/>
      <c r="G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row>
    <row r="443" spans="1:45" x14ac:dyDescent="0.25">
      <c r="A443" s="112"/>
      <c r="E443" s="3"/>
      <c r="F443" s="3"/>
      <c r="G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row>
    <row r="444" spans="1:45" x14ac:dyDescent="0.25">
      <c r="A444" s="112"/>
      <c r="E444" s="3"/>
      <c r="F444" s="3"/>
      <c r="G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row>
    <row r="445" spans="1:45" x14ac:dyDescent="0.25">
      <c r="A445" s="112"/>
      <c r="E445" s="3"/>
      <c r="F445" s="3"/>
      <c r="G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row>
    <row r="446" spans="1:45" x14ac:dyDescent="0.25">
      <c r="A446" s="112"/>
      <c r="E446" s="3"/>
      <c r="F446" s="3"/>
      <c r="G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row>
    <row r="447" spans="1:45" x14ac:dyDescent="0.25">
      <c r="A447" s="112"/>
      <c r="E447" s="3"/>
      <c r="F447" s="3"/>
      <c r="G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row>
    <row r="448" spans="1:45" x14ac:dyDescent="0.25">
      <c r="A448" s="112"/>
      <c r="E448" s="3"/>
      <c r="F448" s="3"/>
      <c r="G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row>
    <row r="449" spans="1:45" x14ac:dyDescent="0.25">
      <c r="A449" s="112"/>
      <c r="E449" s="3"/>
      <c r="F449" s="3"/>
      <c r="G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row>
    <row r="450" spans="1:45" x14ac:dyDescent="0.25">
      <c r="A450" s="112"/>
      <c r="E450" s="3"/>
      <c r="F450" s="3"/>
      <c r="G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row>
    <row r="451" spans="1:45" x14ac:dyDescent="0.25">
      <c r="A451" s="112"/>
      <c r="E451" s="3"/>
      <c r="F451" s="3"/>
      <c r="G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row>
    <row r="452" spans="1:45" x14ac:dyDescent="0.25">
      <c r="A452" s="112"/>
      <c r="E452" s="3"/>
      <c r="F452" s="3"/>
      <c r="G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row>
    <row r="453" spans="1:45" x14ac:dyDescent="0.25">
      <c r="A453" s="112"/>
      <c r="E453" s="3"/>
      <c r="F453" s="3"/>
      <c r="G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row>
    <row r="454" spans="1:45" x14ac:dyDescent="0.25">
      <c r="A454" s="112"/>
      <c r="E454" s="3"/>
      <c r="F454" s="3"/>
      <c r="G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row>
    <row r="455" spans="1:45" x14ac:dyDescent="0.25">
      <c r="A455" s="112"/>
      <c r="E455" s="3"/>
      <c r="F455" s="3"/>
      <c r="G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row>
    <row r="456" spans="1:45" x14ac:dyDescent="0.25">
      <c r="A456" s="112"/>
      <c r="E456" s="3"/>
      <c r="F456" s="3"/>
      <c r="G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row>
    <row r="457" spans="1:45" x14ac:dyDescent="0.25">
      <c r="A457" s="112"/>
      <c r="E457" s="3"/>
      <c r="F457" s="3"/>
      <c r="G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row>
    <row r="458" spans="1:45" x14ac:dyDescent="0.25">
      <c r="A458" s="112"/>
      <c r="E458" s="3"/>
      <c r="F458" s="3"/>
      <c r="G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row>
    <row r="459" spans="1:45" x14ac:dyDescent="0.25">
      <c r="A459" s="112"/>
      <c r="E459" s="3"/>
      <c r="F459" s="3"/>
      <c r="G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row>
    <row r="460" spans="1:45" x14ac:dyDescent="0.25">
      <c r="A460" s="112"/>
      <c r="E460" s="3"/>
      <c r="F460" s="3"/>
      <c r="G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row>
    <row r="461" spans="1:45" x14ac:dyDescent="0.25">
      <c r="A461" s="112"/>
      <c r="E461" s="3"/>
      <c r="F461" s="3"/>
      <c r="G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row>
    <row r="462" spans="1:45" x14ac:dyDescent="0.25">
      <c r="A462" s="112"/>
      <c r="E462" s="3"/>
      <c r="F462" s="3"/>
      <c r="G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row>
    <row r="463" spans="1:45" x14ac:dyDescent="0.25">
      <c r="A463" s="112"/>
      <c r="E463" s="3"/>
      <c r="F463" s="3"/>
      <c r="G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row>
    <row r="464" spans="1:45" x14ac:dyDescent="0.25">
      <c r="A464" s="112"/>
      <c r="E464" s="3"/>
      <c r="F464" s="3"/>
      <c r="G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row>
    <row r="465" spans="1:45" x14ac:dyDescent="0.25">
      <c r="A465" s="112"/>
      <c r="E465" s="3"/>
      <c r="F465" s="3"/>
      <c r="G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row>
    <row r="466" spans="1:45" x14ac:dyDescent="0.25">
      <c r="A466" s="112"/>
      <c r="E466" s="3"/>
      <c r="F466" s="3"/>
      <c r="G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row>
    <row r="467" spans="1:45" x14ac:dyDescent="0.25">
      <c r="A467" s="112"/>
      <c r="E467" s="3"/>
      <c r="F467" s="3"/>
      <c r="G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row>
    <row r="468" spans="1:45" x14ac:dyDescent="0.25">
      <c r="A468" s="112"/>
      <c r="E468" s="3"/>
      <c r="F468" s="3"/>
      <c r="G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row>
    <row r="469" spans="1:45" x14ac:dyDescent="0.25">
      <c r="A469" s="112"/>
      <c r="E469" s="3"/>
      <c r="F469" s="3"/>
      <c r="G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row>
    <row r="470" spans="1:45" x14ac:dyDescent="0.25">
      <c r="A470" s="112"/>
      <c r="E470" s="3"/>
      <c r="F470" s="3"/>
      <c r="G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row>
    <row r="471" spans="1:45" x14ac:dyDescent="0.25">
      <c r="A471" s="112"/>
      <c r="E471" s="3"/>
      <c r="F471" s="3"/>
      <c r="G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row>
    <row r="472" spans="1:45" x14ac:dyDescent="0.25">
      <c r="A472" s="112"/>
      <c r="E472" s="3"/>
      <c r="F472" s="3"/>
      <c r="G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row>
    <row r="473" spans="1:45" x14ac:dyDescent="0.25">
      <c r="A473" s="112"/>
      <c r="E473" s="3"/>
      <c r="F473" s="3"/>
      <c r="G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row>
    <row r="474" spans="1:45" x14ac:dyDescent="0.25">
      <c r="A474" s="112"/>
      <c r="E474" s="3"/>
      <c r="F474" s="3"/>
      <c r="G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row>
    <row r="475" spans="1:45" x14ac:dyDescent="0.25">
      <c r="A475" s="112"/>
      <c r="E475" s="3"/>
      <c r="F475" s="3"/>
      <c r="G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row>
    <row r="476" spans="1:45" x14ac:dyDescent="0.25">
      <c r="A476" s="112"/>
      <c r="E476" s="3"/>
      <c r="F476" s="3"/>
      <c r="G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row>
    <row r="477" spans="1:45" x14ac:dyDescent="0.25">
      <c r="A477" s="112"/>
      <c r="E477" s="3"/>
      <c r="F477" s="3"/>
      <c r="G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row>
    <row r="478" spans="1:45" x14ac:dyDescent="0.25">
      <c r="A478" s="112"/>
      <c r="E478" s="3"/>
      <c r="F478" s="3"/>
      <c r="G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row>
    <row r="479" spans="1:45" x14ac:dyDescent="0.25">
      <c r="A479" s="112"/>
      <c r="E479" s="3"/>
      <c r="F479" s="3"/>
      <c r="G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row>
    <row r="480" spans="1:45" x14ac:dyDescent="0.25">
      <c r="A480" s="112"/>
      <c r="E480" s="3"/>
      <c r="F480" s="3"/>
      <c r="G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row>
    <row r="481" spans="1:45" x14ac:dyDescent="0.25">
      <c r="A481" s="112"/>
      <c r="E481" s="3"/>
      <c r="F481" s="3"/>
      <c r="G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row>
    <row r="482" spans="1:45" x14ac:dyDescent="0.25">
      <c r="A482" s="112"/>
      <c r="E482" s="3"/>
      <c r="F482" s="3"/>
      <c r="G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row>
    <row r="483" spans="1:45" x14ac:dyDescent="0.25">
      <c r="A483" s="112"/>
      <c r="E483" s="3"/>
      <c r="F483" s="3"/>
      <c r="G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row>
    <row r="484" spans="1:45" x14ac:dyDescent="0.25">
      <c r="A484" s="112"/>
      <c r="E484" s="3"/>
      <c r="F484" s="3"/>
      <c r="G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row>
    <row r="485" spans="1:45" x14ac:dyDescent="0.25">
      <c r="A485" s="112"/>
      <c r="E485" s="3"/>
      <c r="F485" s="3"/>
      <c r="G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row>
    <row r="486" spans="1:45" x14ac:dyDescent="0.25">
      <c r="A486" s="112"/>
      <c r="E486" s="3"/>
      <c r="F486" s="3"/>
      <c r="G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row>
    <row r="487" spans="1:45" x14ac:dyDescent="0.25">
      <c r="A487" s="112"/>
      <c r="E487" s="3"/>
      <c r="F487" s="3"/>
      <c r="G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row>
    <row r="488" spans="1:45" x14ac:dyDescent="0.25">
      <c r="A488" s="112"/>
      <c r="E488" s="3"/>
      <c r="F488" s="3"/>
      <c r="G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row>
    <row r="489" spans="1:45" x14ac:dyDescent="0.25">
      <c r="A489" s="112"/>
      <c r="E489" s="3"/>
      <c r="F489" s="3"/>
      <c r="G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row>
    <row r="490" spans="1:45" x14ac:dyDescent="0.25">
      <c r="A490" s="112"/>
      <c r="E490" s="3"/>
      <c r="F490" s="3"/>
      <c r="G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row>
    <row r="491" spans="1:45" x14ac:dyDescent="0.25">
      <c r="A491" s="112"/>
      <c r="E491" s="3"/>
      <c r="F491" s="3"/>
      <c r="G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row>
    <row r="492" spans="1:45" x14ac:dyDescent="0.25">
      <c r="A492" s="112"/>
      <c r="E492" s="3"/>
      <c r="F492" s="3"/>
      <c r="G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row>
    <row r="493" spans="1:45" x14ac:dyDescent="0.25">
      <c r="A493" s="112"/>
      <c r="E493" s="3"/>
      <c r="F493" s="3"/>
      <c r="G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row>
    <row r="494" spans="1:45" x14ac:dyDescent="0.25">
      <c r="A494" s="112"/>
      <c r="E494" s="3"/>
      <c r="F494" s="3"/>
      <c r="G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row>
    <row r="495" spans="1:45" x14ac:dyDescent="0.25">
      <c r="A495" s="112"/>
      <c r="E495" s="3"/>
      <c r="F495" s="3"/>
      <c r="G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row>
    <row r="496" spans="1:45" x14ac:dyDescent="0.25">
      <c r="A496" s="112"/>
      <c r="E496" s="3"/>
      <c r="F496" s="3"/>
      <c r="G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row>
    <row r="497" spans="1:45" x14ac:dyDescent="0.25">
      <c r="A497" s="112"/>
      <c r="E497" s="3"/>
      <c r="F497" s="3"/>
      <c r="G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row>
    <row r="498" spans="1:45" x14ac:dyDescent="0.25">
      <c r="A498" s="112"/>
      <c r="E498" s="3"/>
      <c r="F498" s="3"/>
      <c r="G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row>
    <row r="499" spans="1:45" x14ac:dyDescent="0.25">
      <c r="A499" s="112"/>
      <c r="E499" s="3"/>
      <c r="F499" s="3"/>
      <c r="G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row>
    <row r="500" spans="1:45" x14ac:dyDescent="0.25">
      <c r="A500" s="112"/>
      <c r="E500" s="3"/>
      <c r="F500" s="3"/>
      <c r="G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row>
    <row r="501" spans="1:45" x14ac:dyDescent="0.25">
      <c r="A501" s="112"/>
      <c r="E501" s="3"/>
      <c r="F501" s="3"/>
      <c r="G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row>
    <row r="502" spans="1:45" x14ac:dyDescent="0.25">
      <c r="A502" s="112"/>
      <c r="E502" s="3"/>
      <c r="F502" s="3"/>
      <c r="G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row>
    <row r="503" spans="1:45" x14ac:dyDescent="0.25">
      <c r="A503" s="112"/>
      <c r="E503" s="3"/>
      <c r="F503" s="3"/>
      <c r="G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row>
    <row r="504" spans="1:45" x14ac:dyDescent="0.25">
      <c r="A504" s="112"/>
      <c r="E504" s="3"/>
      <c r="F504" s="3"/>
      <c r="G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row>
    <row r="505" spans="1:45" x14ac:dyDescent="0.25">
      <c r="A505" s="112"/>
      <c r="E505" s="3"/>
      <c r="F505" s="3"/>
      <c r="G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row>
    <row r="506" spans="1:45" x14ac:dyDescent="0.25">
      <c r="A506" s="112"/>
      <c r="E506" s="3"/>
      <c r="F506" s="3"/>
      <c r="G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row>
    <row r="507" spans="1:45" x14ac:dyDescent="0.25">
      <c r="A507" s="112"/>
      <c r="E507" s="3"/>
      <c r="F507" s="3"/>
      <c r="G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row>
    <row r="508" spans="1:45" x14ac:dyDescent="0.25">
      <c r="A508" s="112"/>
      <c r="E508" s="3"/>
      <c r="F508" s="3"/>
      <c r="G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row>
    <row r="509" spans="1:45" x14ac:dyDescent="0.25">
      <c r="A509" s="112"/>
      <c r="E509" s="3"/>
      <c r="F509" s="3"/>
      <c r="G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row>
    <row r="510" spans="1:45" x14ac:dyDescent="0.25">
      <c r="A510" s="112"/>
      <c r="E510" s="3"/>
      <c r="F510" s="3"/>
      <c r="G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row>
    <row r="511" spans="1:45" x14ac:dyDescent="0.25">
      <c r="A511" s="112"/>
      <c r="E511" s="3"/>
      <c r="F511" s="3"/>
      <c r="G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row>
    <row r="512" spans="1:45" x14ac:dyDescent="0.25">
      <c r="A512" s="112"/>
      <c r="E512" s="3"/>
      <c r="F512" s="3"/>
      <c r="G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row>
    <row r="513" spans="1:45" x14ac:dyDescent="0.25">
      <c r="A513" s="112"/>
      <c r="E513" s="3"/>
      <c r="F513" s="3"/>
      <c r="G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row>
    <row r="514" spans="1:45" x14ac:dyDescent="0.25">
      <c r="A514" s="112"/>
      <c r="E514" s="3"/>
      <c r="F514" s="3"/>
      <c r="G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row>
    <row r="515" spans="1:45" x14ac:dyDescent="0.25">
      <c r="A515" s="112"/>
      <c r="E515" s="3"/>
      <c r="F515" s="3"/>
      <c r="G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row>
    <row r="516" spans="1:45" x14ac:dyDescent="0.25">
      <c r="A516" s="112"/>
      <c r="E516" s="3"/>
      <c r="F516" s="3"/>
      <c r="G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row>
    <row r="517" spans="1:45" x14ac:dyDescent="0.25">
      <c r="A517" s="112"/>
      <c r="E517" s="3"/>
      <c r="F517" s="3"/>
      <c r="G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row>
    <row r="518" spans="1:45" x14ac:dyDescent="0.25">
      <c r="A518" s="112"/>
      <c r="E518" s="3"/>
      <c r="F518" s="3"/>
      <c r="G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row>
    <row r="519" spans="1:45" x14ac:dyDescent="0.25">
      <c r="A519" s="112"/>
      <c r="E519" s="3"/>
      <c r="F519" s="3"/>
      <c r="G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row>
    <row r="520" spans="1:45" x14ac:dyDescent="0.25">
      <c r="A520" s="112"/>
      <c r="E520" s="3"/>
      <c r="F520" s="3"/>
      <c r="G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row>
    <row r="521" spans="1:45" x14ac:dyDescent="0.25">
      <c r="A521" s="112"/>
      <c r="E521" s="3"/>
      <c r="F521" s="3"/>
      <c r="G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row>
    <row r="522" spans="1:45" x14ac:dyDescent="0.25">
      <c r="A522" s="112"/>
      <c r="E522" s="3"/>
      <c r="F522" s="3"/>
      <c r="G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row>
    <row r="523" spans="1:45" x14ac:dyDescent="0.25">
      <c r="A523" s="112"/>
      <c r="E523" s="3"/>
      <c r="F523" s="3"/>
      <c r="G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row>
    <row r="524" spans="1:45" x14ac:dyDescent="0.25">
      <c r="A524" s="112"/>
      <c r="E524" s="3"/>
      <c r="F524" s="3"/>
      <c r="G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row>
    <row r="525" spans="1:45" x14ac:dyDescent="0.25">
      <c r="A525" s="112"/>
      <c r="E525" s="3"/>
      <c r="F525" s="3"/>
      <c r="G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row>
    <row r="526" spans="1:45" x14ac:dyDescent="0.25">
      <c r="A526" s="112"/>
      <c r="E526" s="3"/>
      <c r="F526" s="3"/>
      <c r="G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row>
    <row r="527" spans="1:45" x14ac:dyDescent="0.25">
      <c r="A527" s="112"/>
      <c r="E527" s="3"/>
      <c r="F527" s="3"/>
      <c r="G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row>
    <row r="528" spans="1:45" x14ac:dyDescent="0.25">
      <c r="A528" s="112"/>
      <c r="E528" s="3"/>
      <c r="F528" s="3"/>
      <c r="G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row>
    <row r="529" spans="1:45" x14ac:dyDescent="0.25">
      <c r="A529" s="112"/>
      <c r="E529" s="3"/>
      <c r="F529" s="3"/>
      <c r="G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row>
    <row r="530" spans="1:45" x14ac:dyDescent="0.25">
      <c r="A530" s="112"/>
      <c r="E530" s="3"/>
      <c r="F530" s="3"/>
      <c r="G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row>
    <row r="531" spans="1:45" x14ac:dyDescent="0.25">
      <c r="A531" s="112"/>
      <c r="E531" s="3"/>
      <c r="F531" s="3"/>
      <c r="G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row>
    <row r="532" spans="1:45" x14ac:dyDescent="0.25">
      <c r="A532" s="112"/>
      <c r="E532" s="3"/>
      <c r="F532" s="3"/>
      <c r="G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row>
    <row r="533" spans="1:45" x14ac:dyDescent="0.25">
      <c r="A533" s="112"/>
      <c r="E533" s="3"/>
      <c r="F533" s="3"/>
      <c r="G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row>
    <row r="534" spans="1:45" x14ac:dyDescent="0.25">
      <c r="A534" s="112"/>
      <c r="E534" s="3"/>
      <c r="F534" s="3"/>
      <c r="G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row>
    <row r="535" spans="1:45" x14ac:dyDescent="0.25">
      <c r="A535" s="112"/>
      <c r="E535" s="3"/>
      <c r="F535" s="3"/>
      <c r="G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row>
    <row r="536" spans="1:45" x14ac:dyDescent="0.25">
      <c r="A536" s="112"/>
      <c r="E536" s="3"/>
      <c r="F536" s="3"/>
      <c r="G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row>
    <row r="537" spans="1:45" x14ac:dyDescent="0.25">
      <c r="A537" s="112"/>
      <c r="E537" s="3"/>
      <c r="F537" s="3"/>
      <c r="G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row>
    <row r="538" spans="1:45" x14ac:dyDescent="0.25">
      <c r="A538" s="112"/>
      <c r="E538" s="3"/>
      <c r="F538" s="3"/>
      <c r="G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row>
    <row r="539" spans="1:45" x14ac:dyDescent="0.25">
      <c r="A539" s="112"/>
      <c r="E539" s="3"/>
      <c r="F539" s="3"/>
      <c r="G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row>
    <row r="540" spans="1:45" x14ac:dyDescent="0.25">
      <c r="A540" s="112"/>
      <c r="E540" s="3"/>
      <c r="F540" s="3"/>
      <c r="G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row>
    <row r="541" spans="1:45" x14ac:dyDescent="0.25">
      <c r="A541" s="112"/>
      <c r="E541" s="3"/>
      <c r="F541" s="3"/>
      <c r="G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row>
    <row r="542" spans="1:45" x14ac:dyDescent="0.25">
      <c r="A542" s="112"/>
      <c r="E542" s="3"/>
      <c r="F542" s="3"/>
      <c r="G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row>
    <row r="543" spans="1:45" x14ac:dyDescent="0.25">
      <c r="A543" s="112"/>
      <c r="E543" s="3"/>
      <c r="F543" s="3"/>
      <c r="G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row>
    <row r="544" spans="1:45" x14ac:dyDescent="0.25">
      <c r="A544" s="112"/>
      <c r="E544" s="3"/>
      <c r="F544" s="3"/>
      <c r="G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row>
    <row r="545" spans="1:45" x14ac:dyDescent="0.25">
      <c r="A545" s="112"/>
      <c r="E545" s="3"/>
      <c r="F545" s="3"/>
      <c r="G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row>
    <row r="546" spans="1:45" x14ac:dyDescent="0.25">
      <c r="A546" s="112"/>
      <c r="E546" s="3"/>
      <c r="F546" s="3"/>
      <c r="G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row>
    <row r="547" spans="1:45" x14ac:dyDescent="0.25">
      <c r="A547" s="112"/>
      <c r="E547" s="3"/>
      <c r="F547" s="3"/>
      <c r="G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row>
    <row r="548" spans="1:45" x14ac:dyDescent="0.25">
      <c r="A548" s="112"/>
      <c r="E548" s="3"/>
      <c r="F548" s="3"/>
      <c r="G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row>
    <row r="549" spans="1:45" x14ac:dyDescent="0.25">
      <c r="A549" s="112"/>
      <c r="E549" s="3"/>
      <c r="F549" s="3"/>
      <c r="G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row>
    <row r="550" spans="1:45" x14ac:dyDescent="0.25">
      <c r="A550" s="112"/>
      <c r="E550" s="3"/>
      <c r="F550" s="3"/>
      <c r="G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row>
    <row r="551" spans="1:45" x14ac:dyDescent="0.25">
      <c r="A551" s="112"/>
      <c r="E551" s="3"/>
      <c r="F551" s="3"/>
      <c r="G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row>
    <row r="552" spans="1:45" x14ac:dyDescent="0.25">
      <c r="A552" s="112"/>
      <c r="E552" s="3"/>
      <c r="F552" s="3"/>
      <c r="G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row>
    <row r="553" spans="1:45" x14ac:dyDescent="0.25">
      <c r="A553" s="112"/>
      <c r="E553" s="3"/>
      <c r="F553" s="3"/>
      <c r="G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row>
    <row r="554" spans="1:45" x14ac:dyDescent="0.25">
      <c r="A554" s="112"/>
      <c r="E554" s="3"/>
      <c r="F554" s="3"/>
      <c r="G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row>
    <row r="555" spans="1:45" x14ac:dyDescent="0.25">
      <c r="A555" s="112"/>
      <c r="E555" s="3"/>
      <c r="F555" s="3"/>
      <c r="G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row>
    <row r="556" spans="1:45" x14ac:dyDescent="0.25">
      <c r="A556" s="112"/>
      <c r="E556" s="3"/>
      <c r="F556" s="3"/>
      <c r="G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row>
    <row r="557" spans="1:45" x14ac:dyDescent="0.25">
      <c r="A557" s="112"/>
      <c r="E557" s="3"/>
      <c r="F557" s="3"/>
      <c r="G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row>
    <row r="558" spans="1:45" x14ac:dyDescent="0.25">
      <c r="A558" s="112"/>
      <c r="E558" s="3"/>
      <c r="F558" s="3"/>
      <c r="G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row>
    <row r="559" spans="1:45" x14ac:dyDescent="0.25">
      <c r="A559" s="112"/>
      <c r="E559" s="3"/>
      <c r="F559" s="3"/>
      <c r="G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row>
    <row r="560" spans="1:45" x14ac:dyDescent="0.25">
      <c r="A560" s="112"/>
      <c r="E560" s="3"/>
      <c r="F560" s="3"/>
      <c r="G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row>
    <row r="561" spans="1:45" x14ac:dyDescent="0.25">
      <c r="A561" s="112"/>
      <c r="E561" s="3"/>
      <c r="F561" s="3"/>
      <c r="G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row>
    <row r="562" spans="1:45" x14ac:dyDescent="0.25">
      <c r="A562" s="112"/>
      <c r="E562" s="3"/>
      <c r="F562" s="3"/>
      <c r="G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row>
    <row r="563" spans="1:45" x14ac:dyDescent="0.25">
      <c r="A563" s="112"/>
      <c r="E563" s="3"/>
      <c r="F563" s="3"/>
      <c r="G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row>
    <row r="564" spans="1:45" x14ac:dyDescent="0.25">
      <c r="A564" s="112"/>
      <c r="E564" s="3"/>
      <c r="F564" s="3"/>
      <c r="G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row>
    <row r="565" spans="1:45" x14ac:dyDescent="0.25">
      <c r="A565" s="112"/>
      <c r="E565" s="3"/>
      <c r="F565" s="3"/>
      <c r="G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row>
    <row r="566" spans="1:45" x14ac:dyDescent="0.25">
      <c r="A566" s="112"/>
      <c r="E566" s="3"/>
      <c r="F566" s="3"/>
      <c r="G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row>
    <row r="567" spans="1:45" x14ac:dyDescent="0.25">
      <c r="A567" s="112"/>
      <c r="E567" s="3"/>
      <c r="F567" s="3"/>
      <c r="G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row>
    <row r="568" spans="1:45" x14ac:dyDescent="0.25">
      <c r="A568" s="112"/>
      <c r="E568" s="3"/>
      <c r="F568" s="3"/>
      <c r="G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row>
    <row r="569" spans="1:45" x14ac:dyDescent="0.25">
      <c r="A569" s="112"/>
      <c r="E569" s="3"/>
      <c r="F569" s="3"/>
      <c r="G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row>
    <row r="570" spans="1:45" x14ac:dyDescent="0.25">
      <c r="A570" s="112"/>
      <c r="E570" s="3"/>
      <c r="F570" s="3"/>
      <c r="G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row>
    <row r="571" spans="1:45" x14ac:dyDescent="0.25">
      <c r="A571" s="112"/>
      <c r="E571" s="3"/>
      <c r="F571" s="3"/>
      <c r="G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row>
    <row r="572" spans="1:45" x14ac:dyDescent="0.25">
      <c r="A572" s="112"/>
      <c r="E572" s="3"/>
      <c r="F572" s="3"/>
      <c r="G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row>
    <row r="573" spans="1:45" x14ac:dyDescent="0.25">
      <c r="A573" s="112"/>
      <c r="E573" s="3"/>
      <c r="F573" s="3"/>
      <c r="G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row>
    <row r="574" spans="1:45" x14ac:dyDescent="0.25">
      <c r="A574" s="112"/>
      <c r="E574" s="3"/>
      <c r="F574" s="3"/>
      <c r="G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row>
    <row r="575" spans="1:45" x14ac:dyDescent="0.25">
      <c r="A575" s="112"/>
      <c r="E575" s="3"/>
      <c r="F575" s="3"/>
      <c r="G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row>
    <row r="576" spans="1:45" x14ac:dyDescent="0.25">
      <c r="A576" s="112"/>
      <c r="E576" s="3"/>
      <c r="F576" s="3"/>
      <c r="G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row>
    <row r="577" spans="1:45" x14ac:dyDescent="0.25">
      <c r="A577" s="112"/>
      <c r="E577" s="3"/>
      <c r="F577" s="3"/>
      <c r="G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row>
    <row r="578" spans="1:45" x14ac:dyDescent="0.25">
      <c r="A578" s="112"/>
      <c r="E578" s="3"/>
      <c r="F578" s="3"/>
      <c r="G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row>
    <row r="579" spans="1:45" x14ac:dyDescent="0.25">
      <c r="A579" s="112"/>
      <c r="E579" s="3"/>
      <c r="F579" s="3"/>
      <c r="G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row>
    <row r="580" spans="1:45" x14ac:dyDescent="0.25">
      <c r="A580" s="112"/>
      <c r="E580" s="3"/>
      <c r="F580" s="3"/>
      <c r="G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row>
    <row r="581" spans="1:45" x14ac:dyDescent="0.25">
      <c r="A581" s="112"/>
      <c r="E581" s="3"/>
      <c r="F581" s="3"/>
      <c r="G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row>
    <row r="582" spans="1:45" x14ac:dyDescent="0.25">
      <c r="A582" s="112"/>
      <c r="E582" s="3"/>
      <c r="F582" s="3"/>
      <c r="G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row>
    <row r="583" spans="1:45" x14ac:dyDescent="0.25">
      <c r="A583" s="112"/>
      <c r="E583" s="3"/>
      <c r="F583" s="3"/>
      <c r="G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row>
    <row r="584" spans="1:45" x14ac:dyDescent="0.25">
      <c r="A584" s="112"/>
      <c r="E584" s="3"/>
      <c r="F584" s="3"/>
      <c r="G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row>
    <row r="585" spans="1:45" x14ac:dyDescent="0.25">
      <c r="A585" s="112"/>
      <c r="E585" s="3"/>
      <c r="F585" s="3"/>
      <c r="G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row>
    <row r="586" spans="1:45" x14ac:dyDescent="0.25">
      <c r="A586" s="112"/>
      <c r="E586" s="3"/>
      <c r="F586" s="3"/>
      <c r="G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row>
    <row r="587" spans="1:45" x14ac:dyDescent="0.25">
      <c r="A587" s="112"/>
      <c r="E587" s="3"/>
      <c r="F587" s="3"/>
      <c r="G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row>
    <row r="588" spans="1:45" x14ac:dyDescent="0.25">
      <c r="A588" s="112"/>
      <c r="E588" s="3"/>
      <c r="F588" s="3"/>
      <c r="G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row>
    <row r="589" spans="1:45" x14ac:dyDescent="0.25">
      <c r="A589" s="112"/>
      <c r="E589" s="3"/>
      <c r="F589" s="3"/>
      <c r="G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row>
    <row r="590" spans="1:45" x14ac:dyDescent="0.25">
      <c r="A590" s="112"/>
      <c r="E590" s="3"/>
      <c r="F590" s="3"/>
      <c r="G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row>
    <row r="591" spans="1:45" x14ac:dyDescent="0.25">
      <c r="A591" s="112"/>
      <c r="E591" s="3"/>
      <c r="F591" s="3"/>
      <c r="G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row>
    <row r="592" spans="1:45" x14ac:dyDescent="0.25">
      <c r="A592" s="112"/>
      <c r="E592" s="3"/>
      <c r="F592" s="3"/>
      <c r="G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row>
    <row r="593" spans="1:45" x14ac:dyDescent="0.25">
      <c r="A593" s="112"/>
      <c r="E593" s="3"/>
      <c r="F593" s="3"/>
      <c r="G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row>
    <row r="594" spans="1:45" x14ac:dyDescent="0.25">
      <c r="A594" s="112"/>
      <c r="E594" s="3"/>
      <c r="F594" s="3"/>
      <c r="G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row>
    <row r="595" spans="1:45" x14ac:dyDescent="0.25">
      <c r="A595" s="112"/>
      <c r="E595" s="3"/>
      <c r="F595" s="3"/>
      <c r="G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row>
    <row r="596" spans="1:45" x14ac:dyDescent="0.25">
      <c r="A596" s="112"/>
      <c r="E596" s="3"/>
      <c r="F596" s="3"/>
      <c r="G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row>
    <row r="597" spans="1:45" x14ac:dyDescent="0.25">
      <c r="A597" s="112"/>
      <c r="E597" s="3"/>
      <c r="F597" s="3"/>
      <c r="G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row>
    <row r="598" spans="1:45" x14ac:dyDescent="0.25">
      <c r="A598" s="112"/>
      <c r="E598" s="3"/>
      <c r="F598" s="3"/>
      <c r="G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row>
    <row r="599" spans="1:45" x14ac:dyDescent="0.25">
      <c r="A599" s="112"/>
      <c r="E599" s="3"/>
      <c r="F599" s="3"/>
      <c r="G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row>
    <row r="600" spans="1:45" x14ac:dyDescent="0.25">
      <c r="A600" s="112"/>
      <c r="E600" s="3"/>
      <c r="F600" s="3"/>
      <c r="G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row>
    <row r="601" spans="1:45" x14ac:dyDescent="0.25">
      <c r="A601" s="112"/>
      <c r="E601" s="3"/>
      <c r="F601" s="3"/>
      <c r="G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row>
    <row r="602" spans="1:45" x14ac:dyDescent="0.25">
      <c r="A602" s="112"/>
      <c r="E602" s="3"/>
      <c r="F602" s="3"/>
      <c r="G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row>
    <row r="603" spans="1:45" x14ac:dyDescent="0.25">
      <c r="A603" s="112"/>
      <c r="E603" s="3"/>
      <c r="F603" s="3"/>
      <c r="G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row>
    <row r="604" spans="1:45" x14ac:dyDescent="0.25">
      <c r="A604" s="112"/>
      <c r="E604" s="3"/>
      <c r="F604" s="3"/>
      <c r="G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row>
    <row r="605" spans="1:45" x14ac:dyDescent="0.25">
      <c r="A605" s="112"/>
      <c r="E605" s="3"/>
      <c r="F605" s="3"/>
      <c r="G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row>
    <row r="606" spans="1:45" x14ac:dyDescent="0.25">
      <c r="A606" s="112"/>
      <c r="E606" s="3"/>
      <c r="F606" s="3"/>
      <c r="G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row>
    <row r="607" spans="1:45" x14ac:dyDescent="0.25">
      <c r="A607" s="112"/>
      <c r="E607" s="3"/>
      <c r="F607" s="3"/>
      <c r="G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row>
    <row r="608" spans="1:45" x14ac:dyDescent="0.25">
      <c r="A608" s="112"/>
      <c r="E608" s="3"/>
      <c r="F608" s="3"/>
      <c r="G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row>
    <row r="609" spans="1:45" x14ac:dyDescent="0.25">
      <c r="A609" s="112"/>
      <c r="E609" s="3"/>
      <c r="F609" s="3"/>
      <c r="G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row>
    <row r="610" spans="1:45" x14ac:dyDescent="0.25">
      <c r="A610" s="112"/>
      <c r="E610" s="3"/>
      <c r="F610" s="3"/>
      <c r="G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row>
    <row r="611" spans="1:45" x14ac:dyDescent="0.25">
      <c r="A611" s="112"/>
      <c r="E611" s="3"/>
      <c r="F611" s="3"/>
      <c r="G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row>
    <row r="612" spans="1:45" x14ac:dyDescent="0.25">
      <c r="A612" s="112"/>
      <c r="E612" s="3"/>
      <c r="F612" s="3"/>
      <c r="G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row>
    <row r="613" spans="1:45" x14ac:dyDescent="0.25">
      <c r="A613" s="112"/>
      <c r="E613" s="3"/>
      <c r="F613" s="3"/>
      <c r="G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row>
    <row r="614" spans="1:45" x14ac:dyDescent="0.25">
      <c r="A614" s="112"/>
      <c r="E614" s="3"/>
      <c r="F614" s="3"/>
      <c r="G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row>
    <row r="615" spans="1:45" x14ac:dyDescent="0.25">
      <c r="A615" s="112"/>
      <c r="E615" s="3"/>
      <c r="F615" s="3"/>
      <c r="G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row>
    <row r="616" spans="1:45" x14ac:dyDescent="0.25">
      <c r="A616" s="112"/>
      <c r="E616" s="3"/>
      <c r="F616" s="3"/>
      <c r="G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row>
    <row r="617" spans="1:45" x14ac:dyDescent="0.25">
      <c r="A617" s="112"/>
      <c r="E617" s="3"/>
      <c r="F617" s="3"/>
      <c r="G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row>
    <row r="618" spans="1:45" x14ac:dyDescent="0.25">
      <c r="A618" s="112"/>
      <c r="E618" s="3"/>
      <c r="F618" s="3"/>
      <c r="G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row>
    <row r="619" spans="1:45" x14ac:dyDescent="0.25">
      <c r="A619" s="112"/>
      <c r="E619" s="3"/>
      <c r="F619" s="3"/>
      <c r="G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row>
    <row r="620" spans="1:45" x14ac:dyDescent="0.25">
      <c r="A620" s="112"/>
      <c r="E620" s="3"/>
      <c r="F620" s="3"/>
      <c r="G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row>
    <row r="621" spans="1:45" x14ac:dyDescent="0.25">
      <c r="A621" s="112"/>
      <c r="E621" s="3"/>
      <c r="F621" s="3"/>
      <c r="G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row>
    <row r="622" spans="1:45" x14ac:dyDescent="0.25">
      <c r="A622" s="112"/>
      <c r="E622" s="3"/>
      <c r="F622" s="3"/>
      <c r="G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row>
    <row r="623" spans="1:45" x14ac:dyDescent="0.25">
      <c r="A623" s="112"/>
      <c r="E623" s="3"/>
      <c r="F623" s="3"/>
      <c r="G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row>
    <row r="624" spans="1:45" x14ac:dyDescent="0.25">
      <c r="A624" s="112"/>
      <c r="E624" s="3"/>
      <c r="F624" s="3"/>
      <c r="G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row>
    <row r="625" spans="1:45" x14ac:dyDescent="0.25">
      <c r="A625" s="112"/>
      <c r="E625" s="3"/>
      <c r="F625" s="3"/>
      <c r="G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row>
    <row r="626" spans="1:45" x14ac:dyDescent="0.25">
      <c r="A626" s="112"/>
      <c r="E626" s="3"/>
      <c r="F626" s="3"/>
      <c r="G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row>
    <row r="627" spans="1:45" x14ac:dyDescent="0.25">
      <c r="A627" s="112"/>
      <c r="E627" s="3"/>
      <c r="F627" s="3"/>
      <c r="G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row>
    <row r="628" spans="1:45" x14ac:dyDescent="0.25">
      <c r="A628" s="112"/>
      <c r="E628" s="3"/>
      <c r="F628" s="3"/>
      <c r="G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row>
    <row r="629" spans="1:45" x14ac:dyDescent="0.25">
      <c r="A629" s="112"/>
      <c r="E629" s="3"/>
      <c r="F629" s="3"/>
      <c r="G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row>
    <row r="630" spans="1:45" x14ac:dyDescent="0.25">
      <c r="A630" s="112"/>
      <c r="E630" s="3"/>
      <c r="F630" s="3"/>
      <c r="G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row>
    <row r="631" spans="1:45" x14ac:dyDescent="0.25">
      <c r="A631" s="112"/>
      <c r="E631" s="3"/>
      <c r="F631" s="3"/>
      <c r="G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row>
    <row r="632" spans="1:45" x14ac:dyDescent="0.25">
      <c r="A632" s="112"/>
      <c r="E632" s="3"/>
      <c r="F632" s="3"/>
      <c r="G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row>
    <row r="633" spans="1:45" x14ac:dyDescent="0.25">
      <c r="A633" s="112"/>
      <c r="E633" s="3"/>
      <c r="F633" s="3"/>
      <c r="G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row>
    <row r="634" spans="1:45" x14ac:dyDescent="0.25">
      <c r="A634" s="112"/>
      <c r="E634" s="3"/>
      <c r="F634" s="3"/>
      <c r="G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row>
    <row r="635" spans="1:45" x14ac:dyDescent="0.25">
      <c r="A635" s="112"/>
      <c r="E635" s="3"/>
      <c r="F635" s="3"/>
      <c r="G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row>
    <row r="636" spans="1:45" x14ac:dyDescent="0.25">
      <c r="A636" s="112"/>
      <c r="E636" s="3"/>
      <c r="F636" s="3"/>
      <c r="G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row>
    <row r="637" spans="1:45" x14ac:dyDescent="0.25">
      <c r="A637" s="112"/>
      <c r="E637" s="3"/>
      <c r="F637" s="3"/>
      <c r="G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row>
    <row r="638" spans="1:45" x14ac:dyDescent="0.25">
      <c r="A638" s="112"/>
      <c r="E638" s="3"/>
      <c r="F638" s="3"/>
      <c r="G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row>
    <row r="639" spans="1:45" x14ac:dyDescent="0.25">
      <c r="A639" s="112"/>
      <c r="E639" s="3"/>
      <c r="F639" s="3"/>
      <c r="G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row>
    <row r="640" spans="1:45" x14ac:dyDescent="0.25">
      <c r="A640" s="112"/>
      <c r="E640" s="3"/>
      <c r="F640" s="3"/>
      <c r="G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row>
    <row r="641" spans="1:45" x14ac:dyDescent="0.25">
      <c r="A641" s="112"/>
      <c r="E641" s="3"/>
      <c r="F641" s="3"/>
      <c r="G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row>
    <row r="642" spans="1:45" x14ac:dyDescent="0.25">
      <c r="A642" s="112"/>
      <c r="E642" s="3"/>
      <c r="F642" s="3"/>
      <c r="G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row>
    <row r="643" spans="1:45" x14ac:dyDescent="0.25">
      <c r="A643" s="112"/>
      <c r="E643" s="3"/>
      <c r="F643" s="3"/>
      <c r="G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row>
    <row r="644" spans="1:45" x14ac:dyDescent="0.25">
      <c r="A644" s="112"/>
      <c r="E644" s="3"/>
      <c r="F644" s="3"/>
      <c r="G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row>
    <row r="645" spans="1:45" x14ac:dyDescent="0.25">
      <c r="A645" s="112"/>
      <c r="E645" s="3"/>
      <c r="F645" s="3"/>
      <c r="G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row>
    <row r="646" spans="1:45" x14ac:dyDescent="0.25">
      <c r="A646" s="112"/>
      <c r="E646" s="3"/>
      <c r="F646" s="3"/>
      <c r="G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row>
    <row r="647" spans="1:45" x14ac:dyDescent="0.25">
      <c r="A647" s="112"/>
      <c r="E647" s="3"/>
      <c r="F647" s="3"/>
      <c r="G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row>
    <row r="648" spans="1:45" x14ac:dyDescent="0.25">
      <c r="A648" s="112"/>
      <c r="E648" s="3"/>
      <c r="F648" s="3"/>
      <c r="G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row>
    <row r="649" spans="1:45" x14ac:dyDescent="0.25">
      <c r="A649" s="112"/>
      <c r="E649" s="3"/>
      <c r="F649" s="3"/>
      <c r="G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row>
    <row r="650" spans="1:45" x14ac:dyDescent="0.25">
      <c r="A650" s="112"/>
      <c r="E650" s="3"/>
      <c r="F650" s="3"/>
      <c r="G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row>
    <row r="651" spans="1:45" x14ac:dyDescent="0.25">
      <c r="A651" s="112"/>
      <c r="E651" s="3"/>
      <c r="F651" s="3"/>
      <c r="G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row>
    <row r="652" spans="1:45" x14ac:dyDescent="0.25">
      <c r="A652" s="112"/>
      <c r="E652" s="3"/>
      <c r="F652" s="3"/>
      <c r="G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row>
    <row r="653" spans="1:45" x14ac:dyDescent="0.25">
      <c r="A653" s="112"/>
      <c r="E653" s="3"/>
      <c r="F653" s="3"/>
      <c r="G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row>
    <row r="654" spans="1:45" x14ac:dyDescent="0.25">
      <c r="A654" s="112"/>
      <c r="E654" s="3"/>
      <c r="F654" s="3"/>
      <c r="G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row>
    <row r="655" spans="1:45" x14ac:dyDescent="0.25">
      <c r="A655" s="112"/>
      <c r="E655" s="3"/>
      <c r="F655" s="3"/>
      <c r="G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row>
    <row r="656" spans="1:45" x14ac:dyDescent="0.25">
      <c r="A656" s="112"/>
      <c r="E656" s="3"/>
      <c r="F656" s="3"/>
      <c r="G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row>
    <row r="657" spans="1:45" x14ac:dyDescent="0.25">
      <c r="A657" s="112"/>
      <c r="E657" s="3"/>
      <c r="F657" s="3"/>
      <c r="G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row>
    <row r="658" spans="1:45" x14ac:dyDescent="0.25">
      <c r="A658" s="112"/>
      <c r="E658" s="3"/>
      <c r="F658" s="3"/>
      <c r="G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row>
    <row r="659" spans="1:45" x14ac:dyDescent="0.25">
      <c r="A659" s="112"/>
      <c r="E659" s="3"/>
      <c r="F659" s="3"/>
      <c r="G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row>
    <row r="660" spans="1:45" x14ac:dyDescent="0.25">
      <c r="A660" s="112"/>
      <c r="E660" s="3"/>
      <c r="F660" s="3"/>
      <c r="G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row>
    <row r="661" spans="1:45" x14ac:dyDescent="0.25">
      <c r="A661" s="112"/>
      <c r="E661" s="3"/>
      <c r="F661" s="3"/>
      <c r="G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row>
    <row r="662" spans="1:45" x14ac:dyDescent="0.25">
      <c r="A662" s="112"/>
      <c r="E662" s="3"/>
      <c r="F662" s="3"/>
      <c r="G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row>
    <row r="663" spans="1:45" x14ac:dyDescent="0.25">
      <c r="A663" s="112"/>
      <c r="E663" s="3"/>
      <c r="F663" s="3"/>
      <c r="G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row>
    <row r="664" spans="1:45" x14ac:dyDescent="0.25">
      <c r="A664" s="112"/>
      <c r="E664" s="3"/>
      <c r="F664" s="3"/>
      <c r="G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row>
  </sheetData>
  <mergeCells count="3">
    <mergeCell ref="H1:R1"/>
    <mergeCell ref="H2:R2"/>
    <mergeCell ref="A3:R3"/>
  </mergeCells>
  <pageMargins left="0.59055118110236227" right="0.59055118110236227" top="0.31496062992125984"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3.ВСР</vt:lpstr>
      <vt:lpstr>'3.ВСР'!Заголовки_для_печати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2022-12-16T08:58:20Z</cp:lastPrinted>
  <dcterms:created xsi:type="dcterms:W3CDTF">2022-12-16T06:32:28Z</dcterms:created>
  <dcterms:modified xsi:type="dcterms:W3CDTF">2022-12-16T08:58:36Z</dcterms:modified>
</cp:coreProperties>
</file>