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H26" i="1" l="1"/>
  <c r="I26" i="1"/>
  <c r="J26" i="1"/>
  <c r="K26" i="1"/>
  <c r="G26" i="1"/>
  <c r="G47" i="1" s="1"/>
  <c r="E26" i="1"/>
  <c r="F26" i="1" s="1"/>
  <c r="D26" i="1"/>
  <c r="F27" i="1"/>
  <c r="F41" i="1" l="1"/>
  <c r="E41" i="1"/>
  <c r="G41" i="1"/>
  <c r="H41" i="1"/>
  <c r="I41" i="1"/>
  <c r="J41" i="1"/>
  <c r="K41" i="1"/>
  <c r="E13" i="1"/>
  <c r="G13" i="1"/>
  <c r="H13" i="1"/>
  <c r="I13" i="1"/>
  <c r="J13" i="1"/>
  <c r="K13" i="1"/>
  <c r="D13" i="1"/>
  <c r="F6" i="1" l="1"/>
  <c r="D21" i="1" l="1"/>
  <c r="F24" i="1"/>
  <c r="G3" i="1" l="1"/>
  <c r="J3" i="1"/>
  <c r="K3" i="1"/>
  <c r="E21" i="1" l="1"/>
  <c r="J37" i="1" l="1"/>
  <c r="K44" i="1"/>
  <c r="K37" i="1"/>
  <c r="K34" i="1"/>
  <c r="K28" i="1"/>
  <c r="K21" i="1"/>
  <c r="K47" i="1" s="1"/>
  <c r="K16" i="1"/>
  <c r="K11" i="1"/>
  <c r="J44" i="1"/>
  <c r="J34" i="1"/>
  <c r="J28" i="1"/>
  <c r="J21" i="1"/>
  <c r="J16" i="1"/>
  <c r="J11" i="1"/>
  <c r="G21" i="1"/>
  <c r="F9" i="1"/>
  <c r="F8" i="1"/>
  <c r="J47" i="1" l="1"/>
  <c r="F31" i="1"/>
  <c r="G11" i="1" l="1"/>
  <c r="G44" i="1" l="1"/>
  <c r="G37" i="1"/>
  <c r="G34" i="1"/>
  <c r="G28" i="1"/>
  <c r="G16" i="1"/>
  <c r="E44" i="1"/>
  <c r="D44" i="1"/>
  <c r="D41" i="1"/>
  <c r="E37" i="1"/>
  <c r="D37" i="1"/>
  <c r="E34" i="1"/>
  <c r="D34" i="1"/>
  <c r="E28" i="1"/>
  <c r="D28" i="1"/>
  <c r="E16" i="1"/>
  <c r="D16" i="1"/>
  <c r="E11" i="1"/>
  <c r="D11" i="1"/>
  <c r="E3" i="1"/>
  <c r="D3" i="1"/>
  <c r="D47" i="1" s="1"/>
  <c r="F17" i="1"/>
  <c r="F19" i="1"/>
  <c r="F29" i="1"/>
  <c r="F46" i="1"/>
  <c r="F45" i="1"/>
  <c r="F43" i="1"/>
  <c r="F42" i="1"/>
  <c r="F40" i="1"/>
  <c r="F39" i="1"/>
  <c r="F38" i="1"/>
  <c r="F36" i="1"/>
  <c r="F33" i="1"/>
  <c r="F32" i="1"/>
  <c r="F23" i="1"/>
  <c r="F22" i="1"/>
  <c r="F20" i="1"/>
  <c r="F18" i="1"/>
  <c r="F15" i="1"/>
  <c r="F13" i="1" s="1"/>
  <c r="F12" i="1"/>
  <c r="F7" i="1"/>
  <c r="F5" i="1"/>
  <c r="F4" i="1"/>
  <c r="E47" i="1" l="1"/>
  <c r="I16" i="1"/>
  <c r="H21" i="1"/>
  <c r="H11" i="1"/>
  <c r="H16" i="1"/>
  <c r="F28" i="1"/>
  <c r="I11" i="1"/>
  <c r="I28" i="1"/>
  <c r="I34" i="1"/>
  <c r="F21" i="1"/>
  <c r="H34" i="1"/>
  <c r="I37" i="1"/>
  <c r="I21" i="1"/>
  <c r="H44" i="1"/>
  <c r="F37" i="1"/>
  <c r="F34" i="1"/>
  <c r="H28" i="1"/>
  <c r="F16" i="1"/>
  <c r="H37" i="1"/>
  <c r="I3" i="1"/>
  <c r="I44" i="1"/>
  <c r="F44" i="1"/>
  <c r="F11" i="1"/>
  <c r="F3" i="1"/>
  <c r="H3" i="1"/>
  <c r="F35" i="1"/>
  <c r="F30" i="1"/>
  <c r="F10" i="1"/>
  <c r="I47" i="1" l="1"/>
  <c r="H47" i="1"/>
  <c r="F47" i="1"/>
</calcChain>
</file>

<file path=xl/sharedStrings.xml><?xml version="1.0" encoding="utf-8"?>
<sst xmlns="http://schemas.openxmlformats.org/spreadsheetml/2006/main" count="148" uniqueCount="75">
  <si>
    <t>Наименование</t>
  </si>
  <si>
    <t>Рз</t>
  </si>
  <si>
    <t>Пр</t>
  </si>
  <si>
    <t>Темп к отчетному году</t>
  </si>
  <si>
    <t>Темп к ожидаемой оценке исполнения</t>
  </si>
  <si>
    <t>Общегосударственные вопросы</t>
  </si>
  <si>
    <t>01</t>
  </si>
  <si>
    <t/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</si>
  <si>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</si>
  <si>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</si>
  <si>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</si>
  <si>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</si>
  <si>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</si>
  <si>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</si>
  <si>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</si>
  <si>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</si>
  <si>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</si>
  <si>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</si>
  <si>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</si>
  <si>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</si>
  <si>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</si>
  <si>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</si>
  <si>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</si>
  <si>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</si>
  <si>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</si>
  <si>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</si>
  <si>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10</t>
  </si>
  <si>
    <t>14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</si>
  <si>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</si>
  <si>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</si>
  <si>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</si>
  <si>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</si>
  <si>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</si>
  <si>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</si>
  <si>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</si>
  <si>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</si>
  <si>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</si>
  <si>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</si>
  <si>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</si>
  <si>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</si>
  <si>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</si>
  <si>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</si>
  <si>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</si>
  <si>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</si>
  <si>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</si>
  <si>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</si>
  <si>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</si>
  <si>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</si>
  <si>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</si>
  <si>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</si>
  <si>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</si>
  <si>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</si>
  <si>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</si>
  <si>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</si>
  <si>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</si>
  <si>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</si>
  <si>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</si>
  <si>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ИТОГО:</t>
  </si>
  <si>
    <t>Обеспечение проведения выборов и референдумов</t>
  </si>
  <si>
    <t>Благоустройство</t>
  </si>
  <si>
    <t>Другие вопросы в области жилищно-коммунального хозяйства</t>
  </si>
  <si>
    <t>2023 год (план)</t>
  </si>
  <si>
    <t>Защита населения и территории от чрезвычайных ситуаций природного и техногенного характера, пожарная безопасность</t>
  </si>
  <si>
    <t>2024 год (план)</t>
  </si>
  <si>
    <t>Сведения о расходах бюджета Клетнянского муниципального района Брянской области по разделам и подразделам классификации расходов бюджета Клетнянского муниципального района Брянской области на 2023 год и на плановый период 2024 и 2025 годов в сравнении с ожидаемым исполнением за 2022 год и отчетом за 2021 год</t>
  </si>
  <si>
    <t>2021 год (кассовое исполнение)</t>
  </si>
  <si>
    <t>2022 год (оценка исполнения)</t>
  </si>
  <si>
    <t>2025 год (план)</t>
  </si>
  <si>
    <t>Гражданская оборона</t>
  </si>
  <si>
    <t>Охрана окружающей среды</t>
  </si>
  <si>
    <t>Другие вопросы в области охраны окружающей среды</t>
  </si>
  <si>
    <t>Заместитель главы администрации - начальник финансового управления администрации Клетнянского района</t>
  </si>
  <si>
    <t>В.Н.Кортелева</t>
  </si>
  <si>
    <t>Исп.И.В.Курашина</t>
  </si>
  <si>
    <t>тел.91831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</si>
</sst>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64" fontId="2" fillId="0" borderId="2" xfId="0" applyNumberFormat="1" applyFont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165" fontId="2" fillId="0" borderId="2" xfId="1" applyNumberFormat="1" applyFont="1" applyFill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/>
    </xf>
    <xf numFmtId="165" fontId="3" fillId="0" borderId="2" xfId="1" applyNumberFormat="1" applyFont="1" applyFill="1" applyBorder="1" applyAlignment="1">
      <alignment horizontal="center" vertical="top"/>
    </xf>
    <xf numFmtId="165" fontId="3" fillId="0" borderId="2" xfId="1" applyNumberFormat="1" applyFont="1" applyBorder="1" applyAlignment="1">
      <alignment horizontal="center" vertical="top"/>
    </xf>
    <xf numFmtId="0" fontId="4" fillId="0" borderId="2" xfId="0" quotePrefix="1" applyFont="1" applyFill="1" applyBorder="1" applyAlignment="1">
      <alignment horizontal="center" vertical="top" wrapText="1"/>
    </xf>
    <xf numFmtId="4" fontId="3" fillId="0" borderId="0" xfId="0" applyNumberFormat="1" applyFont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4" fontId="7" fillId="0" borderId="0" xfId="0" applyNumberFormat="1" applyFont="1" applyBorder="1" applyAlignment="1">
      <alignment horizontal="center" vertical="top"/>
    </xf>
    <xf numFmtId="0" fontId="8" fillId="0" borderId="0" xfId="0" applyFont="1" applyFill="1" applyAlignment="1">
      <alignment vertical="top" wrapText="1"/>
    </xf>
    <xf numFmtId="4" fontId="8" fillId="0" borderId="0" xfId="0" applyNumberFormat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zoomScale="90" zoomScaleNormal="90" workbookViewId="0">
      <pane xSplit="3" ySplit="2" topLeftCell="D36" activePane="bottomRight" state="frozen"/>
      <selection pane="topRight" activeCell="D1" sqref="D1"/>
      <selection pane="bottomLeft" activeCell="A3" sqref="A3"/>
      <selection pane="bottomRight" activeCell="E40" sqref="E40"/>
    </sheetView>
  </sheetViews>
  <sheetFormatPr defaultColWidth="9.140625" defaultRowHeight="15.75" x14ac:dyDescent="0.25"/>
  <cols>
    <col min="1" max="1" width="54.140625" style="8" customWidth="1"/>
    <col min="2" max="2" width="5.7109375" style="8" customWidth="1"/>
    <col min="3" max="3" width="5.42578125" style="8" customWidth="1"/>
    <col min="4" max="4" width="18.7109375" style="8" customWidth="1"/>
    <col min="5" max="5" width="18.85546875" style="20" customWidth="1"/>
    <col min="6" max="6" width="11.42578125" style="20" customWidth="1"/>
    <col min="7" max="7" width="18.85546875" style="20" customWidth="1"/>
    <col min="8" max="9" width="10.7109375" style="20" hidden="1" customWidth="1"/>
    <col min="10" max="11" width="18.85546875" style="20" customWidth="1"/>
    <col min="12" max="16384" width="9.140625" style="8"/>
  </cols>
  <sheetData>
    <row r="1" spans="1:11" ht="51" customHeight="1" x14ac:dyDescent="0.25">
      <c r="A1" s="32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81" customHeight="1" x14ac:dyDescent="0.25">
      <c r="A2" s="6" t="s">
        <v>0</v>
      </c>
      <c r="B2" s="6" t="s">
        <v>1</v>
      </c>
      <c r="C2" s="6" t="s">
        <v>2</v>
      </c>
      <c r="D2" s="22" t="s">
        <v>65</v>
      </c>
      <c r="E2" s="23" t="s">
        <v>66</v>
      </c>
      <c r="F2" s="23" t="s">
        <v>3</v>
      </c>
      <c r="G2" s="7" t="s">
        <v>61</v>
      </c>
      <c r="H2" s="7" t="s">
        <v>3</v>
      </c>
      <c r="I2" s="7" t="s">
        <v>4</v>
      </c>
      <c r="J2" s="7" t="s">
        <v>63</v>
      </c>
      <c r="K2" s="7" t="s">
        <v>67</v>
      </c>
    </row>
    <row r="3" spans="1:11" x14ac:dyDescent="0.25">
      <c r="A3" s="9" t="s">
        <v>5</v>
      </c>
      <c r="B3" s="10" t="s">
        <v>6</v>
      </c>
      <c r="C3" s="10" t="s">
        <v>7</v>
      </c>
      <c r="D3" s="11">
        <f>SUM(D4:D10)</f>
        <v>34602339.600000001</v>
      </c>
      <c r="E3" s="11">
        <f>SUM(E4:E10)</f>
        <v>38312334.620000005</v>
      </c>
      <c r="F3" s="12">
        <f>E3/D3</f>
        <v>1.1072180396726701</v>
      </c>
      <c r="G3" s="11">
        <f>SUM(G4:G10)</f>
        <v>40535084</v>
      </c>
      <c r="H3" s="13">
        <f t="shared" ref="H3" si="0">G3/D3</f>
        <v>1.1714550076261316</v>
      </c>
      <c r="I3" s="13">
        <f t="shared" ref="I3" si="1">G3/E3</f>
        <v>1.0580165474656213</v>
      </c>
      <c r="J3" s="11">
        <f>SUM(J4:J10)</f>
        <v>38431017.670000002</v>
      </c>
      <c r="K3" s="11">
        <f>SUM(K4:K10)</f>
        <v>42008072.710000001</v>
      </c>
    </row>
    <row r="4" spans="1:11" ht="64.5" customHeight="1" x14ac:dyDescent="0.25">
      <c r="A4" s="14" t="s">
        <v>9</v>
      </c>
      <c r="B4" s="6" t="s">
        <v>6</v>
      </c>
      <c r="C4" s="6" t="s">
        <v>10</v>
      </c>
      <c r="D4" s="15">
        <v>359807.73</v>
      </c>
      <c r="E4" s="16">
        <v>387800</v>
      </c>
      <c r="F4" s="17">
        <f t="shared" ref="F4:F43" si="2">E4/D4</f>
        <v>1.0777978560938644</v>
      </c>
      <c r="G4" s="15">
        <v>392700</v>
      </c>
      <c r="H4" s="18"/>
      <c r="I4" s="18"/>
      <c r="J4" s="15">
        <v>382400</v>
      </c>
      <c r="K4" s="15">
        <v>382900</v>
      </c>
    </row>
    <row r="5" spans="1:11" ht="64.5" customHeight="1" x14ac:dyDescent="0.25">
      <c r="A5" s="14" t="s">
        <v>11</v>
      </c>
      <c r="B5" s="6" t="s">
        <v>6</v>
      </c>
      <c r="C5" s="6" t="s">
        <v>12</v>
      </c>
      <c r="D5" s="15">
        <v>23426367.300000001</v>
      </c>
      <c r="E5" s="16">
        <v>26226938.620000001</v>
      </c>
      <c r="F5" s="17">
        <f t="shared" si="2"/>
        <v>1.1195478276309618</v>
      </c>
      <c r="G5" s="15">
        <v>28096525</v>
      </c>
      <c r="H5" s="18"/>
      <c r="I5" s="18"/>
      <c r="J5" s="15">
        <v>24598025</v>
      </c>
      <c r="K5" s="15">
        <v>24598025</v>
      </c>
    </row>
    <row r="6" spans="1:11" x14ac:dyDescent="0.25">
      <c r="A6" s="14" t="s">
        <v>13</v>
      </c>
      <c r="B6" s="6" t="s">
        <v>6</v>
      </c>
      <c r="C6" s="6" t="s">
        <v>14</v>
      </c>
      <c r="D6" s="15">
        <v>0</v>
      </c>
      <c r="E6" s="16">
        <v>51585</v>
      </c>
      <c r="F6" s="17" t="e">
        <f t="shared" si="2"/>
        <v>#DIV/0!</v>
      </c>
      <c r="G6" s="15">
        <v>1359</v>
      </c>
      <c r="H6" s="18"/>
      <c r="I6" s="18"/>
      <c r="J6" s="15">
        <v>1422</v>
      </c>
      <c r="K6" s="15">
        <v>1264</v>
      </c>
    </row>
    <row r="7" spans="1:11" ht="49.5" customHeight="1" x14ac:dyDescent="0.25">
      <c r="A7" s="14" t="s">
        <v>15</v>
      </c>
      <c r="B7" s="6" t="s">
        <v>6</v>
      </c>
      <c r="C7" s="6" t="s">
        <v>16</v>
      </c>
      <c r="D7" s="15">
        <v>6931521.4199999999</v>
      </c>
      <c r="E7" s="16">
        <v>7086940</v>
      </c>
      <c r="F7" s="17">
        <f t="shared" si="2"/>
        <v>1.0224220009695937</v>
      </c>
      <c r="G7" s="15">
        <v>7223300</v>
      </c>
      <c r="H7" s="18"/>
      <c r="I7" s="18"/>
      <c r="J7" s="15">
        <v>7094400</v>
      </c>
      <c r="K7" s="15">
        <v>7094400</v>
      </c>
    </row>
    <row r="8" spans="1:11" ht="34.5" hidden="1" customHeight="1" x14ac:dyDescent="0.25">
      <c r="A8" s="14" t="s">
        <v>58</v>
      </c>
      <c r="B8" s="6" t="s">
        <v>6</v>
      </c>
      <c r="C8" s="6" t="s">
        <v>17</v>
      </c>
      <c r="D8" s="15"/>
      <c r="E8" s="16"/>
      <c r="F8" s="17" t="e">
        <f t="shared" si="2"/>
        <v>#DIV/0!</v>
      </c>
      <c r="G8" s="15"/>
      <c r="H8" s="18"/>
      <c r="I8" s="18"/>
      <c r="J8" s="15"/>
      <c r="K8" s="15"/>
    </row>
    <row r="9" spans="1:11" x14ac:dyDescent="0.25">
      <c r="A9" s="14" t="s">
        <v>18</v>
      </c>
      <c r="B9" s="6" t="s">
        <v>6</v>
      </c>
      <c r="C9" s="6" t="s">
        <v>19</v>
      </c>
      <c r="D9" s="15">
        <v>0</v>
      </c>
      <c r="E9" s="16">
        <v>800000</v>
      </c>
      <c r="F9" s="17" t="e">
        <f t="shared" si="2"/>
        <v>#DIV/0!</v>
      </c>
      <c r="G9" s="15">
        <v>1000000</v>
      </c>
      <c r="H9" s="18"/>
      <c r="I9" s="18"/>
      <c r="J9" s="15"/>
      <c r="K9" s="15"/>
    </row>
    <row r="10" spans="1:11" ht="18" customHeight="1" x14ac:dyDescent="0.25">
      <c r="A10" s="14" t="s">
        <v>20</v>
      </c>
      <c r="B10" s="6" t="s">
        <v>6</v>
      </c>
      <c r="C10" s="6" t="s">
        <v>21</v>
      </c>
      <c r="D10" s="15">
        <v>3884643.15</v>
      </c>
      <c r="E10" s="16">
        <v>3759071</v>
      </c>
      <c r="F10" s="17">
        <f t="shared" si="2"/>
        <v>0.96767472708529223</v>
      </c>
      <c r="G10" s="15">
        <v>3821200</v>
      </c>
      <c r="H10" s="18"/>
      <c r="I10" s="18"/>
      <c r="J10" s="15">
        <v>6354770.6699999999</v>
      </c>
      <c r="K10" s="15">
        <v>9931483.7100000009</v>
      </c>
    </row>
    <row r="11" spans="1:11" x14ac:dyDescent="0.25">
      <c r="A11" s="9" t="s">
        <v>22</v>
      </c>
      <c r="B11" s="10" t="s">
        <v>8</v>
      </c>
      <c r="C11" s="10" t="s">
        <v>7</v>
      </c>
      <c r="D11" s="11">
        <f>D12</f>
        <v>1818707</v>
      </c>
      <c r="E11" s="11">
        <f>E12</f>
        <v>2012315.2</v>
      </c>
      <c r="F11" s="12">
        <f t="shared" si="2"/>
        <v>1.106453760831184</v>
      </c>
      <c r="G11" s="11">
        <f>G12</f>
        <v>2298979.2000000002</v>
      </c>
      <c r="H11" s="13">
        <f t="shared" ref="H11:H28" si="3">G11/D11</f>
        <v>1.2640734323890546</v>
      </c>
      <c r="I11" s="13">
        <f t="shared" ref="I11:I44" si="4">G11/E11</f>
        <v>1.1424548201991418</v>
      </c>
      <c r="J11" s="11">
        <f>J12</f>
        <v>2402558.4</v>
      </c>
      <c r="K11" s="11">
        <f>K12</f>
        <v>2487256</v>
      </c>
    </row>
    <row r="12" spans="1:11" ht="17.25" customHeight="1" x14ac:dyDescent="0.25">
      <c r="A12" s="14" t="s">
        <v>23</v>
      </c>
      <c r="B12" s="6" t="s">
        <v>8</v>
      </c>
      <c r="C12" s="6" t="s">
        <v>10</v>
      </c>
      <c r="D12" s="15">
        <v>1818707</v>
      </c>
      <c r="E12" s="16">
        <v>2012315.2</v>
      </c>
      <c r="F12" s="17">
        <f t="shared" si="2"/>
        <v>1.106453760831184</v>
      </c>
      <c r="G12" s="15">
        <v>2298979.2000000002</v>
      </c>
      <c r="H12" s="18"/>
      <c r="I12" s="18"/>
      <c r="J12" s="15">
        <v>2402558.4</v>
      </c>
      <c r="K12" s="15">
        <v>2487256</v>
      </c>
    </row>
    <row r="13" spans="1:11" ht="31.5" x14ac:dyDescent="0.25">
      <c r="A13" s="9" t="s">
        <v>24</v>
      </c>
      <c r="B13" s="10" t="s">
        <v>10</v>
      </c>
      <c r="C13" s="10" t="s">
        <v>7</v>
      </c>
      <c r="D13" s="11">
        <f>D15+D14</f>
        <v>3340009.57</v>
      </c>
      <c r="E13" s="11">
        <f t="shared" ref="E13:K13" si="5">E15+E14</f>
        <v>4663490</v>
      </c>
      <c r="F13" s="11">
        <f t="shared" si="5"/>
        <v>1.0854298240828095</v>
      </c>
      <c r="G13" s="11">
        <f t="shared" si="5"/>
        <v>3810800</v>
      </c>
      <c r="H13" s="11">
        <f t="shared" si="5"/>
        <v>0</v>
      </c>
      <c r="I13" s="11">
        <f t="shared" si="5"/>
        <v>0</v>
      </c>
      <c r="J13" s="11">
        <f t="shared" si="5"/>
        <v>3319900</v>
      </c>
      <c r="K13" s="11">
        <f t="shared" si="5"/>
        <v>3319900</v>
      </c>
    </row>
    <row r="14" spans="1:11" x14ac:dyDescent="0.25">
      <c r="A14" s="14" t="s">
        <v>68</v>
      </c>
      <c r="B14" s="6" t="s">
        <v>10</v>
      </c>
      <c r="C14" s="21" t="s">
        <v>25</v>
      </c>
      <c r="D14" s="15">
        <v>0</v>
      </c>
      <c r="E14" s="15">
        <v>1038144</v>
      </c>
      <c r="F14" s="17"/>
      <c r="G14" s="15"/>
      <c r="H14" s="18"/>
      <c r="I14" s="18"/>
      <c r="J14" s="15"/>
      <c r="K14" s="15"/>
    </row>
    <row r="15" spans="1:11" ht="48.75" customHeight="1" x14ac:dyDescent="0.25">
      <c r="A15" s="14" t="s">
        <v>62</v>
      </c>
      <c r="B15" s="6" t="s">
        <v>10</v>
      </c>
      <c r="C15" s="6">
        <v>10</v>
      </c>
      <c r="D15" s="15">
        <v>3340009.57</v>
      </c>
      <c r="E15" s="16">
        <v>3625346</v>
      </c>
      <c r="F15" s="17">
        <f t="shared" si="2"/>
        <v>1.0854298240828095</v>
      </c>
      <c r="G15" s="15">
        <v>3810800</v>
      </c>
      <c r="H15" s="18"/>
      <c r="I15" s="18"/>
      <c r="J15" s="15">
        <v>3319900</v>
      </c>
      <c r="K15" s="15">
        <v>3319900</v>
      </c>
    </row>
    <row r="16" spans="1:11" x14ac:dyDescent="0.25">
      <c r="A16" s="9" t="s">
        <v>28</v>
      </c>
      <c r="B16" s="10" t="s">
        <v>12</v>
      </c>
      <c r="C16" s="10" t="s">
        <v>7</v>
      </c>
      <c r="D16" s="11">
        <f>SUM(D17:D20)</f>
        <v>10655639.84</v>
      </c>
      <c r="E16" s="11">
        <f>SUM(E17:E20)</f>
        <v>13028100.32</v>
      </c>
      <c r="F16" s="12">
        <f t="shared" si="2"/>
        <v>1.2226483360571241</v>
      </c>
      <c r="G16" s="11">
        <f>SUM(G17:G20)</f>
        <v>11783891.35</v>
      </c>
      <c r="H16" s="13">
        <f t="shared" si="3"/>
        <v>1.1058830372404929</v>
      </c>
      <c r="I16" s="13">
        <f t="shared" si="4"/>
        <v>0.90449805117865412</v>
      </c>
      <c r="J16" s="11">
        <f>SUM(J17:J20)</f>
        <v>9777395.6000000015</v>
      </c>
      <c r="K16" s="11">
        <f>SUM(K17:K20)</f>
        <v>12816294.74</v>
      </c>
    </row>
    <row r="17" spans="1:11" x14ac:dyDescent="0.25">
      <c r="A17" s="14" t="s">
        <v>29</v>
      </c>
      <c r="B17" s="6" t="s">
        <v>12</v>
      </c>
      <c r="C17" s="6" t="s">
        <v>14</v>
      </c>
      <c r="D17" s="15">
        <v>0</v>
      </c>
      <c r="E17" s="16">
        <v>242711.89</v>
      </c>
      <c r="F17" s="17" t="e">
        <f t="shared" si="2"/>
        <v>#DIV/0!</v>
      </c>
      <c r="G17" s="15">
        <v>63871.55</v>
      </c>
      <c r="H17" s="15">
        <v>63871.55</v>
      </c>
      <c r="I17" s="15">
        <v>63871.55</v>
      </c>
      <c r="J17" s="15">
        <v>63871.55</v>
      </c>
      <c r="K17" s="15">
        <v>63871.55</v>
      </c>
    </row>
    <row r="18" spans="1:11" x14ac:dyDescent="0.25">
      <c r="A18" s="14" t="s">
        <v>30</v>
      </c>
      <c r="B18" s="6" t="s">
        <v>12</v>
      </c>
      <c r="C18" s="6" t="s">
        <v>31</v>
      </c>
      <c r="D18" s="15">
        <v>2280876.12</v>
      </c>
      <c r="E18" s="16">
        <v>3555000</v>
      </c>
      <c r="F18" s="17">
        <f t="shared" si="2"/>
        <v>1.5586116092968696</v>
      </c>
      <c r="G18" s="15">
        <v>3888019.8</v>
      </c>
      <c r="H18" s="18"/>
      <c r="I18" s="18"/>
      <c r="J18" s="15">
        <v>1346343</v>
      </c>
      <c r="K18" s="15">
        <v>1346343</v>
      </c>
    </row>
    <row r="19" spans="1:11" ht="18.75" customHeight="1" x14ac:dyDescent="0.25">
      <c r="A19" s="14" t="s">
        <v>32</v>
      </c>
      <c r="B19" s="6" t="s">
        <v>12</v>
      </c>
      <c r="C19" s="6" t="s">
        <v>25</v>
      </c>
      <c r="D19" s="15">
        <v>7585879.7199999997</v>
      </c>
      <c r="E19" s="16">
        <v>8915388.4299999997</v>
      </c>
      <c r="F19" s="17">
        <f t="shared" si="2"/>
        <v>1.1752609794872941</v>
      </c>
      <c r="G19" s="15">
        <v>7832000</v>
      </c>
      <c r="H19" s="18"/>
      <c r="I19" s="18"/>
      <c r="J19" s="15">
        <v>8021000</v>
      </c>
      <c r="K19" s="15">
        <v>8391000</v>
      </c>
    </row>
    <row r="20" spans="1:11" ht="18" customHeight="1" x14ac:dyDescent="0.25">
      <c r="A20" s="14" t="s">
        <v>33</v>
      </c>
      <c r="B20" s="6" t="s">
        <v>12</v>
      </c>
      <c r="C20" s="6" t="s">
        <v>34</v>
      </c>
      <c r="D20" s="15">
        <v>788884</v>
      </c>
      <c r="E20" s="16">
        <v>315000</v>
      </c>
      <c r="F20" s="17">
        <f t="shared" si="2"/>
        <v>0.39929824917224838</v>
      </c>
      <c r="G20" s="15"/>
      <c r="H20" s="18"/>
      <c r="I20" s="18"/>
      <c r="J20" s="15">
        <v>346181.05</v>
      </c>
      <c r="K20" s="15">
        <v>3015080.19</v>
      </c>
    </row>
    <row r="21" spans="1:11" x14ac:dyDescent="0.25">
      <c r="A21" s="9" t="s">
        <v>35</v>
      </c>
      <c r="B21" s="10" t="s">
        <v>14</v>
      </c>
      <c r="C21" s="10" t="s">
        <v>7</v>
      </c>
      <c r="D21" s="11">
        <f>SUM(D22:D25)</f>
        <v>21831659.27</v>
      </c>
      <c r="E21" s="11">
        <f>SUM(E22:E25)</f>
        <v>16180115.960000001</v>
      </c>
      <c r="F21" s="12">
        <f t="shared" si="2"/>
        <v>0.74113083938763769</v>
      </c>
      <c r="G21" s="11">
        <f>SUM(G22:G25)</f>
        <v>846241.75</v>
      </c>
      <c r="H21" s="13">
        <f t="shared" si="3"/>
        <v>3.8762136195614964E-2</v>
      </c>
      <c r="I21" s="13">
        <f t="shared" si="4"/>
        <v>5.2301340243299466E-2</v>
      </c>
      <c r="J21" s="11">
        <f>SUM(J22:J25)</f>
        <v>1341953.05</v>
      </c>
      <c r="K21" s="11">
        <f>SUM(K22:K25)</f>
        <v>66519</v>
      </c>
    </row>
    <row r="22" spans="1:11" x14ac:dyDescent="0.25">
      <c r="A22" s="14" t="s">
        <v>36</v>
      </c>
      <c r="B22" s="6" t="s">
        <v>14</v>
      </c>
      <c r="C22" s="6" t="s">
        <v>6</v>
      </c>
      <c r="D22" s="15">
        <v>488108.14</v>
      </c>
      <c r="E22" s="16">
        <v>340015</v>
      </c>
      <c r="F22" s="17">
        <f t="shared" si="2"/>
        <v>0.69659768427545588</v>
      </c>
      <c r="G22" s="15">
        <v>161370</v>
      </c>
      <c r="H22" s="18"/>
      <c r="I22" s="18"/>
      <c r="J22" s="15">
        <v>66519</v>
      </c>
      <c r="K22" s="15">
        <v>66519</v>
      </c>
    </row>
    <row r="23" spans="1:11" x14ac:dyDescent="0.25">
      <c r="A23" s="14" t="s">
        <v>37</v>
      </c>
      <c r="B23" s="6" t="s">
        <v>14</v>
      </c>
      <c r="C23" s="6" t="s">
        <v>8</v>
      </c>
      <c r="D23" s="15">
        <v>2406048.04</v>
      </c>
      <c r="E23" s="16">
        <v>2009056</v>
      </c>
      <c r="F23" s="17">
        <f t="shared" si="2"/>
        <v>0.83500244658456613</v>
      </c>
      <c r="G23" s="15">
        <v>86962.31</v>
      </c>
      <c r="H23" s="18"/>
      <c r="I23" s="18"/>
      <c r="J23" s="15"/>
      <c r="K23" s="15"/>
    </row>
    <row r="24" spans="1:11" x14ac:dyDescent="0.25">
      <c r="A24" s="14" t="s">
        <v>59</v>
      </c>
      <c r="B24" s="6" t="s">
        <v>14</v>
      </c>
      <c r="C24" s="21" t="s">
        <v>10</v>
      </c>
      <c r="D24" s="15">
        <v>277399</v>
      </c>
      <c r="E24" s="16">
        <v>0</v>
      </c>
      <c r="F24" s="17">
        <f t="shared" si="2"/>
        <v>0</v>
      </c>
      <c r="G24" s="15">
        <v>190945</v>
      </c>
      <c r="H24" s="18"/>
      <c r="I24" s="18"/>
      <c r="J24" s="15">
        <v>1199814.05</v>
      </c>
      <c r="K24" s="15"/>
    </row>
    <row r="25" spans="1:11" ht="31.5" x14ac:dyDescent="0.25">
      <c r="A25" s="14" t="s">
        <v>60</v>
      </c>
      <c r="B25" s="6" t="s">
        <v>14</v>
      </c>
      <c r="C25" s="21" t="s">
        <v>14</v>
      </c>
      <c r="D25" s="15">
        <v>18660104.09</v>
      </c>
      <c r="E25" s="16">
        <v>13831044.960000001</v>
      </c>
      <c r="F25" s="17"/>
      <c r="G25" s="15">
        <v>406964.44</v>
      </c>
      <c r="H25" s="18"/>
      <c r="I25" s="18"/>
      <c r="J25" s="15">
        <v>75620</v>
      </c>
      <c r="K25" s="15"/>
    </row>
    <row r="26" spans="1:11" x14ac:dyDescent="0.25">
      <c r="A26" s="24" t="s">
        <v>69</v>
      </c>
      <c r="B26" s="25" t="s">
        <v>16</v>
      </c>
      <c r="C26" s="25" t="s">
        <v>7</v>
      </c>
      <c r="D26" s="11">
        <f>D27</f>
        <v>0</v>
      </c>
      <c r="E26" s="11">
        <f>E27</f>
        <v>0</v>
      </c>
      <c r="F26" s="12" t="e">
        <f t="shared" ref="F26:F27" si="6">E26/D26</f>
        <v>#DIV/0!</v>
      </c>
      <c r="G26" s="11">
        <f>G27</f>
        <v>35600</v>
      </c>
      <c r="H26" s="11">
        <f t="shared" ref="H26:K26" si="7">H27</f>
        <v>35600</v>
      </c>
      <c r="I26" s="11">
        <f t="shared" si="7"/>
        <v>35600</v>
      </c>
      <c r="J26" s="11">
        <f t="shared" si="7"/>
        <v>35600</v>
      </c>
      <c r="K26" s="11">
        <f t="shared" si="7"/>
        <v>35600</v>
      </c>
    </row>
    <row r="27" spans="1:11" ht="18.75" customHeight="1" x14ac:dyDescent="0.25">
      <c r="A27" s="26" t="s">
        <v>70</v>
      </c>
      <c r="B27" s="21" t="s">
        <v>16</v>
      </c>
      <c r="C27" s="21" t="s">
        <v>14</v>
      </c>
      <c r="D27" s="15"/>
      <c r="E27" s="16"/>
      <c r="F27" s="17" t="e">
        <f t="shared" si="6"/>
        <v>#DIV/0!</v>
      </c>
      <c r="G27" s="15">
        <v>35600</v>
      </c>
      <c r="H27" s="15">
        <v>35600</v>
      </c>
      <c r="I27" s="15">
        <v>35600</v>
      </c>
      <c r="J27" s="15">
        <v>35600</v>
      </c>
      <c r="K27" s="15">
        <v>35600</v>
      </c>
    </row>
    <row r="28" spans="1:11" x14ac:dyDescent="0.25">
      <c r="A28" s="9" t="s">
        <v>38</v>
      </c>
      <c r="B28" s="10" t="s">
        <v>17</v>
      </c>
      <c r="C28" s="10" t="s">
        <v>7</v>
      </c>
      <c r="D28" s="11">
        <f>SUM(D29:D33)</f>
        <v>203742647.28999999</v>
      </c>
      <c r="E28" s="11">
        <f>SUM(E29:E33)</f>
        <v>262642168.11000001</v>
      </c>
      <c r="F28" s="12">
        <f t="shared" si="2"/>
        <v>1.2890878350871948</v>
      </c>
      <c r="G28" s="11">
        <f>SUM(G29:G33)</f>
        <v>211351093.99000001</v>
      </c>
      <c r="H28" s="13">
        <f t="shared" si="3"/>
        <v>1.0373434173021734</v>
      </c>
      <c r="I28" s="13">
        <f t="shared" si="4"/>
        <v>0.80471119893238841</v>
      </c>
      <c r="J28" s="11">
        <f>SUM(J29:J33)</f>
        <v>189702095.45999998</v>
      </c>
      <c r="K28" s="11">
        <f>SUM(K29:K33)</f>
        <v>193470404.42000002</v>
      </c>
    </row>
    <row r="29" spans="1:11" x14ac:dyDescent="0.25">
      <c r="A29" s="14" t="s">
        <v>39</v>
      </c>
      <c r="B29" s="6" t="s">
        <v>17</v>
      </c>
      <c r="C29" s="6" t="s">
        <v>6</v>
      </c>
      <c r="D29" s="15">
        <v>41810569.950000003</v>
      </c>
      <c r="E29" s="16">
        <v>41395360</v>
      </c>
      <c r="F29" s="17">
        <f t="shared" si="2"/>
        <v>0.99006925879038388</v>
      </c>
      <c r="G29" s="15">
        <v>45494815</v>
      </c>
      <c r="H29" s="18"/>
      <c r="I29" s="18"/>
      <c r="J29" s="15">
        <v>42177115</v>
      </c>
      <c r="K29" s="15">
        <v>43677115</v>
      </c>
    </row>
    <row r="30" spans="1:11" x14ac:dyDescent="0.25">
      <c r="A30" s="14" t="s">
        <v>40</v>
      </c>
      <c r="B30" s="6" t="s">
        <v>17</v>
      </c>
      <c r="C30" s="6" t="s">
        <v>8</v>
      </c>
      <c r="D30" s="15">
        <v>130734129.33</v>
      </c>
      <c r="E30" s="16">
        <v>179299803</v>
      </c>
      <c r="F30" s="17">
        <f t="shared" si="2"/>
        <v>1.3714842781980074</v>
      </c>
      <c r="G30" s="15">
        <v>125397660.98999999</v>
      </c>
      <c r="H30" s="18"/>
      <c r="I30" s="18"/>
      <c r="J30" s="15">
        <v>111428474.45999999</v>
      </c>
      <c r="K30" s="15">
        <v>113724283.42</v>
      </c>
    </row>
    <row r="31" spans="1:11" x14ac:dyDescent="0.25">
      <c r="A31" s="14" t="s">
        <v>41</v>
      </c>
      <c r="B31" s="6" t="s">
        <v>17</v>
      </c>
      <c r="C31" s="19" t="s">
        <v>10</v>
      </c>
      <c r="D31" s="15">
        <v>13853122</v>
      </c>
      <c r="E31" s="16">
        <v>20170330</v>
      </c>
      <c r="F31" s="17">
        <f t="shared" si="2"/>
        <v>1.4560133087689549</v>
      </c>
      <c r="G31" s="15">
        <v>17222112</v>
      </c>
      <c r="H31" s="18"/>
      <c r="I31" s="18"/>
      <c r="J31" s="15">
        <v>13651000</v>
      </c>
      <c r="K31" s="15">
        <v>13651000</v>
      </c>
    </row>
    <row r="32" spans="1:11" ht="19.5" customHeight="1" x14ac:dyDescent="0.25">
      <c r="A32" s="14" t="s">
        <v>42</v>
      </c>
      <c r="B32" s="6" t="s">
        <v>17</v>
      </c>
      <c r="C32" s="6" t="s">
        <v>17</v>
      </c>
      <c r="D32" s="15">
        <v>10572</v>
      </c>
      <c r="E32" s="16">
        <v>123400</v>
      </c>
      <c r="F32" s="17">
        <f t="shared" si="2"/>
        <v>11.672342035565645</v>
      </c>
      <c r="G32" s="15">
        <v>123400</v>
      </c>
      <c r="H32" s="18"/>
      <c r="I32" s="18"/>
      <c r="J32" s="15"/>
      <c r="K32" s="15"/>
    </row>
    <row r="33" spans="1:11" ht="17.25" customHeight="1" x14ac:dyDescent="0.25">
      <c r="A33" s="14" t="s">
        <v>43</v>
      </c>
      <c r="B33" s="6" t="s">
        <v>17</v>
      </c>
      <c r="C33" s="6" t="s">
        <v>25</v>
      </c>
      <c r="D33" s="15">
        <v>17334254.010000002</v>
      </c>
      <c r="E33" s="16">
        <v>21653275.109999999</v>
      </c>
      <c r="F33" s="17">
        <f t="shared" si="2"/>
        <v>1.2491610598014997</v>
      </c>
      <c r="G33" s="15">
        <v>23113106</v>
      </c>
      <c r="H33" s="18"/>
      <c r="I33" s="18"/>
      <c r="J33" s="15">
        <v>22445506</v>
      </c>
      <c r="K33" s="15">
        <v>22418006</v>
      </c>
    </row>
    <row r="34" spans="1:11" x14ac:dyDescent="0.25">
      <c r="A34" s="9" t="s">
        <v>44</v>
      </c>
      <c r="B34" s="10" t="s">
        <v>31</v>
      </c>
      <c r="C34" s="10" t="s">
        <v>7</v>
      </c>
      <c r="D34" s="11">
        <f>SUM(D35:D36)</f>
        <v>23026477</v>
      </c>
      <c r="E34" s="11">
        <f>SUM(E35:E36)</f>
        <v>25904356</v>
      </c>
      <c r="F34" s="12">
        <f t="shared" si="2"/>
        <v>1.1249812987023591</v>
      </c>
      <c r="G34" s="11">
        <f>SUM(G35:G36)</f>
        <v>26009758</v>
      </c>
      <c r="H34" s="13">
        <f t="shared" ref="H34:H44" si="8">G34/D34</f>
        <v>1.1295587249408583</v>
      </c>
      <c r="I34" s="13">
        <f t="shared" si="4"/>
        <v>1.0040688909618136</v>
      </c>
      <c r="J34" s="11">
        <f>SUM(J35:J36)</f>
        <v>24478140</v>
      </c>
      <c r="K34" s="11">
        <f>SUM(K35:K36)</f>
        <v>20809000</v>
      </c>
    </row>
    <row r="35" spans="1:11" x14ac:dyDescent="0.25">
      <c r="A35" s="14" t="s">
        <v>45</v>
      </c>
      <c r="B35" s="6" t="s">
        <v>31</v>
      </c>
      <c r="C35" s="6" t="s">
        <v>6</v>
      </c>
      <c r="D35" s="15">
        <v>23021477</v>
      </c>
      <c r="E35" s="16">
        <v>25899356</v>
      </c>
      <c r="F35" s="17">
        <f t="shared" si="2"/>
        <v>1.1250084432028407</v>
      </c>
      <c r="G35" s="15">
        <v>26004758</v>
      </c>
      <c r="H35" s="18"/>
      <c r="I35" s="18"/>
      <c r="J35" s="15">
        <v>24478140</v>
      </c>
      <c r="K35" s="15">
        <v>20809000</v>
      </c>
    </row>
    <row r="36" spans="1:11" ht="17.25" customHeight="1" x14ac:dyDescent="0.25">
      <c r="A36" s="14" t="s">
        <v>46</v>
      </c>
      <c r="B36" s="6" t="s">
        <v>31</v>
      </c>
      <c r="C36" s="6" t="s">
        <v>12</v>
      </c>
      <c r="D36" s="15">
        <v>5000</v>
      </c>
      <c r="E36" s="16">
        <v>5000</v>
      </c>
      <c r="F36" s="17">
        <f t="shared" si="2"/>
        <v>1</v>
      </c>
      <c r="G36" s="15">
        <v>5000</v>
      </c>
      <c r="H36" s="18"/>
      <c r="I36" s="18"/>
      <c r="J36" s="15"/>
      <c r="K36" s="15"/>
    </row>
    <row r="37" spans="1:11" x14ac:dyDescent="0.25">
      <c r="A37" s="9" t="s">
        <v>47</v>
      </c>
      <c r="B37" s="10" t="s">
        <v>26</v>
      </c>
      <c r="C37" s="10" t="s">
        <v>7</v>
      </c>
      <c r="D37" s="11">
        <f>SUM(D38:D40)</f>
        <v>21689789.680000003</v>
      </c>
      <c r="E37" s="11">
        <f>SUM(E38:E40)</f>
        <v>22653419.789999999</v>
      </c>
      <c r="F37" s="12">
        <f t="shared" si="2"/>
        <v>1.044427821763922</v>
      </c>
      <c r="G37" s="11">
        <f>SUM(G38:G40)</f>
        <v>20095952.5</v>
      </c>
      <c r="H37" s="13">
        <f t="shared" si="8"/>
        <v>0.92651670654650609</v>
      </c>
      <c r="I37" s="13">
        <f t="shared" si="4"/>
        <v>0.88710458227905375</v>
      </c>
      <c r="J37" s="11">
        <f>SUM(J38:J40)</f>
        <v>24296640.5</v>
      </c>
      <c r="K37" s="11">
        <f>SUM(K38:K40)</f>
        <v>25709440.5</v>
      </c>
    </row>
    <row r="38" spans="1:11" x14ac:dyDescent="0.25">
      <c r="A38" s="14" t="s">
        <v>48</v>
      </c>
      <c r="B38" s="6" t="s">
        <v>26</v>
      </c>
      <c r="C38" s="6" t="s">
        <v>6</v>
      </c>
      <c r="D38" s="15">
        <v>3065718.12</v>
      </c>
      <c r="E38" s="16">
        <v>3017552</v>
      </c>
      <c r="F38" s="17">
        <f t="shared" si="2"/>
        <v>0.98428879691000415</v>
      </c>
      <c r="G38" s="15">
        <v>3238400</v>
      </c>
      <c r="H38" s="15">
        <v>3238400</v>
      </c>
      <c r="I38" s="15">
        <v>3238400</v>
      </c>
      <c r="J38" s="15">
        <v>3238400</v>
      </c>
      <c r="K38" s="15">
        <v>3238400</v>
      </c>
    </row>
    <row r="39" spans="1:11" x14ac:dyDescent="0.25">
      <c r="A39" s="14" t="s">
        <v>49</v>
      </c>
      <c r="B39" s="6" t="s">
        <v>26</v>
      </c>
      <c r="C39" s="6" t="s">
        <v>12</v>
      </c>
      <c r="D39" s="15">
        <v>16770722.550000001</v>
      </c>
      <c r="E39" s="16">
        <v>19092867.789999999</v>
      </c>
      <c r="F39" s="17">
        <f t="shared" si="2"/>
        <v>1.1384642333135491</v>
      </c>
      <c r="G39" s="15">
        <v>16807552.5</v>
      </c>
      <c r="H39" s="18"/>
      <c r="I39" s="18"/>
      <c r="J39" s="15">
        <v>21001240.5</v>
      </c>
      <c r="K39" s="15">
        <v>22414040.5</v>
      </c>
    </row>
    <row r="40" spans="1:11" ht="19.5" customHeight="1" x14ac:dyDescent="0.25">
      <c r="A40" s="14" t="s">
        <v>50</v>
      </c>
      <c r="B40" s="6" t="s">
        <v>26</v>
      </c>
      <c r="C40" s="6" t="s">
        <v>16</v>
      </c>
      <c r="D40" s="15">
        <v>1853349.01</v>
      </c>
      <c r="E40" s="16">
        <v>543000</v>
      </c>
      <c r="F40" s="17">
        <f t="shared" si="2"/>
        <v>0.29298313327396441</v>
      </c>
      <c r="G40" s="15">
        <v>50000</v>
      </c>
      <c r="H40" s="18"/>
      <c r="I40" s="18"/>
      <c r="J40" s="15">
        <v>57000</v>
      </c>
      <c r="K40" s="15">
        <v>57000</v>
      </c>
    </row>
    <row r="41" spans="1:11" x14ac:dyDescent="0.25">
      <c r="A41" s="9" t="s">
        <v>51</v>
      </c>
      <c r="B41" s="10" t="s">
        <v>19</v>
      </c>
      <c r="C41" s="10" t="s">
        <v>7</v>
      </c>
      <c r="D41" s="11">
        <f>SUM(D42:D43)</f>
        <v>3977216.29</v>
      </c>
      <c r="E41" s="11">
        <f t="shared" ref="E41:K41" si="9">SUM(E42:E43)</f>
        <v>788500</v>
      </c>
      <c r="F41" s="12">
        <f t="shared" si="2"/>
        <v>0.19825424178779072</v>
      </c>
      <c r="G41" s="11">
        <f t="shared" si="9"/>
        <v>2005167</v>
      </c>
      <c r="H41" s="11">
        <f t="shared" si="9"/>
        <v>0</v>
      </c>
      <c r="I41" s="11">
        <f t="shared" si="9"/>
        <v>0</v>
      </c>
      <c r="J41" s="11">
        <f t="shared" si="9"/>
        <v>268000</v>
      </c>
      <c r="K41" s="11">
        <f t="shared" si="9"/>
        <v>268000</v>
      </c>
    </row>
    <row r="42" spans="1:11" x14ac:dyDescent="0.25">
      <c r="A42" s="14" t="s">
        <v>52</v>
      </c>
      <c r="B42" s="6" t="s">
        <v>19</v>
      </c>
      <c r="C42" s="6" t="s">
        <v>6</v>
      </c>
      <c r="D42" s="15">
        <v>0</v>
      </c>
      <c r="E42" s="16">
        <v>0</v>
      </c>
      <c r="F42" s="17" t="e">
        <f t="shared" si="2"/>
        <v>#DIV/0!</v>
      </c>
      <c r="G42" s="15">
        <v>1216667</v>
      </c>
      <c r="H42" s="18"/>
      <c r="I42" s="18"/>
      <c r="J42" s="15"/>
      <c r="K42" s="15"/>
    </row>
    <row r="43" spans="1:11" x14ac:dyDescent="0.25">
      <c r="A43" s="14" t="s">
        <v>53</v>
      </c>
      <c r="B43" s="6" t="s">
        <v>19</v>
      </c>
      <c r="C43" s="6" t="s">
        <v>8</v>
      </c>
      <c r="D43" s="15">
        <v>3977216.29</v>
      </c>
      <c r="E43" s="16">
        <v>788500</v>
      </c>
      <c r="F43" s="17">
        <f t="shared" si="2"/>
        <v>0.19825424178779072</v>
      </c>
      <c r="G43" s="15">
        <v>788500</v>
      </c>
      <c r="H43" s="18"/>
      <c r="I43" s="18"/>
      <c r="J43" s="15">
        <v>268000</v>
      </c>
      <c r="K43" s="15">
        <v>268000</v>
      </c>
    </row>
    <row r="44" spans="1:11" ht="47.25" customHeight="1" x14ac:dyDescent="0.25">
      <c r="A44" s="9" t="s">
        <v>54</v>
      </c>
      <c r="B44" s="10" t="s">
        <v>27</v>
      </c>
      <c r="C44" s="10" t="s">
        <v>7</v>
      </c>
      <c r="D44" s="11">
        <f>SUM(D45:D46)</f>
        <v>2607500</v>
      </c>
      <c r="E44" s="11">
        <f>SUM(E45:E46)</f>
        <v>2718000</v>
      </c>
      <c r="F44" s="12">
        <f t="shared" ref="F44:F47" si="10">E44/D44</f>
        <v>1.0423777564717163</v>
      </c>
      <c r="G44" s="11">
        <f>SUM(G45:G46)</f>
        <v>3926300</v>
      </c>
      <c r="H44" s="13">
        <f t="shared" si="8"/>
        <v>1.505771812080537</v>
      </c>
      <c r="I44" s="13">
        <f t="shared" si="4"/>
        <v>1.4445548197203826</v>
      </c>
      <c r="J44" s="11">
        <f>SUM(J45:J46)</f>
        <v>2426300</v>
      </c>
      <c r="K44" s="11">
        <f>SUM(K45:K46)</f>
        <v>2426300</v>
      </c>
    </row>
    <row r="45" spans="1:11" ht="47.25" customHeight="1" x14ac:dyDescent="0.25">
      <c r="A45" s="14" t="s">
        <v>55</v>
      </c>
      <c r="B45" s="6" t="s">
        <v>27</v>
      </c>
      <c r="C45" s="6" t="s">
        <v>6</v>
      </c>
      <c r="D45" s="15">
        <v>833000</v>
      </c>
      <c r="E45" s="16">
        <v>859000</v>
      </c>
      <c r="F45" s="17">
        <f t="shared" si="10"/>
        <v>1.0312124849939976</v>
      </c>
      <c r="G45" s="15">
        <v>926300</v>
      </c>
      <c r="H45" s="15">
        <v>926300</v>
      </c>
      <c r="I45" s="15">
        <v>926300</v>
      </c>
      <c r="J45" s="15">
        <v>926300</v>
      </c>
      <c r="K45" s="15">
        <v>926300</v>
      </c>
    </row>
    <row r="46" spans="1:11" x14ac:dyDescent="0.25">
      <c r="A46" s="14" t="s">
        <v>56</v>
      </c>
      <c r="B46" s="6" t="s">
        <v>27</v>
      </c>
      <c r="C46" s="6" t="s">
        <v>8</v>
      </c>
      <c r="D46" s="15">
        <v>1774500</v>
      </c>
      <c r="E46" s="16">
        <v>1859000</v>
      </c>
      <c r="F46" s="17">
        <f t="shared" si="10"/>
        <v>1.0476190476190477</v>
      </c>
      <c r="G46" s="15">
        <v>3000000</v>
      </c>
      <c r="H46" s="15">
        <v>3000000</v>
      </c>
      <c r="I46" s="15">
        <v>3000000</v>
      </c>
      <c r="J46" s="15">
        <v>1500000</v>
      </c>
      <c r="K46" s="15">
        <v>1500000</v>
      </c>
    </row>
    <row r="47" spans="1:11" s="5" customFormat="1" ht="24" customHeight="1" x14ac:dyDescent="0.25">
      <c r="A47" s="3" t="s">
        <v>57</v>
      </c>
      <c r="B47" s="4"/>
      <c r="C47" s="4"/>
      <c r="D47" s="1">
        <f>D3+D11+D13+D16+D21+D26+D28+D34+D37+D41+D44</f>
        <v>327291985.54000002</v>
      </c>
      <c r="E47" s="1">
        <f>E3+E11+E13+E16+E21+E26+E28+E34+E37+E41+E44</f>
        <v>388902800.00000006</v>
      </c>
      <c r="F47" s="2">
        <f t="shared" si="10"/>
        <v>1.1882441892316677</v>
      </c>
      <c r="G47" s="1">
        <f>G3+G11+G13+G16+G21+G26+G28+G34+G37+G41+G44</f>
        <v>322698867.79000002</v>
      </c>
      <c r="H47" s="1">
        <f t="shared" ref="H47:K47" si="11">H3+H11+H13+H16+H21+H26+H28+H34+H37+H41+H44</f>
        <v>35608.179364274321</v>
      </c>
      <c r="I47" s="1">
        <f t="shared" si="11"/>
        <v>35607.297710250983</v>
      </c>
      <c r="J47" s="1">
        <f t="shared" si="11"/>
        <v>296479600.67999995</v>
      </c>
      <c r="K47" s="1">
        <f t="shared" si="11"/>
        <v>303416787.37</v>
      </c>
    </row>
    <row r="49" spans="1:21" s="31" customFormat="1" ht="37.5" customHeight="1" x14ac:dyDescent="0.25">
      <c r="A49" s="33" t="s">
        <v>71</v>
      </c>
      <c r="B49" s="33"/>
      <c r="C49" s="33"/>
      <c r="D49" s="33"/>
      <c r="E49" s="29"/>
      <c r="F49" s="29"/>
      <c r="G49" s="29"/>
      <c r="H49" s="29"/>
      <c r="I49" s="29"/>
      <c r="J49" s="30" t="s">
        <v>72</v>
      </c>
      <c r="K49" s="29"/>
      <c r="L49" s="29"/>
      <c r="O49" s="30"/>
      <c r="U49" s="30"/>
    </row>
    <row r="50" spans="1:21" s="31" customFormat="1" ht="17.25" x14ac:dyDescent="0.25"/>
    <row r="51" spans="1:21" s="31" customFormat="1" ht="16.5" customHeight="1" x14ac:dyDescent="0.25">
      <c r="A51" s="31" t="s">
        <v>73</v>
      </c>
    </row>
    <row r="52" spans="1:21" s="31" customFormat="1" ht="17.25" x14ac:dyDescent="0.25">
      <c r="A52" s="31" t="s">
        <v>74</v>
      </c>
    </row>
    <row r="53" spans="1:21" s="27" customFormat="1" ht="18.75" x14ac:dyDescent="0.25">
      <c r="E53" s="28"/>
      <c r="F53" s="28"/>
      <c r="G53" s="28"/>
      <c r="H53" s="28"/>
      <c r="I53" s="28"/>
      <c r="J53" s="28"/>
      <c r="K53" s="28"/>
    </row>
  </sheetData>
  <mergeCells count="2">
    <mergeCell ref="A1:K1"/>
    <mergeCell ref="A49:D49"/>
  </mergeCells>
  <pageMargins left="0.11811023622047245" right="0.11811023622047245" top="0.62992125984251968" bottom="0.3149606299212598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2022-11-14T15:23:34Z</dcterms:modified>
</cp:coreProperties>
</file>