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Titles" localSheetId="0">Лист1!$4:$5</definedName>
  </definedNames>
  <calcPr calcId="152511"/>
</workbook>
</file>

<file path=xl/calcChain.xml><?xml version="1.0" encoding="utf-8"?>
<calcChain xmlns="http://schemas.openxmlformats.org/spreadsheetml/2006/main">
  <c r="D17" i="1" l="1"/>
  <c r="E17" i="1"/>
  <c r="F17" i="1"/>
  <c r="C17" i="1"/>
  <c r="D40" i="1"/>
  <c r="E40" i="1"/>
  <c r="F40" i="1"/>
  <c r="C48" i="1"/>
  <c r="C45" i="1"/>
  <c r="C40" i="1"/>
  <c r="C37" i="1"/>
  <c r="C31" i="1"/>
  <c r="C26" i="1"/>
  <c r="C20" i="1"/>
  <c r="C15" i="1"/>
  <c r="C6" i="1" l="1"/>
  <c r="C51" i="1" l="1"/>
  <c r="H34" i="1"/>
  <c r="H28" i="1"/>
  <c r="D48" i="1"/>
  <c r="E48" i="1"/>
  <c r="F48" i="1"/>
  <c r="G17" i="1" l="1"/>
  <c r="H17" i="1"/>
  <c r="G48" i="1"/>
  <c r="E45" i="1"/>
  <c r="G28" i="1"/>
  <c r="G29" i="1"/>
  <c r="G30" i="1"/>
  <c r="D26" i="1"/>
  <c r="E26" i="1"/>
  <c r="F26" i="1"/>
  <c r="H12" i="1" l="1"/>
  <c r="E37" i="1"/>
  <c r="E31" i="1"/>
  <c r="E20" i="1"/>
  <c r="E15" i="1"/>
  <c r="E6" i="1"/>
  <c r="F45" i="1"/>
  <c r="D45" i="1"/>
  <c r="E51" i="1" l="1"/>
  <c r="H22" i="1"/>
  <c r="H23" i="1"/>
  <c r="G11" i="1"/>
  <c r="G12" i="1"/>
  <c r="G13" i="1"/>
  <c r="G34" i="1" l="1"/>
  <c r="G14" i="1"/>
  <c r="H50" i="1" l="1"/>
  <c r="G50" i="1"/>
  <c r="H49" i="1"/>
  <c r="G49" i="1"/>
  <c r="H47" i="1"/>
  <c r="G47" i="1"/>
  <c r="H44" i="1"/>
  <c r="G44" i="1"/>
  <c r="H43" i="1"/>
  <c r="G43" i="1"/>
  <c r="H42" i="1"/>
  <c r="H41" i="1"/>
  <c r="G41" i="1"/>
  <c r="G39" i="1"/>
  <c r="H38" i="1"/>
  <c r="G38" i="1"/>
  <c r="F37" i="1"/>
  <c r="D37" i="1"/>
  <c r="H36" i="1"/>
  <c r="G36" i="1"/>
  <c r="H35" i="1"/>
  <c r="G35" i="1"/>
  <c r="H33" i="1"/>
  <c r="G33" i="1"/>
  <c r="H32" i="1"/>
  <c r="G32" i="1"/>
  <c r="F31" i="1"/>
  <c r="D31" i="1"/>
  <c r="H27" i="1"/>
  <c r="G27" i="1"/>
  <c r="H25" i="1"/>
  <c r="G25" i="1"/>
  <c r="G24" i="1"/>
  <c r="G23" i="1"/>
  <c r="G22" i="1"/>
  <c r="G21" i="1"/>
  <c r="F20" i="1"/>
  <c r="H20" i="1" s="1"/>
  <c r="D20" i="1"/>
  <c r="H19" i="1"/>
  <c r="G19" i="1"/>
  <c r="H16" i="1"/>
  <c r="G16" i="1"/>
  <c r="F15" i="1"/>
  <c r="D15" i="1"/>
  <c r="H14" i="1"/>
  <c r="H11" i="1"/>
  <c r="G10" i="1"/>
  <c r="H9" i="1"/>
  <c r="G9" i="1"/>
  <c r="H8" i="1"/>
  <c r="G8" i="1"/>
  <c r="H7" i="1"/>
  <c r="F6" i="1"/>
  <c r="D6" i="1"/>
  <c r="G26" i="1" l="1"/>
  <c r="G15" i="1"/>
  <c r="G31" i="1"/>
  <c r="G37" i="1"/>
  <c r="G40" i="1"/>
  <c r="G45" i="1"/>
  <c r="D51" i="1"/>
  <c r="H40" i="1"/>
  <c r="H31" i="1"/>
  <c r="H26" i="1"/>
  <c r="F51" i="1"/>
  <c r="H15" i="1"/>
  <c r="G6" i="1"/>
  <c r="G20" i="1"/>
  <c r="H37" i="1"/>
  <c r="H45" i="1"/>
  <c r="H48" i="1"/>
  <c r="H6" i="1"/>
  <c r="H51" i="1" l="1"/>
  <c r="G51" i="1"/>
</calcChain>
</file>

<file path=xl/sharedStrings.xml><?xml version="1.0" encoding="utf-8"?>
<sst xmlns="http://schemas.openxmlformats.org/spreadsheetml/2006/main" count="105" uniqueCount="105">
  <si>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</si>
  <si>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</si>
  <si>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</si>
  <si>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</si>
  <si>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</si>
  <si>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</si>
  <si>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</si>
  <si>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</si>
  <si>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</si>
  <si>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</si>
  <si>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</si>
  <si>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</si>
  <si>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</si>
  <si>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</si>
  <si>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</si>
  <si>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</si>
  <si>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</si>
  <si>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</si>
  <si>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</si>
  <si>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</si>
  <si>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</si>
  <si>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</si>
  <si>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</si>
  <si>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</si>
  <si>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</si>
  <si>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</si>
  <si>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</si>
  <si>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</si>
  <si>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</si>
  <si>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</si>
  <si>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</si>
  <si>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</si>
  <si>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</si>
  <si>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</si>
  <si>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</si>
  <si>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</si>
  <si>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</si>
  <si>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</si>
  <si>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</si>
  <si>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</si>
  <si>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</si>
  <si>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</si>
  <si>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</si>
  <si>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</si>
  <si>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</si>
  <si>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</si>
  <si>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</si>
  <si>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</si>
  <si>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</si>
  <si>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</si>
  <si>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</si>
  <si>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</si>
  <si>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</si>
  <si>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</si>
  <si>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</si>
  <si>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</si>
  <si>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</si>
  <si>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</si>
  <si>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</si>
  <si>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</si>
  <si>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</si>
  <si>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</si>
  <si>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</si>
  <si>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</si>
  <si>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</si>
  <si>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</si>
  <si>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</si>
  <si>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</si>
  <si>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</si>
  <si>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</si>
  <si>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</si>
  <si>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</si>
  <si>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</si>
  <si>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</si>
  <si>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</si>
  <si>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</si>
  <si>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</si>
  <si>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</si>
  <si>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</si>
  <si>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</si>
  <si>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</si>
  <si>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</si>
  <si>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</si>
  <si>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</si>
  <si>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</si>
  <si>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ВСЕГО:</t>
  </si>
  <si>
    <t>В.Н.Кортелева</t>
  </si>
  <si>
    <t>Исп.И.В.Курашина</t>
  </si>
  <si>
    <t>тел.9 18 31</t>
  </si>
  <si>
    <t>0703</t>
  </si>
  <si>
    <t>Дополнительное образование детей</t>
  </si>
  <si>
    <t>1101</t>
  </si>
  <si>
    <t xml:space="preserve">Физическая культура  </t>
  </si>
  <si>
    <t>Другие вопросы в области жилищно-коммунального хозяйства</t>
  </si>
  <si>
    <t>0505</t>
  </si>
  <si>
    <t>Защита населения и территории от чрезвычайных ситуаций природного и техногенного характера, пожарная безопасность</t>
  </si>
  <si>
    <t>Заместитель главы администрации - начальник финансового управления администрации Клетнянского района</t>
  </si>
  <si>
    <t>Утверждено на 2022 год</t>
  </si>
  <si>
    <t>Уточненная бюджетная роспись                                                                             на 2022 год</t>
  </si>
  <si>
    <t>Темп роста 2022 к соответствующему периоду 2021, %</t>
  </si>
  <si>
    <t>Кассовое исполнение                                                               за 9 месяцев                                                                  2021 года</t>
  </si>
  <si>
    <t>Кассовое исполнение                                                               за 9 месяцев                                                                           2022 года</t>
  </si>
  <si>
    <t>Сведения об исполнении бюджета Клетнянского муниципального района Брянской области за 9 месяцев 2022 года по расходам в разрезе разделов и подразделов классификации расходов в сравнении с соответствующим периодом прошлого года</t>
  </si>
  <si>
    <t>Гражданская оборона</t>
  </si>
  <si>
    <t>0309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</si>
</sst>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vertical="top"/>
    </xf>
    <xf numFmtId="0" fontId="1" fillId="2" borderId="0" xfId="0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2" borderId="0" xfId="0" applyFont="1" applyFill="1" applyBorder="1" applyAlignment="1">
      <alignment horizontal="left" vertical="top"/>
    </xf>
    <xf numFmtId="49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1" fillId="3" borderId="0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pane xSplit="2" ySplit="5" topLeftCell="C40" activePane="bottomRight" state="frozen"/>
      <selection pane="topRight" activeCell="C1" sqref="C1"/>
      <selection pane="bottomLeft" activeCell="A6" sqref="A6"/>
      <selection pane="bottomRight" activeCell="F9" sqref="F9"/>
    </sheetView>
  </sheetViews>
  <sheetFormatPr defaultRowHeight="14.4" x14ac:dyDescent="0.3"/>
  <cols>
    <col min="1" max="1" width="59.6640625" style="5" customWidth="1"/>
    <col min="2" max="2" width="7.109375" style="5" customWidth="1"/>
    <col min="3" max="6" width="16.33203125" style="5" customWidth="1"/>
    <col min="7" max="7" width="14" style="4" customWidth="1"/>
    <col min="8" max="8" width="12.6640625" style="4" customWidth="1"/>
    <col min="9" max="10" width="14.44140625" style="5" customWidth="1"/>
    <col min="11" max="244" width="9.109375" style="5"/>
    <col min="245" max="245" width="59.6640625" style="5" customWidth="1"/>
    <col min="246" max="246" width="7.109375" style="5" customWidth="1"/>
    <col min="247" max="249" width="19.33203125" style="5" customWidth="1"/>
    <col min="250" max="250" width="0" style="5" hidden="1" customWidth="1"/>
    <col min="251" max="251" width="19.109375" style="5" customWidth="1"/>
    <col min="252" max="252" width="0" style="5" hidden="1" customWidth="1"/>
    <col min="253" max="253" width="14" style="5" customWidth="1"/>
    <col min="254" max="254" width="12.6640625" style="5" customWidth="1"/>
    <col min="255" max="500" width="9.109375" style="5"/>
    <col min="501" max="501" width="59.6640625" style="5" customWidth="1"/>
    <col min="502" max="502" width="7.109375" style="5" customWidth="1"/>
    <col min="503" max="505" width="19.33203125" style="5" customWidth="1"/>
    <col min="506" max="506" width="0" style="5" hidden="1" customWidth="1"/>
    <col min="507" max="507" width="19.109375" style="5" customWidth="1"/>
    <col min="508" max="508" width="0" style="5" hidden="1" customWidth="1"/>
    <col min="509" max="509" width="14" style="5" customWidth="1"/>
    <col min="510" max="510" width="12.6640625" style="5" customWidth="1"/>
    <col min="511" max="756" width="9.109375" style="5"/>
    <col min="757" max="757" width="59.6640625" style="5" customWidth="1"/>
    <col min="758" max="758" width="7.109375" style="5" customWidth="1"/>
    <col min="759" max="761" width="19.33203125" style="5" customWidth="1"/>
    <col min="762" max="762" width="0" style="5" hidden="1" customWidth="1"/>
    <col min="763" max="763" width="19.109375" style="5" customWidth="1"/>
    <col min="764" max="764" width="0" style="5" hidden="1" customWidth="1"/>
    <col min="765" max="765" width="14" style="5" customWidth="1"/>
    <col min="766" max="766" width="12.6640625" style="5" customWidth="1"/>
    <col min="767" max="1012" width="9.109375" style="5"/>
    <col min="1013" max="1013" width="59.6640625" style="5" customWidth="1"/>
    <col min="1014" max="1014" width="7.109375" style="5" customWidth="1"/>
    <col min="1015" max="1017" width="19.33203125" style="5" customWidth="1"/>
    <col min="1018" max="1018" width="0" style="5" hidden="1" customWidth="1"/>
    <col min="1019" max="1019" width="19.109375" style="5" customWidth="1"/>
    <col min="1020" max="1020" width="0" style="5" hidden="1" customWidth="1"/>
    <col min="1021" max="1021" width="14" style="5" customWidth="1"/>
    <col min="1022" max="1022" width="12.6640625" style="5" customWidth="1"/>
    <col min="1023" max="1268" width="9.109375" style="5"/>
    <col min="1269" max="1269" width="59.6640625" style="5" customWidth="1"/>
    <col min="1270" max="1270" width="7.109375" style="5" customWidth="1"/>
    <col min="1271" max="1273" width="19.33203125" style="5" customWidth="1"/>
    <col min="1274" max="1274" width="0" style="5" hidden="1" customWidth="1"/>
    <col min="1275" max="1275" width="19.109375" style="5" customWidth="1"/>
    <col min="1276" max="1276" width="0" style="5" hidden="1" customWidth="1"/>
    <col min="1277" max="1277" width="14" style="5" customWidth="1"/>
    <col min="1278" max="1278" width="12.6640625" style="5" customWidth="1"/>
    <col min="1279" max="1524" width="9.109375" style="5"/>
    <col min="1525" max="1525" width="59.6640625" style="5" customWidth="1"/>
    <col min="1526" max="1526" width="7.109375" style="5" customWidth="1"/>
    <col min="1527" max="1529" width="19.33203125" style="5" customWidth="1"/>
    <col min="1530" max="1530" width="0" style="5" hidden="1" customWidth="1"/>
    <col min="1531" max="1531" width="19.109375" style="5" customWidth="1"/>
    <col min="1532" max="1532" width="0" style="5" hidden="1" customWidth="1"/>
    <col min="1533" max="1533" width="14" style="5" customWidth="1"/>
    <col min="1534" max="1534" width="12.6640625" style="5" customWidth="1"/>
    <col min="1535" max="1780" width="9.109375" style="5"/>
    <col min="1781" max="1781" width="59.6640625" style="5" customWidth="1"/>
    <col min="1782" max="1782" width="7.109375" style="5" customWidth="1"/>
    <col min="1783" max="1785" width="19.33203125" style="5" customWidth="1"/>
    <col min="1786" max="1786" width="0" style="5" hidden="1" customWidth="1"/>
    <col min="1787" max="1787" width="19.109375" style="5" customWidth="1"/>
    <col min="1788" max="1788" width="0" style="5" hidden="1" customWidth="1"/>
    <col min="1789" max="1789" width="14" style="5" customWidth="1"/>
    <col min="1790" max="1790" width="12.6640625" style="5" customWidth="1"/>
    <col min="1791" max="2036" width="9.109375" style="5"/>
    <col min="2037" max="2037" width="59.6640625" style="5" customWidth="1"/>
    <col min="2038" max="2038" width="7.109375" style="5" customWidth="1"/>
    <col min="2039" max="2041" width="19.33203125" style="5" customWidth="1"/>
    <col min="2042" max="2042" width="0" style="5" hidden="1" customWidth="1"/>
    <col min="2043" max="2043" width="19.109375" style="5" customWidth="1"/>
    <col min="2044" max="2044" width="0" style="5" hidden="1" customWidth="1"/>
    <col min="2045" max="2045" width="14" style="5" customWidth="1"/>
    <col min="2046" max="2046" width="12.6640625" style="5" customWidth="1"/>
    <col min="2047" max="2292" width="9.109375" style="5"/>
    <col min="2293" max="2293" width="59.6640625" style="5" customWidth="1"/>
    <col min="2294" max="2294" width="7.109375" style="5" customWidth="1"/>
    <col min="2295" max="2297" width="19.33203125" style="5" customWidth="1"/>
    <col min="2298" max="2298" width="0" style="5" hidden="1" customWidth="1"/>
    <col min="2299" max="2299" width="19.109375" style="5" customWidth="1"/>
    <col min="2300" max="2300" width="0" style="5" hidden="1" customWidth="1"/>
    <col min="2301" max="2301" width="14" style="5" customWidth="1"/>
    <col min="2302" max="2302" width="12.6640625" style="5" customWidth="1"/>
    <col min="2303" max="2548" width="9.109375" style="5"/>
    <col min="2549" max="2549" width="59.6640625" style="5" customWidth="1"/>
    <col min="2550" max="2550" width="7.109375" style="5" customWidth="1"/>
    <col min="2551" max="2553" width="19.33203125" style="5" customWidth="1"/>
    <col min="2554" max="2554" width="0" style="5" hidden="1" customWidth="1"/>
    <col min="2555" max="2555" width="19.109375" style="5" customWidth="1"/>
    <col min="2556" max="2556" width="0" style="5" hidden="1" customWidth="1"/>
    <col min="2557" max="2557" width="14" style="5" customWidth="1"/>
    <col min="2558" max="2558" width="12.6640625" style="5" customWidth="1"/>
    <col min="2559" max="2804" width="9.109375" style="5"/>
    <col min="2805" max="2805" width="59.6640625" style="5" customWidth="1"/>
    <col min="2806" max="2806" width="7.109375" style="5" customWidth="1"/>
    <col min="2807" max="2809" width="19.33203125" style="5" customWidth="1"/>
    <col min="2810" max="2810" width="0" style="5" hidden="1" customWidth="1"/>
    <col min="2811" max="2811" width="19.109375" style="5" customWidth="1"/>
    <col min="2812" max="2812" width="0" style="5" hidden="1" customWidth="1"/>
    <col min="2813" max="2813" width="14" style="5" customWidth="1"/>
    <col min="2814" max="2814" width="12.6640625" style="5" customWidth="1"/>
    <col min="2815" max="3060" width="9.109375" style="5"/>
    <col min="3061" max="3061" width="59.6640625" style="5" customWidth="1"/>
    <col min="3062" max="3062" width="7.109375" style="5" customWidth="1"/>
    <col min="3063" max="3065" width="19.33203125" style="5" customWidth="1"/>
    <col min="3066" max="3066" width="0" style="5" hidden="1" customWidth="1"/>
    <col min="3067" max="3067" width="19.109375" style="5" customWidth="1"/>
    <col min="3068" max="3068" width="0" style="5" hidden="1" customWidth="1"/>
    <col min="3069" max="3069" width="14" style="5" customWidth="1"/>
    <col min="3070" max="3070" width="12.6640625" style="5" customWidth="1"/>
    <col min="3071" max="3316" width="9.109375" style="5"/>
    <col min="3317" max="3317" width="59.6640625" style="5" customWidth="1"/>
    <col min="3318" max="3318" width="7.109375" style="5" customWidth="1"/>
    <col min="3319" max="3321" width="19.33203125" style="5" customWidth="1"/>
    <col min="3322" max="3322" width="0" style="5" hidden="1" customWidth="1"/>
    <col min="3323" max="3323" width="19.109375" style="5" customWidth="1"/>
    <col min="3324" max="3324" width="0" style="5" hidden="1" customWidth="1"/>
    <col min="3325" max="3325" width="14" style="5" customWidth="1"/>
    <col min="3326" max="3326" width="12.6640625" style="5" customWidth="1"/>
    <col min="3327" max="3572" width="9.109375" style="5"/>
    <col min="3573" max="3573" width="59.6640625" style="5" customWidth="1"/>
    <col min="3574" max="3574" width="7.109375" style="5" customWidth="1"/>
    <col min="3575" max="3577" width="19.33203125" style="5" customWidth="1"/>
    <col min="3578" max="3578" width="0" style="5" hidden="1" customWidth="1"/>
    <col min="3579" max="3579" width="19.109375" style="5" customWidth="1"/>
    <col min="3580" max="3580" width="0" style="5" hidden="1" customWidth="1"/>
    <col min="3581" max="3581" width="14" style="5" customWidth="1"/>
    <col min="3582" max="3582" width="12.6640625" style="5" customWidth="1"/>
    <col min="3583" max="3828" width="9.109375" style="5"/>
    <col min="3829" max="3829" width="59.6640625" style="5" customWidth="1"/>
    <col min="3830" max="3830" width="7.109375" style="5" customWidth="1"/>
    <col min="3831" max="3833" width="19.33203125" style="5" customWidth="1"/>
    <col min="3834" max="3834" width="0" style="5" hidden="1" customWidth="1"/>
    <col min="3835" max="3835" width="19.109375" style="5" customWidth="1"/>
    <col min="3836" max="3836" width="0" style="5" hidden="1" customWidth="1"/>
    <col min="3837" max="3837" width="14" style="5" customWidth="1"/>
    <col min="3838" max="3838" width="12.6640625" style="5" customWidth="1"/>
    <col min="3839" max="4084" width="9.109375" style="5"/>
    <col min="4085" max="4085" width="59.6640625" style="5" customWidth="1"/>
    <col min="4086" max="4086" width="7.109375" style="5" customWidth="1"/>
    <col min="4087" max="4089" width="19.33203125" style="5" customWidth="1"/>
    <col min="4090" max="4090" width="0" style="5" hidden="1" customWidth="1"/>
    <col min="4091" max="4091" width="19.109375" style="5" customWidth="1"/>
    <col min="4092" max="4092" width="0" style="5" hidden="1" customWidth="1"/>
    <col min="4093" max="4093" width="14" style="5" customWidth="1"/>
    <col min="4094" max="4094" width="12.6640625" style="5" customWidth="1"/>
    <col min="4095" max="4340" width="9.109375" style="5"/>
    <col min="4341" max="4341" width="59.6640625" style="5" customWidth="1"/>
    <col min="4342" max="4342" width="7.109375" style="5" customWidth="1"/>
    <col min="4343" max="4345" width="19.33203125" style="5" customWidth="1"/>
    <col min="4346" max="4346" width="0" style="5" hidden="1" customWidth="1"/>
    <col min="4347" max="4347" width="19.109375" style="5" customWidth="1"/>
    <col min="4348" max="4348" width="0" style="5" hidden="1" customWidth="1"/>
    <col min="4349" max="4349" width="14" style="5" customWidth="1"/>
    <col min="4350" max="4350" width="12.6640625" style="5" customWidth="1"/>
    <col min="4351" max="4596" width="9.109375" style="5"/>
    <col min="4597" max="4597" width="59.6640625" style="5" customWidth="1"/>
    <col min="4598" max="4598" width="7.109375" style="5" customWidth="1"/>
    <col min="4599" max="4601" width="19.33203125" style="5" customWidth="1"/>
    <col min="4602" max="4602" width="0" style="5" hidden="1" customWidth="1"/>
    <col min="4603" max="4603" width="19.109375" style="5" customWidth="1"/>
    <col min="4604" max="4604" width="0" style="5" hidden="1" customWidth="1"/>
    <col min="4605" max="4605" width="14" style="5" customWidth="1"/>
    <col min="4606" max="4606" width="12.6640625" style="5" customWidth="1"/>
    <col min="4607" max="4852" width="9.109375" style="5"/>
    <col min="4853" max="4853" width="59.6640625" style="5" customWidth="1"/>
    <col min="4854" max="4854" width="7.109375" style="5" customWidth="1"/>
    <col min="4855" max="4857" width="19.33203125" style="5" customWidth="1"/>
    <col min="4858" max="4858" width="0" style="5" hidden="1" customWidth="1"/>
    <col min="4859" max="4859" width="19.109375" style="5" customWidth="1"/>
    <col min="4860" max="4860" width="0" style="5" hidden="1" customWidth="1"/>
    <col min="4861" max="4861" width="14" style="5" customWidth="1"/>
    <col min="4862" max="4862" width="12.6640625" style="5" customWidth="1"/>
    <col min="4863" max="5108" width="9.109375" style="5"/>
    <col min="5109" max="5109" width="59.6640625" style="5" customWidth="1"/>
    <col min="5110" max="5110" width="7.109375" style="5" customWidth="1"/>
    <col min="5111" max="5113" width="19.33203125" style="5" customWidth="1"/>
    <col min="5114" max="5114" width="0" style="5" hidden="1" customWidth="1"/>
    <col min="5115" max="5115" width="19.109375" style="5" customWidth="1"/>
    <col min="5116" max="5116" width="0" style="5" hidden="1" customWidth="1"/>
    <col min="5117" max="5117" width="14" style="5" customWidth="1"/>
    <col min="5118" max="5118" width="12.6640625" style="5" customWidth="1"/>
    <col min="5119" max="5364" width="9.109375" style="5"/>
    <col min="5365" max="5365" width="59.6640625" style="5" customWidth="1"/>
    <col min="5366" max="5366" width="7.109375" style="5" customWidth="1"/>
    <col min="5367" max="5369" width="19.33203125" style="5" customWidth="1"/>
    <col min="5370" max="5370" width="0" style="5" hidden="1" customWidth="1"/>
    <col min="5371" max="5371" width="19.109375" style="5" customWidth="1"/>
    <col min="5372" max="5372" width="0" style="5" hidden="1" customWidth="1"/>
    <col min="5373" max="5373" width="14" style="5" customWidth="1"/>
    <col min="5374" max="5374" width="12.6640625" style="5" customWidth="1"/>
    <col min="5375" max="5620" width="9.109375" style="5"/>
    <col min="5621" max="5621" width="59.6640625" style="5" customWidth="1"/>
    <col min="5622" max="5622" width="7.109375" style="5" customWidth="1"/>
    <col min="5623" max="5625" width="19.33203125" style="5" customWidth="1"/>
    <col min="5626" max="5626" width="0" style="5" hidden="1" customWidth="1"/>
    <col min="5627" max="5627" width="19.109375" style="5" customWidth="1"/>
    <col min="5628" max="5628" width="0" style="5" hidden="1" customWidth="1"/>
    <col min="5629" max="5629" width="14" style="5" customWidth="1"/>
    <col min="5630" max="5630" width="12.6640625" style="5" customWidth="1"/>
    <col min="5631" max="5876" width="9.109375" style="5"/>
    <col min="5877" max="5877" width="59.6640625" style="5" customWidth="1"/>
    <col min="5878" max="5878" width="7.109375" style="5" customWidth="1"/>
    <col min="5879" max="5881" width="19.33203125" style="5" customWidth="1"/>
    <col min="5882" max="5882" width="0" style="5" hidden="1" customWidth="1"/>
    <col min="5883" max="5883" width="19.109375" style="5" customWidth="1"/>
    <col min="5884" max="5884" width="0" style="5" hidden="1" customWidth="1"/>
    <col min="5885" max="5885" width="14" style="5" customWidth="1"/>
    <col min="5886" max="5886" width="12.6640625" style="5" customWidth="1"/>
    <col min="5887" max="6132" width="9.109375" style="5"/>
    <col min="6133" max="6133" width="59.6640625" style="5" customWidth="1"/>
    <col min="6134" max="6134" width="7.109375" style="5" customWidth="1"/>
    <col min="6135" max="6137" width="19.33203125" style="5" customWidth="1"/>
    <col min="6138" max="6138" width="0" style="5" hidden="1" customWidth="1"/>
    <col min="6139" max="6139" width="19.109375" style="5" customWidth="1"/>
    <col min="6140" max="6140" width="0" style="5" hidden="1" customWidth="1"/>
    <col min="6141" max="6141" width="14" style="5" customWidth="1"/>
    <col min="6142" max="6142" width="12.6640625" style="5" customWidth="1"/>
    <col min="6143" max="6388" width="9.109375" style="5"/>
    <col min="6389" max="6389" width="59.6640625" style="5" customWidth="1"/>
    <col min="6390" max="6390" width="7.109375" style="5" customWidth="1"/>
    <col min="6391" max="6393" width="19.33203125" style="5" customWidth="1"/>
    <col min="6394" max="6394" width="0" style="5" hidden="1" customWidth="1"/>
    <col min="6395" max="6395" width="19.109375" style="5" customWidth="1"/>
    <col min="6396" max="6396" width="0" style="5" hidden="1" customWidth="1"/>
    <col min="6397" max="6397" width="14" style="5" customWidth="1"/>
    <col min="6398" max="6398" width="12.6640625" style="5" customWidth="1"/>
    <col min="6399" max="6644" width="9.109375" style="5"/>
    <col min="6645" max="6645" width="59.6640625" style="5" customWidth="1"/>
    <col min="6646" max="6646" width="7.109375" style="5" customWidth="1"/>
    <col min="6647" max="6649" width="19.33203125" style="5" customWidth="1"/>
    <col min="6650" max="6650" width="0" style="5" hidden="1" customWidth="1"/>
    <col min="6651" max="6651" width="19.109375" style="5" customWidth="1"/>
    <col min="6652" max="6652" width="0" style="5" hidden="1" customWidth="1"/>
    <col min="6653" max="6653" width="14" style="5" customWidth="1"/>
    <col min="6654" max="6654" width="12.6640625" style="5" customWidth="1"/>
    <col min="6655" max="6900" width="9.109375" style="5"/>
    <col min="6901" max="6901" width="59.6640625" style="5" customWidth="1"/>
    <col min="6902" max="6902" width="7.109375" style="5" customWidth="1"/>
    <col min="6903" max="6905" width="19.33203125" style="5" customWidth="1"/>
    <col min="6906" max="6906" width="0" style="5" hidden="1" customWidth="1"/>
    <col min="6907" max="6907" width="19.109375" style="5" customWidth="1"/>
    <col min="6908" max="6908" width="0" style="5" hidden="1" customWidth="1"/>
    <col min="6909" max="6909" width="14" style="5" customWidth="1"/>
    <col min="6910" max="6910" width="12.6640625" style="5" customWidth="1"/>
    <col min="6911" max="7156" width="9.109375" style="5"/>
    <col min="7157" max="7157" width="59.6640625" style="5" customWidth="1"/>
    <col min="7158" max="7158" width="7.109375" style="5" customWidth="1"/>
    <col min="7159" max="7161" width="19.33203125" style="5" customWidth="1"/>
    <col min="7162" max="7162" width="0" style="5" hidden="1" customWidth="1"/>
    <col min="7163" max="7163" width="19.109375" style="5" customWidth="1"/>
    <col min="7164" max="7164" width="0" style="5" hidden="1" customWidth="1"/>
    <col min="7165" max="7165" width="14" style="5" customWidth="1"/>
    <col min="7166" max="7166" width="12.6640625" style="5" customWidth="1"/>
    <col min="7167" max="7412" width="9.109375" style="5"/>
    <col min="7413" max="7413" width="59.6640625" style="5" customWidth="1"/>
    <col min="7414" max="7414" width="7.109375" style="5" customWidth="1"/>
    <col min="7415" max="7417" width="19.33203125" style="5" customWidth="1"/>
    <col min="7418" max="7418" width="0" style="5" hidden="1" customWidth="1"/>
    <col min="7419" max="7419" width="19.109375" style="5" customWidth="1"/>
    <col min="7420" max="7420" width="0" style="5" hidden="1" customWidth="1"/>
    <col min="7421" max="7421" width="14" style="5" customWidth="1"/>
    <col min="7422" max="7422" width="12.6640625" style="5" customWidth="1"/>
    <col min="7423" max="7668" width="9.109375" style="5"/>
    <col min="7669" max="7669" width="59.6640625" style="5" customWidth="1"/>
    <col min="7670" max="7670" width="7.109375" style="5" customWidth="1"/>
    <col min="7671" max="7673" width="19.33203125" style="5" customWidth="1"/>
    <col min="7674" max="7674" width="0" style="5" hidden="1" customWidth="1"/>
    <col min="7675" max="7675" width="19.109375" style="5" customWidth="1"/>
    <col min="7676" max="7676" width="0" style="5" hidden="1" customWidth="1"/>
    <col min="7677" max="7677" width="14" style="5" customWidth="1"/>
    <col min="7678" max="7678" width="12.6640625" style="5" customWidth="1"/>
    <col min="7679" max="7924" width="9.109375" style="5"/>
    <col min="7925" max="7925" width="59.6640625" style="5" customWidth="1"/>
    <col min="7926" max="7926" width="7.109375" style="5" customWidth="1"/>
    <col min="7927" max="7929" width="19.33203125" style="5" customWidth="1"/>
    <col min="7930" max="7930" width="0" style="5" hidden="1" customWidth="1"/>
    <col min="7931" max="7931" width="19.109375" style="5" customWidth="1"/>
    <col min="7932" max="7932" width="0" style="5" hidden="1" customWidth="1"/>
    <col min="7933" max="7933" width="14" style="5" customWidth="1"/>
    <col min="7934" max="7934" width="12.6640625" style="5" customWidth="1"/>
    <col min="7935" max="8180" width="9.109375" style="5"/>
    <col min="8181" max="8181" width="59.6640625" style="5" customWidth="1"/>
    <col min="8182" max="8182" width="7.109375" style="5" customWidth="1"/>
    <col min="8183" max="8185" width="19.33203125" style="5" customWidth="1"/>
    <col min="8186" max="8186" width="0" style="5" hidden="1" customWidth="1"/>
    <col min="8187" max="8187" width="19.109375" style="5" customWidth="1"/>
    <col min="8188" max="8188" width="0" style="5" hidden="1" customWidth="1"/>
    <col min="8189" max="8189" width="14" style="5" customWidth="1"/>
    <col min="8190" max="8190" width="12.6640625" style="5" customWidth="1"/>
    <col min="8191" max="8436" width="9.109375" style="5"/>
    <col min="8437" max="8437" width="59.6640625" style="5" customWidth="1"/>
    <col min="8438" max="8438" width="7.109375" style="5" customWidth="1"/>
    <col min="8439" max="8441" width="19.33203125" style="5" customWidth="1"/>
    <col min="8442" max="8442" width="0" style="5" hidden="1" customWidth="1"/>
    <col min="8443" max="8443" width="19.109375" style="5" customWidth="1"/>
    <col min="8444" max="8444" width="0" style="5" hidden="1" customWidth="1"/>
    <col min="8445" max="8445" width="14" style="5" customWidth="1"/>
    <col min="8446" max="8446" width="12.6640625" style="5" customWidth="1"/>
    <col min="8447" max="8692" width="9.109375" style="5"/>
    <col min="8693" max="8693" width="59.6640625" style="5" customWidth="1"/>
    <col min="8694" max="8694" width="7.109375" style="5" customWidth="1"/>
    <col min="8695" max="8697" width="19.33203125" style="5" customWidth="1"/>
    <col min="8698" max="8698" width="0" style="5" hidden="1" customWidth="1"/>
    <col min="8699" max="8699" width="19.109375" style="5" customWidth="1"/>
    <col min="8700" max="8700" width="0" style="5" hidden="1" customWidth="1"/>
    <col min="8701" max="8701" width="14" style="5" customWidth="1"/>
    <col min="8702" max="8702" width="12.6640625" style="5" customWidth="1"/>
    <col min="8703" max="8948" width="9.109375" style="5"/>
    <col min="8949" max="8949" width="59.6640625" style="5" customWidth="1"/>
    <col min="8950" max="8950" width="7.109375" style="5" customWidth="1"/>
    <col min="8951" max="8953" width="19.33203125" style="5" customWidth="1"/>
    <col min="8954" max="8954" width="0" style="5" hidden="1" customWidth="1"/>
    <col min="8955" max="8955" width="19.109375" style="5" customWidth="1"/>
    <col min="8956" max="8956" width="0" style="5" hidden="1" customWidth="1"/>
    <col min="8957" max="8957" width="14" style="5" customWidth="1"/>
    <col min="8958" max="8958" width="12.6640625" style="5" customWidth="1"/>
    <col min="8959" max="9204" width="9.109375" style="5"/>
    <col min="9205" max="9205" width="59.6640625" style="5" customWidth="1"/>
    <col min="9206" max="9206" width="7.109375" style="5" customWidth="1"/>
    <col min="9207" max="9209" width="19.33203125" style="5" customWidth="1"/>
    <col min="9210" max="9210" width="0" style="5" hidden="1" customWidth="1"/>
    <col min="9211" max="9211" width="19.109375" style="5" customWidth="1"/>
    <col min="9212" max="9212" width="0" style="5" hidden="1" customWidth="1"/>
    <col min="9213" max="9213" width="14" style="5" customWidth="1"/>
    <col min="9214" max="9214" width="12.6640625" style="5" customWidth="1"/>
    <col min="9215" max="9460" width="9.109375" style="5"/>
    <col min="9461" max="9461" width="59.6640625" style="5" customWidth="1"/>
    <col min="9462" max="9462" width="7.109375" style="5" customWidth="1"/>
    <col min="9463" max="9465" width="19.33203125" style="5" customWidth="1"/>
    <col min="9466" max="9466" width="0" style="5" hidden="1" customWidth="1"/>
    <col min="9467" max="9467" width="19.109375" style="5" customWidth="1"/>
    <col min="9468" max="9468" width="0" style="5" hidden="1" customWidth="1"/>
    <col min="9469" max="9469" width="14" style="5" customWidth="1"/>
    <col min="9470" max="9470" width="12.6640625" style="5" customWidth="1"/>
    <col min="9471" max="9716" width="9.109375" style="5"/>
    <col min="9717" max="9717" width="59.6640625" style="5" customWidth="1"/>
    <col min="9718" max="9718" width="7.109375" style="5" customWidth="1"/>
    <col min="9719" max="9721" width="19.33203125" style="5" customWidth="1"/>
    <col min="9722" max="9722" width="0" style="5" hidden="1" customWidth="1"/>
    <col min="9723" max="9723" width="19.109375" style="5" customWidth="1"/>
    <col min="9724" max="9724" width="0" style="5" hidden="1" customWidth="1"/>
    <col min="9725" max="9725" width="14" style="5" customWidth="1"/>
    <col min="9726" max="9726" width="12.6640625" style="5" customWidth="1"/>
    <col min="9727" max="9972" width="9.109375" style="5"/>
    <col min="9973" max="9973" width="59.6640625" style="5" customWidth="1"/>
    <col min="9974" max="9974" width="7.109375" style="5" customWidth="1"/>
    <col min="9975" max="9977" width="19.33203125" style="5" customWidth="1"/>
    <col min="9978" max="9978" width="0" style="5" hidden="1" customWidth="1"/>
    <col min="9979" max="9979" width="19.109375" style="5" customWidth="1"/>
    <col min="9980" max="9980" width="0" style="5" hidden="1" customWidth="1"/>
    <col min="9981" max="9981" width="14" style="5" customWidth="1"/>
    <col min="9982" max="9982" width="12.6640625" style="5" customWidth="1"/>
    <col min="9983" max="10228" width="9.109375" style="5"/>
    <col min="10229" max="10229" width="59.6640625" style="5" customWidth="1"/>
    <col min="10230" max="10230" width="7.109375" style="5" customWidth="1"/>
    <col min="10231" max="10233" width="19.33203125" style="5" customWidth="1"/>
    <col min="10234" max="10234" width="0" style="5" hidden="1" customWidth="1"/>
    <col min="10235" max="10235" width="19.109375" style="5" customWidth="1"/>
    <col min="10236" max="10236" width="0" style="5" hidden="1" customWidth="1"/>
    <col min="10237" max="10237" width="14" style="5" customWidth="1"/>
    <col min="10238" max="10238" width="12.6640625" style="5" customWidth="1"/>
    <col min="10239" max="10484" width="9.109375" style="5"/>
    <col min="10485" max="10485" width="59.6640625" style="5" customWidth="1"/>
    <col min="10486" max="10486" width="7.109375" style="5" customWidth="1"/>
    <col min="10487" max="10489" width="19.33203125" style="5" customWidth="1"/>
    <col min="10490" max="10490" width="0" style="5" hidden="1" customWidth="1"/>
    <col min="10491" max="10491" width="19.109375" style="5" customWidth="1"/>
    <col min="10492" max="10492" width="0" style="5" hidden="1" customWidth="1"/>
    <col min="10493" max="10493" width="14" style="5" customWidth="1"/>
    <col min="10494" max="10494" width="12.6640625" style="5" customWidth="1"/>
    <col min="10495" max="10740" width="9.109375" style="5"/>
    <col min="10741" max="10741" width="59.6640625" style="5" customWidth="1"/>
    <col min="10742" max="10742" width="7.109375" style="5" customWidth="1"/>
    <col min="10743" max="10745" width="19.33203125" style="5" customWidth="1"/>
    <col min="10746" max="10746" width="0" style="5" hidden="1" customWidth="1"/>
    <col min="10747" max="10747" width="19.109375" style="5" customWidth="1"/>
    <col min="10748" max="10748" width="0" style="5" hidden="1" customWidth="1"/>
    <col min="10749" max="10749" width="14" style="5" customWidth="1"/>
    <col min="10750" max="10750" width="12.6640625" style="5" customWidth="1"/>
    <col min="10751" max="10996" width="9.109375" style="5"/>
    <col min="10997" max="10997" width="59.6640625" style="5" customWidth="1"/>
    <col min="10998" max="10998" width="7.109375" style="5" customWidth="1"/>
    <col min="10999" max="11001" width="19.33203125" style="5" customWidth="1"/>
    <col min="11002" max="11002" width="0" style="5" hidden="1" customWidth="1"/>
    <col min="11003" max="11003" width="19.109375" style="5" customWidth="1"/>
    <col min="11004" max="11004" width="0" style="5" hidden="1" customWidth="1"/>
    <col min="11005" max="11005" width="14" style="5" customWidth="1"/>
    <col min="11006" max="11006" width="12.6640625" style="5" customWidth="1"/>
    <col min="11007" max="11252" width="9.109375" style="5"/>
    <col min="11253" max="11253" width="59.6640625" style="5" customWidth="1"/>
    <col min="11254" max="11254" width="7.109375" style="5" customWidth="1"/>
    <col min="11255" max="11257" width="19.33203125" style="5" customWidth="1"/>
    <col min="11258" max="11258" width="0" style="5" hidden="1" customWidth="1"/>
    <col min="11259" max="11259" width="19.109375" style="5" customWidth="1"/>
    <col min="11260" max="11260" width="0" style="5" hidden="1" customWidth="1"/>
    <col min="11261" max="11261" width="14" style="5" customWidth="1"/>
    <col min="11262" max="11262" width="12.6640625" style="5" customWidth="1"/>
    <col min="11263" max="11508" width="9.109375" style="5"/>
    <col min="11509" max="11509" width="59.6640625" style="5" customWidth="1"/>
    <col min="11510" max="11510" width="7.109375" style="5" customWidth="1"/>
    <col min="11511" max="11513" width="19.33203125" style="5" customWidth="1"/>
    <col min="11514" max="11514" width="0" style="5" hidden="1" customWidth="1"/>
    <col min="11515" max="11515" width="19.109375" style="5" customWidth="1"/>
    <col min="11516" max="11516" width="0" style="5" hidden="1" customWidth="1"/>
    <col min="11517" max="11517" width="14" style="5" customWidth="1"/>
    <col min="11518" max="11518" width="12.6640625" style="5" customWidth="1"/>
    <col min="11519" max="11764" width="9.109375" style="5"/>
    <col min="11765" max="11765" width="59.6640625" style="5" customWidth="1"/>
    <col min="11766" max="11766" width="7.109375" style="5" customWidth="1"/>
    <col min="11767" max="11769" width="19.33203125" style="5" customWidth="1"/>
    <col min="11770" max="11770" width="0" style="5" hidden="1" customWidth="1"/>
    <col min="11771" max="11771" width="19.109375" style="5" customWidth="1"/>
    <col min="11772" max="11772" width="0" style="5" hidden="1" customWidth="1"/>
    <col min="11773" max="11773" width="14" style="5" customWidth="1"/>
    <col min="11774" max="11774" width="12.6640625" style="5" customWidth="1"/>
    <col min="11775" max="12020" width="9.109375" style="5"/>
    <col min="12021" max="12021" width="59.6640625" style="5" customWidth="1"/>
    <col min="12022" max="12022" width="7.109375" style="5" customWidth="1"/>
    <col min="12023" max="12025" width="19.33203125" style="5" customWidth="1"/>
    <col min="12026" max="12026" width="0" style="5" hidden="1" customWidth="1"/>
    <col min="12027" max="12027" width="19.109375" style="5" customWidth="1"/>
    <col min="12028" max="12028" width="0" style="5" hidden="1" customWidth="1"/>
    <col min="12029" max="12029" width="14" style="5" customWidth="1"/>
    <col min="12030" max="12030" width="12.6640625" style="5" customWidth="1"/>
    <col min="12031" max="12276" width="9.109375" style="5"/>
    <col min="12277" max="12277" width="59.6640625" style="5" customWidth="1"/>
    <col min="12278" max="12278" width="7.109375" style="5" customWidth="1"/>
    <col min="12279" max="12281" width="19.33203125" style="5" customWidth="1"/>
    <col min="12282" max="12282" width="0" style="5" hidden="1" customWidth="1"/>
    <col min="12283" max="12283" width="19.109375" style="5" customWidth="1"/>
    <col min="12284" max="12284" width="0" style="5" hidden="1" customWidth="1"/>
    <col min="12285" max="12285" width="14" style="5" customWidth="1"/>
    <col min="12286" max="12286" width="12.6640625" style="5" customWidth="1"/>
    <col min="12287" max="12532" width="9.109375" style="5"/>
    <col min="12533" max="12533" width="59.6640625" style="5" customWidth="1"/>
    <col min="12534" max="12534" width="7.109375" style="5" customWidth="1"/>
    <col min="12535" max="12537" width="19.33203125" style="5" customWidth="1"/>
    <col min="12538" max="12538" width="0" style="5" hidden="1" customWidth="1"/>
    <col min="12539" max="12539" width="19.109375" style="5" customWidth="1"/>
    <col min="12540" max="12540" width="0" style="5" hidden="1" customWidth="1"/>
    <col min="12541" max="12541" width="14" style="5" customWidth="1"/>
    <col min="12542" max="12542" width="12.6640625" style="5" customWidth="1"/>
    <col min="12543" max="12788" width="9.109375" style="5"/>
    <col min="12789" max="12789" width="59.6640625" style="5" customWidth="1"/>
    <col min="12790" max="12790" width="7.109375" style="5" customWidth="1"/>
    <col min="12791" max="12793" width="19.33203125" style="5" customWidth="1"/>
    <col min="12794" max="12794" width="0" style="5" hidden="1" customWidth="1"/>
    <col min="12795" max="12795" width="19.109375" style="5" customWidth="1"/>
    <col min="12796" max="12796" width="0" style="5" hidden="1" customWidth="1"/>
    <col min="12797" max="12797" width="14" style="5" customWidth="1"/>
    <col min="12798" max="12798" width="12.6640625" style="5" customWidth="1"/>
    <col min="12799" max="13044" width="9.109375" style="5"/>
    <col min="13045" max="13045" width="59.6640625" style="5" customWidth="1"/>
    <col min="13046" max="13046" width="7.109375" style="5" customWidth="1"/>
    <col min="13047" max="13049" width="19.33203125" style="5" customWidth="1"/>
    <col min="13050" max="13050" width="0" style="5" hidden="1" customWidth="1"/>
    <col min="13051" max="13051" width="19.109375" style="5" customWidth="1"/>
    <col min="13052" max="13052" width="0" style="5" hidden="1" customWidth="1"/>
    <col min="13053" max="13053" width="14" style="5" customWidth="1"/>
    <col min="13054" max="13054" width="12.6640625" style="5" customWidth="1"/>
    <col min="13055" max="13300" width="9.109375" style="5"/>
    <col min="13301" max="13301" width="59.6640625" style="5" customWidth="1"/>
    <col min="13302" max="13302" width="7.109375" style="5" customWidth="1"/>
    <col min="13303" max="13305" width="19.33203125" style="5" customWidth="1"/>
    <col min="13306" max="13306" width="0" style="5" hidden="1" customWidth="1"/>
    <col min="13307" max="13307" width="19.109375" style="5" customWidth="1"/>
    <col min="13308" max="13308" width="0" style="5" hidden="1" customWidth="1"/>
    <col min="13309" max="13309" width="14" style="5" customWidth="1"/>
    <col min="13310" max="13310" width="12.6640625" style="5" customWidth="1"/>
    <col min="13311" max="13556" width="9.109375" style="5"/>
    <col min="13557" max="13557" width="59.6640625" style="5" customWidth="1"/>
    <col min="13558" max="13558" width="7.109375" style="5" customWidth="1"/>
    <col min="13559" max="13561" width="19.33203125" style="5" customWidth="1"/>
    <col min="13562" max="13562" width="0" style="5" hidden="1" customWidth="1"/>
    <col min="13563" max="13563" width="19.109375" style="5" customWidth="1"/>
    <col min="13564" max="13564" width="0" style="5" hidden="1" customWidth="1"/>
    <col min="13565" max="13565" width="14" style="5" customWidth="1"/>
    <col min="13566" max="13566" width="12.6640625" style="5" customWidth="1"/>
    <col min="13567" max="13812" width="9.109375" style="5"/>
    <col min="13813" max="13813" width="59.6640625" style="5" customWidth="1"/>
    <col min="13814" max="13814" width="7.109375" style="5" customWidth="1"/>
    <col min="13815" max="13817" width="19.33203125" style="5" customWidth="1"/>
    <col min="13818" max="13818" width="0" style="5" hidden="1" customWidth="1"/>
    <col min="13819" max="13819" width="19.109375" style="5" customWidth="1"/>
    <col min="13820" max="13820" width="0" style="5" hidden="1" customWidth="1"/>
    <col min="13821" max="13821" width="14" style="5" customWidth="1"/>
    <col min="13822" max="13822" width="12.6640625" style="5" customWidth="1"/>
    <col min="13823" max="14068" width="9.109375" style="5"/>
    <col min="14069" max="14069" width="59.6640625" style="5" customWidth="1"/>
    <col min="14070" max="14070" width="7.109375" style="5" customWidth="1"/>
    <col min="14071" max="14073" width="19.33203125" style="5" customWidth="1"/>
    <col min="14074" max="14074" width="0" style="5" hidden="1" customWidth="1"/>
    <col min="14075" max="14075" width="19.109375" style="5" customWidth="1"/>
    <col min="14076" max="14076" width="0" style="5" hidden="1" customWidth="1"/>
    <col min="14077" max="14077" width="14" style="5" customWidth="1"/>
    <col min="14078" max="14078" width="12.6640625" style="5" customWidth="1"/>
    <col min="14079" max="14324" width="9.109375" style="5"/>
    <col min="14325" max="14325" width="59.6640625" style="5" customWidth="1"/>
    <col min="14326" max="14326" width="7.109375" style="5" customWidth="1"/>
    <col min="14327" max="14329" width="19.33203125" style="5" customWidth="1"/>
    <col min="14330" max="14330" width="0" style="5" hidden="1" customWidth="1"/>
    <col min="14331" max="14331" width="19.109375" style="5" customWidth="1"/>
    <col min="14332" max="14332" width="0" style="5" hidden="1" customWidth="1"/>
    <col min="14333" max="14333" width="14" style="5" customWidth="1"/>
    <col min="14334" max="14334" width="12.6640625" style="5" customWidth="1"/>
    <col min="14335" max="14580" width="9.109375" style="5"/>
    <col min="14581" max="14581" width="59.6640625" style="5" customWidth="1"/>
    <col min="14582" max="14582" width="7.109375" style="5" customWidth="1"/>
    <col min="14583" max="14585" width="19.33203125" style="5" customWidth="1"/>
    <col min="14586" max="14586" width="0" style="5" hidden="1" customWidth="1"/>
    <col min="14587" max="14587" width="19.109375" style="5" customWidth="1"/>
    <col min="14588" max="14588" width="0" style="5" hidden="1" customWidth="1"/>
    <col min="14589" max="14589" width="14" style="5" customWidth="1"/>
    <col min="14590" max="14590" width="12.6640625" style="5" customWidth="1"/>
    <col min="14591" max="14836" width="9.109375" style="5"/>
    <col min="14837" max="14837" width="59.6640625" style="5" customWidth="1"/>
    <col min="14838" max="14838" width="7.109375" style="5" customWidth="1"/>
    <col min="14839" max="14841" width="19.33203125" style="5" customWidth="1"/>
    <col min="14842" max="14842" width="0" style="5" hidden="1" customWidth="1"/>
    <col min="14843" max="14843" width="19.109375" style="5" customWidth="1"/>
    <col min="14844" max="14844" width="0" style="5" hidden="1" customWidth="1"/>
    <col min="14845" max="14845" width="14" style="5" customWidth="1"/>
    <col min="14846" max="14846" width="12.6640625" style="5" customWidth="1"/>
    <col min="14847" max="15092" width="9.109375" style="5"/>
    <col min="15093" max="15093" width="59.6640625" style="5" customWidth="1"/>
    <col min="15094" max="15094" width="7.109375" style="5" customWidth="1"/>
    <col min="15095" max="15097" width="19.33203125" style="5" customWidth="1"/>
    <col min="15098" max="15098" width="0" style="5" hidden="1" customWidth="1"/>
    <col min="15099" max="15099" width="19.109375" style="5" customWidth="1"/>
    <col min="15100" max="15100" width="0" style="5" hidden="1" customWidth="1"/>
    <col min="15101" max="15101" width="14" style="5" customWidth="1"/>
    <col min="15102" max="15102" width="12.6640625" style="5" customWidth="1"/>
    <col min="15103" max="15348" width="9.109375" style="5"/>
    <col min="15349" max="15349" width="59.6640625" style="5" customWidth="1"/>
    <col min="15350" max="15350" width="7.109375" style="5" customWidth="1"/>
    <col min="15351" max="15353" width="19.33203125" style="5" customWidth="1"/>
    <col min="15354" max="15354" width="0" style="5" hidden="1" customWidth="1"/>
    <col min="15355" max="15355" width="19.109375" style="5" customWidth="1"/>
    <col min="15356" max="15356" width="0" style="5" hidden="1" customWidth="1"/>
    <col min="15357" max="15357" width="14" style="5" customWidth="1"/>
    <col min="15358" max="15358" width="12.6640625" style="5" customWidth="1"/>
    <col min="15359" max="15604" width="9.109375" style="5"/>
    <col min="15605" max="15605" width="59.6640625" style="5" customWidth="1"/>
    <col min="15606" max="15606" width="7.109375" style="5" customWidth="1"/>
    <col min="15607" max="15609" width="19.33203125" style="5" customWidth="1"/>
    <col min="15610" max="15610" width="0" style="5" hidden="1" customWidth="1"/>
    <col min="15611" max="15611" width="19.109375" style="5" customWidth="1"/>
    <col min="15612" max="15612" width="0" style="5" hidden="1" customWidth="1"/>
    <col min="15613" max="15613" width="14" style="5" customWidth="1"/>
    <col min="15614" max="15614" width="12.6640625" style="5" customWidth="1"/>
    <col min="15615" max="15860" width="9.109375" style="5"/>
    <col min="15861" max="15861" width="59.6640625" style="5" customWidth="1"/>
    <col min="15862" max="15862" width="7.109375" style="5" customWidth="1"/>
    <col min="15863" max="15865" width="19.33203125" style="5" customWidth="1"/>
    <col min="15866" max="15866" width="0" style="5" hidden="1" customWidth="1"/>
    <col min="15867" max="15867" width="19.109375" style="5" customWidth="1"/>
    <col min="15868" max="15868" width="0" style="5" hidden="1" customWidth="1"/>
    <col min="15869" max="15869" width="14" style="5" customWidth="1"/>
    <col min="15870" max="15870" width="12.6640625" style="5" customWidth="1"/>
    <col min="15871" max="16116" width="9.109375" style="5"/>
    <col min="16117" max="16117" width="59.6640625" style="5" customWidth="1"/>
    <col min="16118" max="16118" width="7.109375" style="5" customWidth="1"/>
    <col min="16119" max="16121" width="19.33203125" style="5" customWidth="1"/>
    <col min="16122" max="16122" width="0" style="5" hidden="1" customWidth="1"/>
    <col min="16123" max="16123" width="19.109375" style="5" customWidth="1"/>
    <col min="16124" max="16124" width="0" style="5" hidden="1" customWidth="1"/>
    <col min="16125" max="16125" width="14" style="5" customWidth="1"/>
    <col min="16126" max="16126" width="12.6640625" style="5" customWidth="1"/>
    <col min="16127" max="16379" width="9.109375" style="5"/>
    <col min="16380" max="16384" width="9.109375" style="5" customWidth="1"/>
  </cols>
  <sheetData>
    <row r="1" spans="1:8" ht="8.25" customHeight="1" x14ac:dyDescent="0.3">
      <c r="A1" s="2"/>
      <c r="B1" s="3"/>
      <c r="C1" s="3"/>
      <c r="D1" s="3"/>
      <c r="E1" s="3"/>
      <c r="F1" s="3"/>
    </row>
    <row r="2" spans="1:8" ht="36" customHeight="1" x14ac:dyDescent="0.3">
      <c r="A2" s="29" t="s">
        <v>102</v>
      </c>
      <c r="B2" s="29"/>
      <c r="C2" s="29"/>
      <c r="D2" s="29"/>
      <c r="E2" s="29"/>
      <c r="F2" s="29"/>
      <c r="G2" s="29"/>
      <c r="H2" s="29"/>
    </row>
    <row r="3" spans="1:8" ht="15.6" x14ac:dyDescent="0.3">
      <c r="A3" s="6"/>
      <c r="B3" s="6"/>
      <c r="C3" s="6"/>
      <c r="D3" s="6"/>
      <c r="E3" s="7"/>
      <c r="F3" s="8"/>
      <c r="G3" s="30" t="s">
        <v>0</v>
      </c>
      <c r="H3" s="30"/>
    </row>
    <row r="4" spans="1:8" s="1" customFormat="1" ht="22.5" customHeight="1" x14ac:dyDescent="0.3">
      <c r="A4" s="31" t="s">
        <v>1</v>
      </c>
      <c r="B4" s="31" t="s">
        <v>2</v>
      </c>
      <c r="C4" s="32" t="s">
        <v>100</v>
      </c>
      <c r="D4" s="31" t="s">
        <v>97</v>
      </c>
      <c r="E4" s="32" t="s">
        <v>98</v>
      </c>
      <c r="F4" s="32" t="s">
        <v>101</v>
      </c>
      <c r="G4" s="32" t="s">
        <v>3</v>
      </c>
      <c r="H4" s="33" t="s">
        <v>99</v>
      </c>
    </row>
    <row r="5" spans="1:8" s="1" customFormat="1" ht="46.5" customHeight="1" x14ac:dyDescent="0.3">
      <c r="A5" s="31"/>
      <c r="B5" s="31"/>
      <c r="C5" s="32"/>
      <c r="D5" s="31"/>
      <c r="E5" s="32"/>
      <c r="F5" s="32"/>
      <c r="G5" s="32"/>
      <c r="H5" s="33"/>
    </row>
    <row r="6" spans="1:8" ht="15.6" customHeight="1" x14ac:dyDescent="0.3">
      <c r="A6" s="9" t="s">
        <v>4</v>
      </c>
      <c r="B6" s="10" t="s">
        <v>5</v>
      </c>
      <c r="C6" s="11">
        <f>SUM(C7:C14)</f>
        <v>22834623.880000003</v>
      </c>
      <c r="D6" s="11">
        <f>SUM(D7:D14)</f>
        <v>38451233.890000001</v>
      </c>
      <c r="E6" s="11">
        <f>SUM(E7:E14)</f>
        <v>38391233.890000001</v>
      </c>
      <c r="F6" s="11">
        <f>SUM(F7:F14)</f>
        <v>23947271.569999997</v>
      </c>
      <c r="G6" s="12">
        <f>F6/E6*100</f>
        <v>62.376926041540145</v>
      </c>
      <c r="H6" s="12">
        <f>F6/C6*100</f>
        <v>104.87263418853385</v>
      </c>
    </row>
    <row r="7" spans="1:8" ht="33.75" hidden="1" customHeight="1" x14ac:dyDescent="0.3">
      <c r="A7" s="13" t="s">
        <v>6</v>
      </c>
      <c r="B7" s="14" t="s">
        <v>7</v>
      </c>
      <c r="C7" s="15"/>
      <c r="D7" s="15"/>
      <c r="E7" s="15"/>
      <c r="F7" s="15"/>
      <c r="G7" s="16"/>
      <c r="H7" s="16" t="e">
        <f>F7/C7*100</f>
        <v>#DIV/0!</v>
      </c>
    </row>
    <row r="8" spans="1:8" ht="46.8" x14ac:dyDescent="0.3">
      <c r="A8" s="13" t="s">
        <v>8</v>
      </c>
      <c r="B8" s="14" t="s">
        <v>9</v>
      </c>
      <c r="C8" s="15">
        <v>228597.61</v>
      </c>
      <c r="D8" s="15">
        <v>387800</v>
      </c>
      <c r="E8" s="15">
        <v>387800</v>
      </c>
      <c r="F8" s="15">
        <v>265772.53000000003</v>
      </c>
      <c r="G8" s="16">
        <f t="shared" ref="G8:G50" si="0">F8/D8*100</f>
        <v>68.53340123775142</v>
      </c>
      <c r="H8" s="16">
        <f>F8/C8*100</f>
        <v>116.26216477066407</v>
      </c>
    </row>
    <row r="9" spans="1:8" ht="47.25" customHeight="1" x14ac:dyDescent="0.3">
      <c r="A9" s="13" t="s">
        <v>10</v>
      </c>
      <c r="B9" s="14" t="s">
        <v>11</v>
      </c>
      <c r="C9" s="15">
        <v>15469585.050000001</v>
      </c>
      <c r="D9" s="15">
        <v>26230238.359999999</v>
      </c>
      <c r="E9" s="15">
        <v>26230238.359999999</v>
      </c>
      <c r="F9" s="15">
        <v>16376273.6</v>
      </c>
      <c r="G9" s="16">
        <f t="shared" si="0"/>
        <v>62.432805128348058</v>
      </c>
      <c r="H9" s="16">
        <f>F9/C9*100</f>
        <v>105.86110452910953</v>
      </c>
    </row>
    <row r="10" spans="1:8" ht="15.75" customHeight="1" x14ac:dyDescent="0.3">
      <c r="A10" s="13" t="s">
        <v>12</v>
      </c>
      <c r="B10" s="14" t="s">
        <v>13</v>
      </c>
      <c r="C10" s="15"/>
      <c r="D10" s="15">
        <v>51585</v>
      </c>
      <c r="E10" s="15">
        <v>51585</v>
      </c>
      <c r="F10" s="15">
        <v>51585</v>
      </c>
      <c r="G10" s="16">
        <f t="shared" si="0"/>
        <v>100</v>
      </c>
      <c r="H10" s="16"/>
    </row>
    <row r="11" spans="1:8" ht="46.8" x14ac:dyDescent="0.3">
      <c r="A11" s="13" t="s">
        <v>14</v>
      </c>
      <c r="B11" s="14" t="s">
        <v>15</v>
      </c>
      <c r="C11" s="15">
        <v>4522798.33</v>
      </c>
      <c r="D11" s="15">
        <v>7102539.5300000003</v>
      </c>
      <c r="E11" s="15">
        <v>7102539.5300000003</v>
      </c>
      <c r="F11" s="15">
        <v>4740187.74</v>
      </c>
      <c r="G11" s="16">
        <f t="shared" si="0"/>
        <v>66.739336261040137</v>
      </c>
      <c r="H11" s="16">
        <f>F11/C11*100</f>
        <v>104.80652450404526</v>
      </c>
    </row>
    <row r="12" spans="1:8" ht="15.75" hidden="1" customHeight="1" x14ac:dyDescent="0.3">
      <c r="A12" s="13" t="s">
        <v>16</v>
      </c>
      <c r="B12" s="14" t="s">
        <v>17</v>
      </c>
      <c r="C12" s="15"/>
      <c r="D12" s="15">
        <v>0</v>
      </c>
      <c r="E12" s="15">
        <v>0</v>
      </c>
      <c r="F12" s="15"/>
      <c r="G12" s="16" t="e">
        <f t="shared" si="0"/>
        <v>#DIV/0!</v>
      </c>
      <c r="H12" s="16" t="e">
        <f t="shared" ref="H12" si="1">F12/C12*100</f>
        <v>#DIV/0!</v>
      </c>
    </row>
    <row r="13" spans="1:8" ht="15.6" x14ac:dyDescent="0.3">
      <c r="A13" s="13" t="s">
        <v>18</v>
      </c>
      <c r="B13" s="14" t="s">
        <v>19</v>
      </c>
      <c r="C13" s="15"/>
      <c r="D13" s="15">
        <v>920000</v>
      </c>
      <c r="E13" s="15">
        <v>860000</v>
      </c>
      <c r="F13" s="15"/>
      <c r="G13" s="16">
        <f t="shared" si="0"/>
        <v>0</v>
      </c>
      <c r="H13" s="16"/>
    </row>
    <row r="14" spans="1:8" ht="15.6" x14ac:dyDescent="0.3">
      <c r="A14" s="13" t="s">
        <v>20</v>
      </c>
      <c r="B14" s="14" t="s">
        <v>21</v>
      </c>
      <c r="C14" s="15">
        <v>2613642.89</v>
      </c>
      <c r="D14" s="15">
        <v>3759071</v>
      </c>
      <c r="E14" s="15">
        <v>3759071</v>
      </c>
      <c r="F14" s="15">
        <v>2513452.7000000002</v>
      </c>
      <c r="G14" s="16">
        <f t="shared" si="0"/>
        <v>66.863666581450573</v>
      </c>
      <c r="H14" s="16">
        <f t="shared" ref="H14:H23" si="2">F14/C14*100</f>
        <v>96.1666457807478</v>
      </c>
    </row>
    <row r="15" spans="1:8" ht="15.6" x14ac:dyDescent="0.3">
      <c r="A15" s="9" t="s">
        <v>22</v>
      </c>
      <c r="B15" s="10" t="s">
        <v>23</v>
      </c>
      <c r="C15" s="11">
        <f t="shared" ref="C15" si="3">C16</f>
        <v>1374179.6</v>
      </c>
      <c r="D15" s="11">
        <f t="shared" ref="D15:F15" si="4">D16</f>
        <v>2012315.2</v>
      </c>
      <c r="E15" s="11">
        <f t="shared" si="4"/>
        <v>2012315.2</v>
      </c>
      <c r="F15" s="11">
        <f t="shared" si="4"/>
        <v>1459307.29</v>
      </c>
      <c r="G15" s="16">
        <f t="shared" si="0"/>
        <v>72.51882259797074</v>
      </c>
      <c r="H15" s="12">
        <f t="shared" si="2"/>
        <v>106.19480088337798</v>
      </c>
    </row>
    <row r="16" spans="1:8" ht="15.6" x14ac:dyDescent="0.3">
      <c r="A16" s="13" t="s">
        <v>24</v>
      </c>
      <c r="B16" s="14" t="s">
        <v>25</v>
      </c>
      <c r="C16" s="15">
        <v>1374179.6</v>
      </c>
      <c r="D16" s="15">
        <v>2012315.2</v>
      </c>
      <c r="E16" s="15">
        <v>2012315.2</v>
      </c>
      <c r="F16" s="15">
        <v>1459307.29</v>
      </c>
      <c r="G16" s="16">
        <f t="shared" si="0"/>
        <v>72.51882259797074</v>
      </c>
      <c r="H16" s="16">
        <f t="shared" si="2"/>
        <v>106.19480088337798</v>
      </c>
    </row>
    <row r="17" spans="1:8" ht="31.2" x14ac:dyDescent="0.3">
      <c r="A17" s="9" t="s">
        <v>26</v>
      </c>
      <c r="B17" s="10" t="s">
        <v>27</v>
      </c>
      <c r="C17" s="11">
        <f>C19+C18</f>
        <v>2101594.06</v>
      </c>
      <c r="D17" s="11">
        <f t="shared" ref="D17:F17" si="5">D19+D18</f>
        <v>3991358.28</v>
      </c>
      <c r="E17" s="11">
        <f t="shared" si="5"/>
        <v>3991358.28</v>
      </c>
      <c r="F17" s="11">
        <f t="shared" si="5"/>
        <v>2264428.69</v>
      </c>
      <c r="G17" s="16">
        <f t="shared" si="0"/>
        <v>56.733285542083692</v>
      </c>
      <c r="H17" s="16">
        <f>F17/C17*100</f>
        <v>107.74814856490411</v>
      </c>
    </row>
    <row r="18" spans="1:8" ht="15.6" x14ac:dyDescent="0.3">
      <c r="A18" s="13" t="s">
        <v>103</v>
      </c>
      <c r="B18" s="14" t="s">
        <v>104</v>
      </c>
      <c r="C18" s="15"/>
      <c r="D18" s="15">
        <v>525030</v>
      </c>
      <c r="E18" s="15">
        <v>525030</v>
      </c>
      <c r="F18" s="15"/>
      <c r="G18" s="16"/>
      <c r="H18" s="16"/>
    </row>
    <row r="19" spans="1:8" ht="33" customHeight="1" x14ac:dyDescent="0.3">
      <c r="A19" s="13" t="s">
        <v>95</v>
      </c>
      <c r="B19" s="14" t="s">
        <v>28</v>
      </c>
      <c r="C19" s="15">
        <v>2101594.06</v>
      </c>
      <c r="D19" s="15">
        <v>3466328.28</v>
      </c>
      <c r="E19" s="15">
        <v>3466328.28</v>
      </c>
      <c r="F19" s="15">
        <v>2264428.69</v>
      </c>
      <c r="G19" s="16">
        <f t="shared" si="0"/>
        <v>65.326434979205146</v>
      </c>
      <c r="H19" s="16">
        <f t="shared" si="2"/>
        <v>107.74814856490411</v>
      </c>
    </row>
    <row r="20" spans="1:8" ht="15.6" x14ac:dyDescent="0.3">
      <c r="A20" s="9" t="s">
        <v>29</v>
      </c>
      <c r="B20" s="10" t="s">
        <v>30</v>
      </c>
      <c r="C20" s="11">
        <f>SUM(C21:C25)</f>
        <v>4406264.9400000004</v>
      </c>
      <c r="D20" s="11">
        <f>SUM(D21:D25)</f>
        <v>14028100.32</v>
      </c>
      <c r="E20" s="11">
        <f>SUM(E21:E25)</f>
        <v>14028100.32</v>
      </c>
      <c r="F20" s="11">
        <f>SUM(F21:F25)</f>
        <v>7164146.5</v>
      </c>
      <c r="G20" s="16">
        <f t="shared" si="0"/>
        <v>51.069969108974831</v>
      </c>
      <c r="H20" s="12">
        <f t="shared" si="2"/>
        <v>162.59000758134167</v>
      </c>
    </row>
    <row r="21" spans="1:8" ht="15.6" x14ac:dyDescent="0.3">
      <c r="A21" s="13" t="s">
        <v>31</v>
      </c>
      <c r="B21" s="14" t="s">
        <v>32</v>
      </c>
      <c r="C21" s="15"/>
      <c r="D21" s="15">
        <v>242711.89</v>
      </c>
      <c r="E21" s="15">
        <v>242711.89</v>
      </c>
      <c r="F21" s="15">
        <v>104634</v>
      </c>
      <c r="G21" s="16">
        <f t="shared" si="0"/>
        <v>43.110372549115738</v>
      </c>
      <c r="H21" s="16"/>
    </row>
    <row r="22" spans="1:8" ht="15.75" hidden="1" customHeight="1" x14ac:dyDescent="0.3">
      <c r="A22" s="13" t="s">
        <v>33</v>
      </c>
      <c r="B22" s="14" t="s">
        <v>34</v>
      </c>
      <c r="C22" s="15"/>
      <c r="D22" s="15"/>
      <c r="E22" s="15"/>
      <c r="F22" s="15"/>
      <c r="G22" s="16" t="e">
        <f t="shared" si="0"/>
        <v>#DIV/0!</v>
      </c>
      <c r="H22" s="16" t="e">
        <f t="shared" si="2"/>
        <v>#DIV/0!</v>
      </c>
    </row>
    <row r="23" spans="1:8" ht="15.6" x14ac:dyDescent="0.3">
      <c r="A23" s="13" t="s">
        <v>35</v>
      </c>
      <c r="B23" s="14" t="s">
        <v>36</v>
      </c>
      <c r="C23" s="15">
        <v>1485316.24</v>
      </c>
      <c r="D23" s="15">
        <v>4555000</v>
      </c>
      <c r="E23" s="15">
        <v>4555000</v>
      </c>
      <c r="F23" s="15">
        <v>2121892.6</v>
      </c>
      <c r="G23" s="16">
        <f t="shared" si="0"/>
        <v>46.583811196487382</v>
      </c>
      <c r="H23" s="16">
        <f t="shared" si="2"/>
        <v>142.85796807823229</v>
      </c>
    </row>
    <row r="24" spans="1:8" ht="15.6" x14ac:dyDescent="0.3">
      <c r="A24" s="13" t="s">
        <v>37</v>
      </c>
      <c r="B24" s="14" t="s">
        <v>38</v>
      </c>
      <c r="C24" s="15">
        <v>2808305.72</v>
      </c>
      <c r="D24" s="15">
        <v>8915388.4299999997</v>
      </c>
      <c r="E24" s="15">
        <v>8915388.4299999997</v>
      </c>
      <c r="F24" s="15">
        <v>4622619.9000000004</v>
      </c>
      <c r="G24" s="16">
        <f t="shared" si="0"/>
        <v>51.849899040237332</v>
      </c>
      <c r="H24" s="16"/>
    </row>
    <row r="25" spans="1:8" ht="15.6" x14ac:dyDescent="0.3">
      <c r="A25" s="13" t="s">
        <v>39</v>
      </c>
      <c r="B25" s="14" t="s">
        <v>40</v>
      </c>
      <c r="C25" s="15">
        <v>112642.98</v>
      </c>
      <c r="D25" s="15">
        <v>315000</v>
      </c>
      <c r="E25" s="15">
        <v>315000</v>
      </c>
      <c r="F25" s="15">
        <v>315000</v>
      </c>
      <c r="G25" s="16">
        <f t="shared" si="0"/>
        <v>100</v>
      </c>
      <c r="H25" s="16">
        <f t="shared" ref="H25:H51" si="6">F25/C25*100</f>
        <v>279.64459036861416</v>
      </c>
    </row>
    <row r="26" spans="1:8" ht="15.6" x14ac:dyDescent="0.3">
      <c r="A26" s="9" t="s">
        <v>41</v>
      </c>
      <c r="B26" s="10" t="s">
        <v>42</v>
      </c>
      <c r="C26" s="11">
        <f t="shared" ref="C26" si="7">C27+C28+C29+C30</f>
        <v>15567710.209999999</v>
      </c>
      <c r="D26" s="11">
        <f t="shared" ref="D26:F26" si="8">D27+D28+D29+D30</f>
        <v>16177927.960000001</v>
      </c>
      <c r="E26" s="11">
        <f t="shared" si="8"/>
        <v>16177927.960000001</v>
      </c>
      <c r="F26" s="11">
        <f t="shared" si="8"/>
        <v>4370778.2699999996</v>
      </c>
      <c r="G26" s="12">
        <f t="shared" si="0"/>
        <v>27.016922567628981</v>
      </c>
      <c r="H26" s="12">
        <f t="shared" si="6"/>
        <v>28.075922605447829</v>
      </c>
    </row>
    <row r="27" spans="1:8" ht="15.6" x14ac:dyDescent="0.3">
      <c r="A27" s="13" t="s">
        <v>43</v>
      </c>
      <c r="B27" s="14" t="s">
        <v>44</v>
      </c>
      <c r="C27" s="15">
        <v>365039.31</v>
      </c>
      <c r="D27" s="15">
        <v>337827</v>
      </c>
      <c r="E27" s="15">
        <v>337827</v>
      </c>
      <c r="F27" s="15">
        <v>107494.82</v>
      </c>
      <c r="G27" s="16">
        <f t="shared" si="0"/>
        <v>31.819487489158654</v>
      </c>
      <c r="H27" s="16">
        <f t="shared" si="6"/>
        <v>29.447464164886796</v>
      </c>
    </row>
    <row r="28" spans="1:8" ht="15.6" x14ac:dyDescent="0.3">
      <c r="A28" s="13" t="s">
        <v>45</v>
      </c>
      <c r="B28" s="14" t="s">
        <v>46</v>
      </c>
      <c r="C28" s="15">
        <v>2174354.61</v>
      </c>
      <c r="D28" s="15">
        <v>2009056</v>
      </c>
      <c r="E28" s="15">
        <v>2009056</v>
      </c>
      <c r="F28" s="15">
        <v>670894.36</v>
      </c>
      <c r="G28" s="16">
        <f t="shared" ref="G28:G30" si="9">F28/D28*100</f>
        <v>33.393512176863162</v>
      </c>
      <c r="H28" s="16">
        <f t="shared" si="6"/>
        <v>30.854873299622458</v>
      </c>
    </row>
    <row r="29" spans="1:8" ht="15.75" hidden="1" customHeight="1" x14ac:dyDescent="0.3">
      <c r="A29" s="13" t="s">
        <v>47</v>
      </c>
      <c r="B29" s="14" t="s">
        <v>48</v>
      </c>
      <c r="C29" s="15">
        <v>277399</v>
      </c>
      <c r="D29" s="15"/>
      <c r="E29" s="15"/>
      <c r="F29" s="15">
        <v>0</v>
      </c>
      <c r="G29" s="16" t="e">
        <f t="shared" si="9"/>
        <v>#DIV/0!</v>
      </c>
      <c r="H29" s="16"/>
    </row>
    <row r="30" spans="1:8" ht="34.5" customHeight="1" x14ac:dyDescent="0.3">
      <c r="A30" s="13" t="s">
        <v>93</v>
      </c>
      <c r="B30" s="14" t="s">
        <v>94</v>
      </c>
      <c r="C30" s="15">
        <v>12750917.289999999</v>
      </c>
      <c r="D30" s="15">
        <v>13831044.960000001</v>
      </c>
      <c r="E30" s="15">
        <v>13831044.960000001</v>
      </c>
      <c r="F30" s="15">
        <v>3592389.09</v>
      </c>
      <c r="G30" s="16">
        <f t="shared" si="9"/>
        <v>25.973374393542564</v>
      </c>
      <c r="H30" s="16"/>
    </row>
    <row r="31" spans="1:8" ht="15.6" x14ac:dyDescent="0.3">
      <c r="A31" s="9" t="s">
        <v>49</v>
      </c>
      <c r="B31" s="10" t="s">
        <v>50</v>
      </c>
      <c r="C31" s="11">
        <f>SUM(C32:C36)</f>
        <v>142672396.47</v>
      </c>
      <c r="D31" s="11">
        <f>SUM(D32:D36)</f>
        <v>262051408.19999999</v>
      </c>
      <c r="E31" s="11">
        <f>SUM(E32:E36)</f>
        <v>262051408.19999999</v>
      </c>
      <c r="F31" s="11">
        <f>SUM(F32:F36)</f>
        <v>175146187.81</v>
      </c>
      <c r="G31" s="12">
        <f t="shared" si="0"/>
        <v>66.836575698279347</v>
      </c>
      <c r="H31" s="12">
        <f t="shared" si="6"/>
        <v>122.76108914090354</v>
      </c>
    </row>
    <row r="32" spans="1:8" ht="15.6" x14ac:dyDescent="0.3">
      <c r="A32" s="13" t="s">
        <v>51</v>
      </c>
      <c r="B32" s="14" t="s">
        <v>52</v>
      </c>
      <c r="C32" s="15">
        <v>27681128.920000002</v>
      </c>
      <c r="D32" s="15">
        <v>42896600</v>
      </c>
      <c r="E32" s="15">
        <v>42896600</v>
      </c>
      <c r="F32" s="15">
        <v>27961559</v>
      </c>
      <c r="G32" s="16">
        <f t="shared" si="0"/>
        <v>65.183625275662877</v>
      </c>
      <c r="H32" s="16">
        <f t="shared" si="6"/>
        <v>101.01307313300138</v>
      </c>
    </row>
    <row r="33" spans="1:8" ht="15.6" x14ac:dyDescent="0.3">
      <c r="A33" s="13" t="s">
        <v>53</v>
      </c>
      <c r="B33" s="14" t="s">
        <v>54</v>
      </c>
      <c r="C33" s="15">
        <v>94556402.150000006</v>
      </c>
      <c r="D33" s="15">
        <v>176751402.93000001</v>
      </c>
      <c r="E33" s="15">
        <v>176751402.93000001</v>
      </c>
      <c r="F33" s="15">
        <v>117142087.93000001</v>
      </c>
      <c r="G33" s="16">
        <f t="shared" si="0"/>
        <v>66.275054108844927</v>
      </c>
      <c r="H33" s="16">
        <f t="shared" si="6"/>
        <v>123.88594031334978</v>
      </c>
    </row>
    <row r="34" spans="1:8" ht="15.6" x14ac:dyDescent="0.3">
      <c r="A34" s="17" t="s">
        <v>90</v>
      </c>
      <c r="B34" s="14" t="s">
        <v>89</v>
      </c>
      <c r="C34" s="15">
        <v>8553157.3599999994</v>
      </c>
      <c r="D34" s="15">
        <v>20626730.16</v>
      </c>
      <c r="E34" s="15">
        <v>20626730.16</v>
      </c>
      <c r="F34" s="15">
        <v>16055766.4</v>
      </c>
      <c r="G34" s="16">
        <f t="shared" si="0"/>
        <v>77.839610425194024</v>
      </c>
      <c r="H34" s="16">
        <f t="shared" si="6"/>
        <v>187.71742088000124</v>
      </c>
    </row>
    <row r="35" spans="1:8" ht="15.6" x14ac:dyDescent="0.3">
      <c r="A35" s="13" t="s">
        <v>55</v>
      </c>
      <c r="B35" s="14" t="s">
        <v>56</v>
      </c>
      <c r="C35" s="15">
        <v>0</v>
      </c>
      <c r="D35" s="15">
        <v>123400</v>
      </c>
      <c r="E35" s="15">
        <v>123400</v>
      </c>
      <c r="F35" s="15">
        <v>4620</v>
      </c>
      <c r="G35" s="16">
        <f t="shared" si="0"/>
        <v>3.7439222042139382</v>
      </c>
      <c r="H35" s="16" t="e">
        <f t="shared" si="6"/>
        <v>#DIV/0!</v>
      </c>
    </row>
    <row r="36" spans="1:8" ht="15.6" x14ac:dyDescent="0.3">
      <c r="A36" s="13" t="s">
        <v>57</v>
      </c>
      <c r="B36" s="14" t="s">
        <v>58</v>
      </c>
      <c r="C36" s="15">
        <v>11881708.039999999</v>
      </c>
      <c r="D36" s="15">
        <v>21653275.109999999</v>
      </c>
      <c r="E36" s="15">
        <v>21653275.109999999</v>
      </c>
      <c r="F36" s="15">
        <v>13982154.48</v>
      </c>
      <c r="G36" s="16">
        <f t="shared" si="0"/>
        <v>64.572931387837528</v>
      </c>
      <c r="H36" s="16">
        <f t="shared" si="6"/>
        <v>117.67798394749987</v>
      </c>
    </row>
    <row r="37" spans="1:8" ht="15.6" x14ac:dyDescent="0.3">
      <c r="A37" s="9" t="s">
        <v>59</v>
      </c>
      <c r="B37" s="10" t="s">
        <v>60</v>
      </c>
      <c r="C37" s="11">
        <f>C38+C39</f>
        <v>16242817.130000001</v>
      </c>
      <c r="D37" s="11">
        <f>D38+D39</f>
        <v>25974354</v>
      </c>
      <c r="E37" s="11">
        <f>E38+E39</f>
        <v>25974354</v>
      </c>
      <c r="F37" s="11">
        <f>F38+F39</f>
        <v>16080693</v>
      </c>
      <c r="G37" s="12">
        <f t="shared" si="0"/>
        <v>61.909886190047303</v>
      </c>
      <c r="H37" s="12">
        <f t="shared" si="6"/>
        <v>99.001871850785278</v>
      </c>
    </row>
    <row r="38" spans="1:8" ht="15.6" x14ac:dyDescent="0.3">
      <c r="A38" s="13" t="s">
        <v>61</v>
      </c>
      <c r="B38" s="14" t="s">
        <v>62</v>
      </c>
      <c r="C38" s="15">
        <v>16242817.130000001</v>
      </c>
      <c r="D38" s="15">
        <v>25969354</v>
      </c>
      <c r="E38" s="15">
        <v>25969354</v>
      </c>
      <c r="F38" s="15">
        <v>16080693</v>
      </c>
      <c r="G38" s="16">
        <f t="shared" si="0"/>
        <v>61.92180598716471</v>
      </c>
      <c r="H38" s="16">
        <f t="shared" si="6"/>
        <v>99.001871850785278</v>
      </c>
    </row>
    <row r="39" spans="1:8" ht="15.6" x14ac:dyDescent="0.3">
      <c r="A39" s="13" t="s">
        <v>63</v>
      </c>
      <c r="B39" s="14" t="s">
        <v>64</v>
      </c>
      <c r="C39" s="15"/>
      <c r="D39" s="15">
        <v>5000</v>
      </c>
      <c r="E39" s="15">
        <v>5000</v>
      </c>
      <c r="F39" s="15"/>
      <c r="G39" s="16">
        <f t="shared" si="0"/>
        <v>0</v>
      </c>
      <c r="H39" s="16"/>
    </row>
    <row r="40" spans="1:8" ht="15.6" x14ac:dyDescent="0.3">
      <c r="A40" s="9" t="s">
        <v>65</v>
      </c>
      <c r="B40" s="10" t="s">
        <v>66</v>
      </c>
      <c r="C40" s="11">
        <f>SUM(C41:C44)</f>
        <v>14884939.24</v>
      </c>
      <c r="D40" s="11">
        <f>SUM(D41:D44)</f>
        <v>22451567.789999999</v>
      </c>
      <c r="E40" s="11">
        <f t="shared" ref="E40:F40" si="10">SUM(E41:E44)</f>
        <v>22511567.789999999</v>
      </c>
      <c r="F40" s="11">
        <f t="shared" si="10"/>
        <v>18316064.899999999</v>
      </c>
      <c r="G40" s="12">
        <f t="shared" si="0"/>
        <v>81.580338047296792</v>
      </c>
      <c r="H40" s="12">
        <f t="shared" si="6"/>
        <v>123.0509886851241</v>
      </c>
    </row>
    <row r="41" spans="1:8" ht="15.6" x14ac:dyDescent="0.3">
      <c r="A41" s="13" t="s">
        <v>67</v>
      </c>
      <c r="B41" s="14" t="s">
        <v>68</v>
      </c>
      <c r="C41" s="15">
        <v>2301691.59</v>
      </c>
      <c r="D41" s="15">
        <v>3235700</v>
      </c>
      <c r="E41" s="15">
        <v>3235700</v>
      </c>
      <c r="F41" s="15">
        <v>2258559.0499999998</v>
      </c>
      <c r="G41" s="16">
        <f t="shared" si="0"/>
        <v>69.801250115894547</v>
      </c>
      <c r="H41" s="16">
        <f t="shared" si="6"/>
        <v>98.126050414947201</v>
      </c>
    </row>
    <row r="42" spans="1:8" ht="15.6" x14ac:dyDescent="0.3">
      <c r="A42" s="13" t="s">
        <v>69</v>
      </c>
      <c r="B42" s="14" t="s">
        <v>70</v>
      </c>
      <c r="C42" s="15">
        <v>0</v>
      </c>
      <c r="D42" s="15">
        <v>0</v>
      </c>
      <c r="E42" s="15">
        <v>0</v>
      </c>
      <c r="F42" s="15">
        <v>0</v>
      </c>
      <c r="G42" s="16"/>
      <c r="H42" s="16" t="e">
        <f t="shared" si="6"/>
        <v>#DIV/0!</v>
      </c>
    </row>
    <row r="43" spans="1:8" ht="15.6" x14ac:dyDescent="0.3">
      <c r="A43" s="13" t="s">
        <v>71</v>
      </c>
      <c r="B43" s="14" t="s">
        <v>72</v>
      </c>
      <c r="C43" s="15">
        <v>11555214.59</v>
      </c>
      <c r="D43" s="15">
        <v>19092867.789999999</v>
      </c>
      <c r="E43" s="15">
        <v>19092867.789999999</v>
      </c>
      <c r="F43" s="15">
        <v>15903505.85</v>
      </c>
      <c r="G43" s="16">
        <f t="shared" si="0"/>
        <v>83.295532263254628</v>
      </c>
      <c r="H43" s="16">
        <f t="shared" si="6"/>
        <v>137.63055394715954</v>
      </c>
    </row>
    <row r="44" spans="1:8" ht="15.6" x14ac:dyDescent="0.3">
      <c r="A44" s="13" t="s">
        <v>73</v>
      </c>
      <c r="B44" s="14" t="s">
        <v>74</v>
      </c>
      <c r="C44" s="15">
        <v>1028033.06</v>
      </c>
      <c r="D44" s="15">
        <v>123000</v>
      </c>
      <c r="E44" s="15">
        <v>183000</v>
      </c>
      <c r="F44" s="15">
        <v>154000</v>
      </c>
      <c r="G44" s="16">
        <f t="shared" si="0"/>
        <v>125.20325203252031</v>
      </c>
      <c r="H44" s="16">
        <f t="shared" si="6"/>
        <v>14.980062995250364</v>
      </c>
    </row>
    <row r="45" spans="1:8" ht="15.6" x14ac:dyDescent="0.3">
      <c r="A45" s="9" t="s">
        <v>75</v>
      </c>
      <c r="B45" s="10" t="s">
        <v>76</v>
      </c>
      <c r="C45" s="11">
        <f t="shared" ref="C45" si="11">SUM(C46:C47)</f>
        <v>3833299.05</v>
      </c>
      <c r="D45" s="11">
        <f>SUM(D46:D47)</f>
        <v>788500</v>
      </c>
      <c r="E45" s="11">
        <f>SUM(E46:E47)</f>
        <v>788500</v>
      </c>
      <c r="F45" s="11">
        <f t="shared" ref="F45" si="12">SUM(F46:F47)</f>
        <v>543194</v>
      </c>
      <c r="G45" s="12">
        <f t="shared" si="0"/>
        <v>68.889537095751436</v>
      </c>
      <c r="H45" s="12">
        <f t="shared" si="6"/>
        <v>14.170404993578572</v>
      </c>
    </row>
    <row r="46" spans="1:8" s="26" customFormat="1" ht="15.6" x14ac:dyDescent="0.3">
      <c r="A46" s="13" t="s">
        <v>92</v>
      </c>
      <c r="B46" s="14" t="s">
        <v>91</v>
      </c>
      <c r="C46" s="15"/>
      <c r="D46" s="15"/>
      <c r="E46" s="15"/>
      <c r="F46" s="15"/>
      <c r="G46" s="16"/>
      <c r="H46" s="16"/>
    </row>
    <row r="47" spans="1:8" ht="15.6" x14ac:dyDescent="0.3">
      <c r="A47" s="13" t="s">
        <v>77</v>
      </c>
      <c r="B47" s="14" t="s">
        <v>78</v>
      </c>
      <c r="C47" s="15">
        <v>3833299.05</v>
      </c>
      <c r="D47" s="15">
        <v>788500</v>
      </c>
      <c r="E47" s="15">
        <v>788500</v>
      </c>
      <c r="F47" s="15">
        <v>543194</v>
      </c>
      <c r="G47" s="16">
        <f t="shared" si="0"/>
        <v>68.889537095751436</v>
      </c>
      <c r="H47" s="16">
        <f t="shared" si="6"/>
        <v>14.170404993578572</v>
      </c>
    </row>
    <row r="48" spans="1:8" ht="50.25" customHeight="1" x14ac:dyDescent="0.3">
      <c r="A48" s="9" t="s">
        <v>79</v>
      </c>
      <c r="B48" s="10" t="s">
        <v>80</v>
      </c>
      <c r="C48" s="11">
        <f t="shared" ref="C48" si="13">C49+C50</f>
        <v>2024253</v>
      </c>
      <c r="D48" s="11">
        <f t="shared" ref="D48:F48" si="14">D49+D50</f>
        <v>2718000</v>
      </c>
      <c r="E48" s="11">
        <f t="shared" si="14"/>
        <v>2718000</v>
      </c>
      <c r="F48" s="11">
        <f t="shared" si="14"/>
        <v>2128247</v>
      </c>
      <c r="G48" s="12">
        <f t="shared" si="0"/>
        <v>78.301949963208244</v>
      </c>
      <c r="H48" s="12">
        <f t="shared" si="6"/>
        <v>105.13740130309799</v>
      </c>
    </row>
    <row r="49" spans="1:8" ht="46.8" x14ac:dyDescent="0.3">
      <c r="A49" s="13" t="s">
        <v>81</v>
      </c>
      <c r="B49" s="14" t="s">
        <v>82</v>
      </c>
      <c r="C49" s="15">
        <v>624753</v>
      </c>
      <c r="D49" s="15">
        <v>859000</v>
      </c>
      <c r="E49" s="15">
        <v>859000</v>
      </c>
      <c r="F49" s="15">
        <v>644247</v>
      </c>
      <c r="G49" s="16">
        <f t="shared" si="0"/>
        <v>74.999650756693825</v>
      </c>
      <c r="H49" s="16">
        <f t="shared" si="6"/>
        <v>103.12027313194174</v>
      </c>
    </row>
    <row r="50" spans="1:8" ht="15.6" x14ac:dyDescent="0.3">
      <c r="A50" s="13" t="s">
        <v>83</v>
      </c>
      <c r="B50" s="14" t="s">
        <v>84</v>
      </c>
      <c r="C50" s="15">
        <v>1399500</v>
      </c>
      <c r="D50" s="15">
        <v>1859000</v>
      </c>
      <c r="E50" s="15">
        <v>1859000</v>
      </c>
      <c r="F50" s="15">
        <v>1484000</v>
      </c>
      <c r="G50" s="16">
        <f t="shared" si="0"/>
        <v>79.827864443249069</v>
      </c>
      <c r="H50" s="16">
        <f t="shared" si="6"/>
        <v>106.03787066809576</v>
      </c>
    </row>
    <row r="51" spans="1:8" ht="15.6" x14ac:dyDescent="0.3">
      <c r="A51" s="27" t="s">
        <v>85</v>
      </c>
      <c r="B51" s="28"/>
      <c r="C51" s="11">
        <f>C6+C15+C17+C20+C26+C31+C37+C40+C45+C48</f>
        <v>225942077.58000001</v>
      </c>
      <c r="D51" s="11">
        <f>D6+D15+D17+D20+D26+D31+D37+D40+D45+D48</f>
        <v>388644765.64000005</v>
      </c>
      <c r="E51" s="11">
        <f>E6+E15+E17+E20+E26+E31+E37+E40+E45+E48</f>
        <v>388644765.64000005</v>
      </c>
      <c r="F51" s="11">
        <f>F6+F15+F17+F20+F26+F31+F37+F40+F45+F48</f>
        <v>251420319.03</v>
      </c>
      <c r="G51" s="12">
        <f>F51/E51*100</f>
        <v>64.691549007735645</v>
      </c>
      <c r="H51" s="12">
        <f t="shared" si="6"/>
        <v>111.27644824854673</v>
      </c>
    </row>
    <row r="52" spans="1:8" ht="5.25" customHeight="1" x14ac:dyDescent="0.3">
      <c r="A52" s="18"/>
      <c r="B52" s="8"/>
      <c r="C52" s="8"/>
      <c r="D52" s="8"/>
      <c r="E52" s="19"/>
      <c r="F52" s="19"/>
    </row>
    <row r="53" spans="1:8" s="21" customFormat="1" ht="34.5" customHeight="1" x14ac:dyDescent="0.3">
      <c r="A53" s="20" t="s">
        <v>96</v>
      </c>
      <c r="F53" s="21" t="s">
        <v>86</v>
      </c>
      <c r="G53" s="22"/>
      <c r="H53" s="22"/>
    </row>
    <row r="54" spans="1:8" ht="5.25" customHeight="1" x14ac:dyDescent="0.3">
      <c r="A54" s="23"/>
    </row>
    <row r="55" spans="1:8" x14ac:dyDescent="0.3">
      <c r="A55" s="23" t="s">
        <v>87</v>
      </c>
    </row>
    <row r="56" spans="1:8" x14ac:dyDescent="0.3">
      <c r="A56" s="23" t="s">
        <v>88</v>
      </c>
    </row>
    <row r="57" spans="1:8" x14ac:dyDescent="0.3">
      <c r="D57" s="24"/>
      <c r="E57" s="24"/>
      <c r="F57" s="24"/>
    </row>
    <row r="58" spans="1:8" x14ac:dyDescent="0.3">
      <c r="C58" s="25"/>
      <c r="D58" s="25"/>
      <c r="E58" s="25"/>
      <c r="F58" s="25"/>
    </row>
    <row r="60" spans="1:8" x14ac:dyDescent="0.3">
      <c r="C60" s="25"/>
    </row>
  </sheetData>
  <mergeCells count="11">
    <mergeCell ref="A51:B51"/>
    <mergeCell ref="A2:H2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2022-10-10T19:56:03Z</dcterms:modified>
</cp:coreProperties>
</file>